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https://d.docs.live.net/17be748c7f569ac9/Desktop/EHR/"/>
    </mc:Choice>
  </mc:AlternateContent>
  <xr:revisionPtr revIDLastSave="0" documentId="8_{2F488808-1AC1-4A9E-A4D6-A8369A44F0CB}" xr6:coauthVersionLast="47" xr6:coauthVersionMax="47" xr10:uidLastSave="{00000000-0000-0000-0000-000000000000}"/>
  <bookViews>
    <workbookView xWindow="-110" yWindow="-110" windowWidth="19420" windowHeight="10300" activeTab="2" xr2:uid="{00000000-000D-0000-FFFF-FFFF00000000}"/>
  </bookViews>
  <sheets>
    <sheet name="Pivot II" sheetId="2" r:id="rId1"/>
    <sheet name="Dashboard" sheetId="3" r:id="rId2"/>
    <sheet name="Project II" sheetId="1" r:id="rId3"/>
  </sheets>
  <definedNames>
    <definedName name="Slicer_Flag_High_Variance">#N/A</definedName>
    <definedName name="Slicer_InsuranceType">#N/A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M2" i="1"/>
  <c r="M11" i="1"/>
  <c r="M14" i="1"/>
  <c r="M23" i="1"/>
  <c r="M26" i="1"/>
  <c r="M35" i="1"/>
  <c r="M38" i="1"/>
  <c r="M47" i="1"/>
  <c r="M50" i="1"/>
  <c r="M59" i="1"/>
  <c r="M62" i="1"/>
  <c r="M71" i="1"/>
  <c r="M74" i="1"/>
  <c r="M83" i="1"/>
  <c r="M86" i="1"/>
  <c r="M95" i="1"/>
  <c r="M98" i="1"/>
  <c r="M107" i="1"/>
  <c r="M110" i="1"/>
  <c r="M119" i="1"/>
  <c r="M122" i="1"/>
  <c r="M131" i="1"/>
  <c r="M134" i="1"/>
  <c r="M143" i="1"/>
  <c r="M146" i="1"/>
  <c r="M155" i="1"/>
  <c r="M158" i="1"/>
  <c r="M167" i="1"/>
  <c r="M170" i="1"/>
  <c r="M179" i="1"/>
  <c r="M182" i="1"/>
  <c r="M191" i="1"/>
  <c r="M194" i="1"/>
  <c r="M203" i="1"/>
  <c r="M206" i="1"/>
  <c r="M215" i="1"/>
  <c r="M218" i="1"/>
  <c r="M227" i="1"/>
  <c r="M230" i="1"/>
  <c r="M239" i="1"/>
  <c r="M242" i="1"/>
  <c r="M251" i="1"/>
  <c r="M254" i="1"/>
  <c r="M263" i="1"/>
  <c r="M266" i="1"/>
  <c r="M275" i="1"/>
  <c r="M278" i="1"/>
  <c r="M287" i="1"/>
  <c r="M290" i="1"/>
  <c r="M299" i="1"/>
  <c r="M302" i="1"/>
  <c r="M311" i="1"/>
  <c r="M314" i="1"/>
  <c r="M323" i="1"/>
  <c r="M326" i="1"/>
  <c r="M335" i="1"/>
  <c r="M338" i="1"/>
  <c r="M347" i="1"/>
  <c r="M350" i="1"/>
  <c r="M359" i="1"/>
  <c r="M362" i="1"/>
  <c r="M371" i="1"/>
  <c r="M374" i="1"/>
  <c r="M383" i="1"/>
  <c r="M386" i="1"/>
  <c r="M395" i="1"/>
  <c r="M398" i="1"/>
  <c r="M407" i="1"/>
  <c r="M410" i="1"/>
  <c r="M419" i="1"/>
  <c r="M422" i="1"/>
  <c r="M431" i="1"/>
  <c r="M434" i="1"/>
  <c r="M443" i="1"/>
  <c r="M446" i="1"/>
  <c r="M455" i="1"/>
  <c r="M458" i="1"/>
  <c r="M467" i="1"/>
  <c r="M470" i="1"/>
  <c r="M479" i="1"/>
  <c r="M482" i="1"/>
  <c r="M491" i="1"/>
  <c r="M494" i="1"/>
  <c r="K38" i="1"/>
  <c r="K50" i="1"/>
  <c r="K86" i="1"/>
  <c r="K146" i="1"/>
  <c r="K194" i="1"/>
  <c r="K230" i="1"/>
  <c r="K242" i="1"/>
  <c r="K278" i="1"/>
  <c r="K338" i="1"/>
  <c r="K386" i="1"/>
  <c r="K422" i="1"/>
  <c r="K434" i="1"/>
  <c r="K470" i="1"/>
  <c r="J2" i="1"/>
  <c r="K2" i="1" s="1"/>
  <c r="J3" i="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M32" i="1" s="1"/>
  <c r="J33" i="1"/>
  <c r="K33" i="1" s="1"/>
  <c r="J34" i="1"/>
  <c r="K34" i="1" s="1"/>
  <c r="J35" i="1"/>
  <c r="K35" i="1" s="1"/>
  <c r="J36" i="1"/>
  <c r="K36" i="1" s="1"/>
  <c r="J37" i="1"/>
  <c r="K37" i="1" s="1"/>
  <c r="J38" i="1"/>
  <c r="J39" i="1"/>
  <c r="K39" i="1" s="1"/>
  <c r="J40" i="1"/>
  <c r="K40" i="1" s="1"/>
  <c r="J41" i="1"/>
  <c r="K41" i="1" s="1"/>
  <c r="J42" i="1"/>
  <c r="K42" i="1" s="1"/>
  <c r="J43" i="1"/>
  <c r="K43" i="1" s="1"/>
  <c r="J44" i="1"/>
  <c r="K44" i="1" s="1"/>
  <c r="J45" i="1"/>
  <c r="K45" i="1" s="1"/>
  <c r="J46" i="1"/>
  <c r="K46" i="1" s="1"/>
  <c r="J47" i="1"/>
  <c r="K47" i="1" s="1"/>
  <c r="J48" i="1"/>
  <c r="K48" i="1" s="1"/>
  <c r="J49" i="1"/>
  <c r="K49" i="1" s="1"/>
  <c r="J50" i="1"/>
  <c r="J51" i="1"/>
  <c r="K51" i="1" s="1"/>
  <c r="J52" i="1"/>
  <c r="K52" i="1" s="1"/>
  <c r="J53" i="1"/>
  <c r="K53" i="1" s="1"/>
  <c r="J54" i="1"/>
  <c r="K54" i="1" s="1"/>
  <c r="J55" i="1"/>
  <c r="K55" i="1" s="1"/>
  <c r="J56" i="1"/>
  <c r="K56" i="1" s="1"/>
  <c r="J57" i="1"/>
  <c r="K57" i="1" s="1"/>
  <c r="J58" i="1"/>
  <c r="K58" i="1" s="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s="1"/>
  <c r="J78" i="1"/>
  <c r="K78" i="1" s="1"/>
  <c r="J79" i="1"/>
  <c r="K79" i="1" s="1"/>
  <c r="J80" i="1"/>
  <c r="M80" i="1" s="1"/>
  <c r="J81" i="1"/>
  <c r="K81" i="1" s="1"/>
  <c r="J82" i="1"/>
  <c r="K82" i="1" s="1"/>
  <c r="J83" i="1"/>
  <c r="K83" i="1" s="1"/>
  <c r="J84" i="1"/>
  <c r="K84" i="1" s="1"/>
  <c r="J85" i="1"/>
  <c r="K85" i="1" s="1"/>
  <c r="J86" i="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K122" i="1" s="1"/>
  <c r="J123" i="1"/>
  <c r="K123" i="1" s="1"/>
  <c r="J124" i="1"/>
  <c r="K124" i="1" s="1"/>
  <c r="J125" i="1"/>
  <c r="K125" i="1" s="1"/>
  <c r="J126" i="1"/>
  <c r="K126" i="1" s="1"/>
  <c r="J127" i="1"/>
  <c r="K127" i="1" s="1"/>
  <c r="J128" i="1"/>
  <c r="M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K186" i="1" s="1"/>
  <c r="J187" i="1"/>
  <c r="K187" i="1" s="1"/>
  <c r="J188" i="1"/>
  <c r="K188" i="1" s="1"/>
  <c r="J189" i="1"/>
  <c r="K189" i="1" s="1"/>
  <c r="J190" i="1"/>
  <c r="K190" i="1" s="1"/>
  <c r="J191" i="1"/>
  <c r="K191" i="1" s="1"/>
  <c r="J192" i="1"/>
  <c r="K192" i="1" s="1"/>
  <c r="J193" i="1"/>
  <c r="K193" i="1" s="1"/>
  <c r="J194" i="1"/>
  <c r="J195" i="1"/>
  <c r="K195" i="1" s="1"/>
  <c r="J196" i="1"/>
  <c r="K196" i="1" s="1"/>
  <c r="J197" i="1"/>
  <c r="K197" i="1" s="1"/>
  <c r="J198" i="1"/>
  <c r="K198" i="1" s="1"/>
  <c r="J199" i="1"/>
  <c r="K199" i="1" s="1"/>
  <c r="J200" i="1"/>
  <c r="K200" i="1" s="1"/>
  <c r="J201" i="1"/>
  <c r="K201" i="1" s="1"/>
  <c r="J202" i="1"/>
  <c r="K202" i="1" s="1"/>
  <c r="J203" i="1"/>
  <c r="K203" i="1" s="1"/>
  <c r="J204" i="1"/>
  <c r="K204" i="1" s="1"/>
  <c r="J205" i="1"/>
  <c r="K205" i="1" s="1"/>
  <c r="J206" i="1"/>
  <c r="K206" i="1" s="1"/>
  <c r="J207" i="1"/>
  <c r="K207" i="1" s="1"/>
  <c r="J208" i="1"/>
  <c r="K208" i="1" s="1"/>
  <c r="J209" i="1"/>
  <c r="K209" i="1" s="1"/>
  <c r="J210" i="1"/>
  <c r="K210" i="1" s="1"/>
  <c r="J211" i="1"/>
  <c r="K211" i="1" s="1"/>
  <c r="J212" i="1"/>
  <c r="K212" i="1" s="1"/>
  <c r="J213" i="1"/>
  <c r="K213" i="1" s="1"/>
  <c r="J214" i="1"/>
  <c r="K214" i="1" s="1"/>
  <c r="J215" i="1"/>
  <c r="K215" i="1" s="1"/>
  <c r="J216" i="1"/>
  <c r="K216" i="1" s="1"/>
  <c r="J217" i="1"/>
  <c r="K217" i="1" s="1"/>
  <c r="J218" i="1"/>
  <c r="K218" i="1" s="1"/>
  <c r="J219" i="1"/>
  <c r="K219" i="1" s="1"/>
  <c r="J220" i="1"/>
  <c r="K220" i="1" s="1"/>
  <c r="J221" i="1"/>
  <c r="K221" i="1" s="1"/>
  <c r="J222" i="1"/>
  <c r="K222" i="1" s="1"/>
  <c r="J223" i="1"/>
  <c r="K223" i="1" s="1"/>
  <c r="J224" i="1"/>
  <c r="M224" i="1" s="1"/>
  <c r="J225" i="1"/>
  <c r="K225" i="1" s="1"/>
  <c r="J226" i="1"/>
  <c r="K226" i="1" s="1"/>
  <c r="J227" i="1"/>
  <c r="K227" i="1" s="1"/>
  <c r="J228" i="1"/>
  <c r="K228" i="1" s="1"/>
  <c r="J229" i="1"/>
  <c r="K229" i="1" s="1"/>
  <c r="J230" i="1"/>
  <c r="J231" i="1"/>
  <c r="K231" i="1" s="1"/>
  <c r="J232" i="1"/>
  <c r="K232" i="1" s="1"/>
  <c r="J233" i="1"/>
  <c r="K233" i="1" s="1"/>
  <c r="J234" i="1"/>
  <c r="K234" i="1" s="1"/>
  <c r="J235" i="1"/>
  <c r="K235" i="1" s="1"/>
  <c r="J236" i="1"/>
  <c r="K236" i="1" s="1"/>
  <c r="J237" i="1"/>
  <c r="K237" i="1" s="1"/>
  <c r="J238" i="1"/>
  <c r="K238" i="1" s="1"/>
  <c r="J239" i="1"/>
  <c r="K239" i="1" s="1"/>
  <c r="J240" i="1"/>
  <c r="K240" i="1" s="1"/>
  <c r="J241" i="1"/>
  <c r="K241" i="1" s="1"/>
  <c r="J242" i="1"/>
  <c r="J243" i="1"/>
  <c r="K243" i="1" s="1"/>
  <c r="J244" i="1"/>
  <c r="K244" i="1" s="1"/>
  <c r="J245" i="1"/>
  <c r="K245" i="1" s="1"/>
  <c r="J246" i="1"/>
  <c r="K246" i="1" s="1"/>
  <c r="J247" i="1"/>
  <c r="K247" i="1" s="1"/>
  <c r="J248" i="1"/>
  <c r="K248" i="1" s="1"/>
  <c r="J249" i="1"/>
  <c r="K249" i="1" s="1"/>
  <c r="J250" i="1"/>
  <c r="K250" i="1" s="1"/>
  <c r="J251" i="1"/>
  <c r="K251" i="1" s="1"/>
  <c r="J252" i="1"/>
  <c r="K252" i="1" s="1"/>
  <c r="J253" i="1"/>
  <c r="K253" i="1" s="1"/>
  <c r="J254" i="1"/>
  <c r="K254" i="1" s="1"/>
  <c r="J255" i="1"/>
  <c r="K255" i="1" s="1"/>
  <c r="J256" i="1"/>
  <c r="K256" i="1" s="1"/>
  <c r="J257" i="1"/>
  <c r="K257" i="1" s="1"/>
  <c r="J258" i="1"/>
  <c r="K258" i="1" s="1"/>
  <c r="J259" i="1"/>
  <c r="K259" i="1" s="1"/>
  <c r="J260" i="1"/>
  <c r="K260" i="1" s="1"/>
  <c r="J261" i="1"/>
  <c r="K261" i="1" s="1"/>
  <c r="J262" i="1"/>
  <c r="K262" i="1" s="1"/>
  <c r="J263" i="1"/>
  <c r="K263" i="1" s="1"/>
  <c r="J264" i="1"/>
  <c r="K264" i="1" s="1"/>
  <c r="J265" i="1"/>
  <c r="K265" i="1" s="1"/>
  <c r="J266" i="1"/>
  <c r="K266" i="1" s="1"/>
  <c r="J267" i="1"/>
  <c r="K267" i="1" s="1"/>
  <c r="J268" i="1"/>
  <c r="K268" i="1" s="1"/>
  <c r="J269" i="1"/>
  <c r="K269" i="1" s="1"/>
  <c r="J270" i="1"/>
  <c r="K270" i="1" s="1"/>
  <c r="J271" i="1"/>
  <c r="K271" i="1" s="1"/>
  <c r="J272" i="1"/>
  <c r="M272" i="1" s="1"/>
  <c r="J273" i="1"/>
  <c r="K273" i="1" s="1"/>
  <c r="J274" i="1"/>
  <c r="K274" i="1" s="1"/>
  <c r="J275" i="1"/>
  <c r="K275" i="1" s="1"/>
  <c r="J276" i="1"/>
  <c r="K276" i="1" s="1"/>
  <c r="J277" i="1"/>
  <c r="K277" i="1" s="1"/>
  <c r="J278" i="1"/>
  <c r="J279" i="1"/>
  <c r="K279" i="1" s="1"/>
  <c r="J280" i="1"/>
  <c r="K280" i="1" s="1"/>
  <c r="J281" i="1"/>
  <c r="K281" i="1" s="1"/>
  <c r="J282" i="1"/>
  <c r="K282" i="1" s="1"/>
  <c r="J283" i="1"/>
  <c r="K283" i="1" s="1"/>
  <c r="J284" i="1"/>
  <c r="K284" i="1" s="1"/>
  <c r="J285" i="1"/>
  <c r="K285" i="1" s="1"/>
  <c r="J286" i="1"/>
  <c r="K286" i="1" s="1"/>
  <c r="J287" i="1"/>
  <c r="K287" i="1" s="1"/>
  <c r="J288" i="1"/>
  <c r="K288" i="1" s="1"/>
  <c r="J289" i="1"/>
  <c r="K289" i="1" s="1"/>
  <c r="J290" i="1"/>
  <c r="K290" i="1" s="1"/>
  <c r="J291" i="1"/>
  <c r="K291" i="1" s="1"/>
  <c r="J292" i="1"/>
  <c r="K292" i="1" s="1"/>
  <c r="J293" i="1"/>
  <c r="K293" i="1" s="1"/>
  <c r="J294" i="1"/>
  <c r="K294" i="1" s="1"/>
  <c r="J295" i="1"/>
  <c r="K295" i="1" s="1"/>
  <c r="J296" i="1"/>
  <c r="K296" i="1" s="1"/>
  <c r="J297" i="1"/>
  <c r="K297" i="1" s="1"/>
  <c r="J298" i="1"/>
  <c r="K298" i="1" s="1"/>
  <c r="J299" i="1"/>
  <c r="K299" i="1" s="1"/>
  <c r="J300" i="1"/>
  <c r="K300" i="1" s="1"/>
  <c r="J301" i="1"/>
  <c r="K301" i="1" s="1"/>
  <c r="J302" i="1"/>
  <c r="K302" i="1" s="1"/>
  <c r="J303" i="1"/>
  <c r="K303" i="1" s="1"/>
  <c r="J304" i="1"/>
  <c r="K304" i="1" s="1"/>
  <c r="J305" i="1"/>
  <c r="K305" i="1" s="1"/>
  <c r="J306" i="1"/>
  <c r="K306" i="1" s="1"/>
  <c r="J307" i="1"/>
  <c r="K307" i="1" s="1"/>
  <c r="J308" i="1"/>
  <c r="K308" i="1" s="1"/>
  <c r="J309" i="1"/>
  <c r="K309" i="1" s="1"/>
  <c r="J310" i="1"/>
  <c r="K310" i="1" s="1"/>
  <c r="J311" i="1"/>
  <c r="K311" i="1" s="1"/>
  <c r="J312" i="1"/>
  <c r="K312" i="1" s="1"/>
  <c r="J313" i="1"/>
  <c r="K313" i="1" s="1"/>
  <c r="J314" i="1"/>
  <c r="K314" i="1" s="1"/>
  <c r="J315" i="1"/>
  <c r="K315" i="1" s="1"/>
  <c r="J316" i="1"/>
  <c r="K316" i="1" s="1"/>
  <c r="J317" i="1"/>
  <c r="K317" i="1" s="1"/>
  <c r="J318" i="1"/>
  <c r="K318" i="1" s="1"/>
  <c r="J319" i="1"/>
  <c r="K319" i="1" s="1"/>
  <c r="J320" i="1"/>
  <c r="M320" i="1" s="1"/>
  <c r="J321" i="1"/>
  <c r="K321" i="1" s="1"/>
  <c r="J322" i="1"/>
  <c r="K322" i="1" s="1"/>
  <c r="J323" i="1"/>
  <c r="K323" i="1" s="1"/>
  <c r="J324" i="1"/>
  <c r="K324" i="1" s="1"/>
  <c r="J325" i="1"/>
  <c r="K325" i="1" s="1"/>
  <c r="J326" i="1"/>
  <c r="K326" i="1" s="1"/>
  <c r="J327" i="1"/>
  <c r="K327" i="1" s="1"/>
  <c r="J328" i="1"/>
  <c r="K328" i="1" s="1"/>
  <c r="J329" i="1"/>
  <c r="K329" i="1" s="1"/>
  <c r="J330" i="1"/>
  <c r="K330" i="1" s="1"/>
  <c r="J331" i="1"/>
  <c r="K331" i="1" s="1"/>
  <c r="J332" i="1"/>
  <c r="K332" i="1" s="1"/>
  <c r="J333" i="1"/>
  <c r="K333" i="1" s="1"/>
  <c r="J334" i="1"/>
  <c r="K334" i="1" s="1"/>
  <c r="J335" i="1"/>
  <c r="K335" i="1" s="1"/>
  <c r="J336" i="1"/>
  <c r="K336" i="1" s="1"/>
  <c r="J337" i="1"/>
  <c r="K337" i="1" s="1"/>
  <c r="J338" i="1"/>
  <c r="J339" i="1"/>
  <c r="K339" i="1" s="1"/>
  <c r="J340" i="1"/>
  <c r="K340" i="1" s="1"/>
  <c r="J341" i="1"/>
  <c r="K341" i="1" s="1"/>
  <c r="J342" i="1"/>
  <c r="K342" i="1" s="1"/>
  <c r="J343" i="1"/>
  <c r="K343" i="1" s="1"/>
  <c r="J344" i="1"/>
  <c r="K344" i="1" s="1"/>
  <c r="J345" i="1"/>
  <c r="K345" i="1" s="1"/>
  <c r="J346" i="1"/>
  <c r="K346" i="1" s="1"/>
  <c r="J347" i="1"/>
  <c r="K347" i="1" s="1"/>
  <c r="J348" i="1"/>
  <c r="K348" i="1" s="1"/>
  <c r="J349" i="1"/>
  <c r="K349" i="1" s="1"/>
  <c r="J350" i="1"/>
  <c r="K350" i="1" s="1"/>
  <c r="J351" i="1"/>
  <c r="K351" i="1" s="1"/>
  <c r="J352" i="1"/>
  <c r="K352" i="1" s="1"/>
  <c r="J353" i="1"/>
  <c r="K353" i="1" s="1"/>
  <c r="J354" i="1"/>
  <c r="K354" i="1" s="1"/>
  <c r="J355" i="1"/>
  <c r="K355" i="1" s="1"/>
  <c r="J356" i="1"/>
  <c r="K356" i="1" s="1"/>
  <c r="J357" i="1"/>
  <c r="K357" i="1" s="1"/>
  <c r="J358" i="1"/>
  <c r="K358" i="1" s="1"/>
  <c r="J359" i="1"/>
  <c r="K359" i="1" s="1"/>
  <c r="J360" i="1"/>
  <c r="K360" i="1" s="1"/>
  <c r="J361" i="1"/>
  <c r="K361" i="1" s="1"/>
  <c r="J362" i="1"/>
  <c r="K362" i="1" s="1"/>
  <c r="J363" i="1"/>
  <c r="K363" i="1" s="1"/>
  <c r="J364" i="1"/>
  <c r="K364" i="1" s="1"/>
  <c r="J365" i="1"/>
  <c r="K365" i="1" s="1"/>
  <c r="J366" i="1"/>
  <c r="K366" i="1" s="1"/>
  <c r="J367" i="1"/>
  <c r="K367" i="1" s="1"/>
  <c r="J368" i="1"/>
  <c r="K368" i="1" s="1"/>
  <c r="J369" i="1"/>
  <c r="K369" i="1" s="1"/>
  <c r="J370" i="1"/>
  <c r="K370" i="1" s="1"/>
  <c r="J371" i="1"/>
  <c r="K371" i="1" s="1"/>
  <c r="J372" i="1"/>
  <c r="K372" i="1" s="1"/>
  <c r="J373" i="1"/>
  <c r="K373" i="1" s="1"/>
  <c r="J374" i="1"/>
  <c r="K374" i="1" s="1"/>
  <c r="J375" i="1"/>
  <c r="K375" i="1" s="1"/>
  <c r="J376" i="1"/>
  <c r="K376" i="1" s="1"/>
  <c r="J377" i="1"/>
  <c r="K377" i="1" s="1"/>
  <c r="J378" i="1"/>
  <c r="K378" i="1" s="1"/>
  <c r="J379" i="1"/>
  <c r="K379" i="1" s="1"/>
  <c r="J380" i="1"/>
  <c r="K380" i="1" s="1"/>
  <c r="J381" i="1"/>
  <c r="K381" i="1" s="1"/>
  <c r="J382" i="1"/>
  <c r="K382" i="1" s="1"/>
  <c r="J383" i="1"/>
  <c r="K383" i="1" s="1"/>
  <c r="J384" i="1"/>
  <c r="K384" i="1" s="1"/>
  <c r="J385" i="1"/>
  <c r="K385" i="1" s="1"/>
  <c r="J386" i="1"/>
  <c r="J387" i="1"/>
  <c r="K387" i="1" s="1"/>
  <c r="J388" i="1"/>
  <c r="K388" i="1" s="1"/>
  <c r="J389" i="1"/>
  <c r="K389" i="1" s="1"/>
  <c r="J390" i="1"/>
  <c r="K390" i="1" s="1"/>
  <c r="J391" i="1"/>
  <c r="K391" i="1" s="1"/>
  <c r="J392" i="1"/>
  <c r="K392" i="1" s="1"/>
  <c r="J393" i="1"/>
  <c r="K393" i="1" s="1"/>
  <c r="J394" i="1"/>
  <c r="K394" i="1" s="1"/>
  <c r="J395" i="1"/>
  <c r="K395" i="1" s="1"/>
  <c r="J396" i="1"/>
  <c r="K396" i="1" s="1"/>
  <c r="J397" i="1"/>
  <c r="K397" i="1" s="1"/>
  <c r="J398" i="1"/>
  <c r="K398" i="1" s="1"/>
  <c r="J399" i="1"/>
  <c r="K399" i="1" s="1"/>
  <c r="J400" i="1"/>
  <c r="K400" i="1" s="1"/>
  <c r="J401" i="1"/>
  <c r="K401" i="1" s="1"/>
  <c r="J402" i="1"/>
  <c r="K402" i="1" s="1"/>
  <c r="J403" i="1"/>
  <c r="K403" i="1" s="1"/>
  <c r="J404" i="1"/>
  <c r="K404" i="1" s="1"/>
  <c r="J405" i="1"/>
  <c r="K405" i="1" s="1"/>
  <c r="J406" i="1"/>
  <c r="K406" i="1" s="1"/>
  <c r="J407" i="1"/>
  <c r="K407" i="1" s="1"/>
  <c r="J408" i="1"/>
  <c r="K408" i="1" s="1"/>
  <c r="J409" i="1"/>
  <c r="K409" i="1" s="1"/>
  <c r="J410" i="1"/>
  <c r="K410" i="1" s="1"/>
  <c r="J411" i="1"/>
  <c r="K411" i="1" s="1"/>
  <c r="J412" i="1"/>
  <c r="K412" i="1" s="1"/>
  <c r="J413" i="1"/>
  <c r="K413" i="1" s="1"/>
  <c r="J414" i="1"/>
  <c r="K414" i="1" s="1"/>
  <c r="J415" i="1"/>
  <c r="K415" i="1" s="1"/>
  <c r="J416" i="1"/>
  <c r="M416" i="1" s="1"/>
  <c r="J417" i="1"/>
  <c r="K417" i="1" s="1"/>
  <c r="J418" i="1"/>
  <c r="K418" i="1" s="1"/>
  <c r="J419" i="1"/>
  <c r="K419" i="1" s="1"/>
  <c r="J420" i="1"/>
  <c r="K420" i="1" s="1"/>
  <c r="J421" i="1"/>
  <c r="K421" i="1" s="1"/>
  <c r="J422" i="1"/>
  <c r="J423" i="1"/>
  <c r="K423" i="1" s="1"/>
  <c r="J424" i="1"/>
  <c r="K424" i="1" s="1"/>
  <c r="J425" i="1"/>
  <c r="K425" i="1" s="1"/>
  <c r="J426" i="1"/>
  <c r="K426" i="1" s="1"/>
  <c r="J427" i="1"/>
  <c r="K427" i="1" s="1"/>
  <c r="J428" i="1"/>
  <c r="K428" i="1" s="1"/>
  <c r="J429" i="1"/>
  <c r="K429" i="1" s="1"/>
  <c r="J430" i="1"/>
  <c r="K430" i="1" s="1"/>
  <c r="J431" i="1"/>
  <c r="K431" i="1" s="1"/>
  <c r="J432" i="1"/>
  <c r="K432" i="1" s="1"/>
  <c r="J433" i="1"/>
  <c r="K433" i="1" s="1"/>
  <c r="J434" i="1"/>
  <c r="J435" i="1"/>
  <c r="K435" i="1" s="1"/>
  <c r="J436" i="1"/>
  <c r="K436" i="1" s="1"/>
  <c r="J437" i="1"/>
  <c r="K437" i="1" s="1"/>
  <c r="J438" i="1"/>
  <c r="K438" i="1" s="1"/>
  <c r="J439" i="1"/>
  <c r="K439" i="1" s="1"/>
  <c r="J440" i="1"/>
  <c r="K440" i="1" s="1"/>
  <c r="J441" i="1"/>
  <c r="K441" i="1" s="1"/>
  <c r="J442" i="1"/>
  <c r="K442" i="1" s="1"/>
  <c r="J443" i="1"/>
  <c r="K443" i="1" s="1"/>
  <c r="J444" i="1"/>
  <c r="K444" i="1" s="1"/>
  <c r="J445" i="1"/>
  <c r="K445" i="1" s="1"/>
  <c r="J446" i="1"/>
  <c r="K446" i="1" s="1"/>
  <c r="J447" i="1"/>
  <c r="K447" i="1" s="1"/>
  <c r="J448" i="1"/>
  <c r="K448" i="1" s="1"/>
  <c r="J449" i="1"/>
  <c r="K449" i="1" s="1"/>
  <c r="J450" i="1"/>
  <c r="K450" i="1" s="1"/>
  <c r="J451" i="1"/>
  <c r="K451" i="1" s="1"/>
  <c r="J452" i="1"/>
  <c r="K452" i="1" s="1"/>
  <c r="J453" i="1"/>
  <c r="K453" i="1" s="1"/>
  <c r="J454" i="1"/>
  <c r="K454" i="1" s="1"/>
  <c r="J455" i="1"/>
  <c r="K455" i="1" s="1"/>
  <c r="J456" i="1"/>
  <c r="K456" i="1" s="1"/>
  <c r="J457" i="1"/>
  <c r="K457" i="1" s="1"/>
  <c r="J458" i="1"/>
  <c r="K458" i="1" s="1"/>
  <c r="J459" i="1"/>
  <c r="K459" i="1" s="1"/>
  <c r="J460" i="1"/>
  <c r="K460" i="1" s="1"/>
  <c r="J461" i="1"/>
  <c r="K461" i="1" s="1"/>
  <c r="J462" i="1"/>
  <c r="K462" i="1" s="1"/>
  <c r="J463" i="1"/>
  <c r="K463" i="1" s="1"/>
  <c r="J464" i="1"/>
  <c r="M464" i="1" s="1"/>
  <c r="J465" i="1"/>
  <c r="K465" i="1" s="1"/>
  <c r="J466" i="1"/>
  <c r="K466" i="1" s="1"/>
  <c r="J467" i="1"/>
  <c r="K467" i="1" s="1"/>
  <c r="J468" i="1"/>
  <c r="K468" i="1" s="1"/>
  <c r="J469" i="1"/>
  <c r="K469" i="1" s="1"/>
  <c r="J470" i="1"/>
  <c r="J471" i="1"/>
  <c r="K471" i="1" s="1"/>
  <c r="J472" i="1"/>
  <c r="K472" i="1" s="1"/>
  <c r="J473" i="1"/>
  <c r="K473" i="1" s="1"/>
  <c r="J474" i="1"/>
  <c r="K474" i="1" s="1"/>
  <c r="J475" i="1"/>
  <c r="K475" i="1" s="1"/>
  <c r="J476" i="1"/>
  <c r="K476" i="1" s="1"/>
  <c r="J477" i="1"/>
  <c r="K477" i="1" s="1"/>
  <c r="J478" i="1"/>
  <c r="K478" i="1" s="1"/>
  <c r="J479" i="1"/>
  <c r="K479" i="1" s="1"/>
  <c r="J480" i="1"/>
  <c r="K480" i="1" s="1"/>
  <c r="J481" i="1"/>
  <c r="K481" i="1" s="1"/>
  <c r="J482" i="1"/>
  <c r="K482" i="1" s="1"/>
  <c r="J483" i="1"/>
  <c r="K483" i="1" s="1"/>
  <c r="J484" i="1"/>
  <c r="K484" i="1" s="1"/>
  <c r="J485" i="1"/>
  <c r="K485" i="1" s="1"/>
  <c r="J486" i="1"/>
  <c r="K486" i="1" s="1"/>
  <c r="J487" i="1"/>
  <c r="K487" i="1" s="1"/>
  <c r="J488" i="1"/>
  <c r="K488" i="1" s="1"/>
  <c r="J489" i="1"/>
  <c r="K489" i="1" s="1"/>
  <c r="J490" i="1"/>
  <c r="K490" i="1" s="1"/>
  <c r="J491" i="1"/>
  <c r="K491" i="1" s="1"/>
  <c r="J492" i="1"/>
  <c r="K492" i="1" s="1"/>
  <c r="J493" i="1"/>
  <c r="K493" i="1" s="1"/>
  <c r="J494" i="1"/>
  <c r="K494" i="1" s="1"/>
  <c r="J495" i="1"/>
  <c r="K495" i="1" s="1"/>
  <c r="J496" i="1"/>
  <c r="K496" i="1" s="1"/>
  <c r="J497" i="1"/>
  <c r="K497" i="1" s="1"/>
  <c r="J498" i="1"/>
  <c r="K498" i="1" s="1"/>
  <c r="J499" i="1"/>
  <c r="K499" i="1" s="1"/>
  <c r="J500" i="1"/>
  <c r="K500" i="1" s="1"/>
  <c r="J501" i="1"/>
  <c r="K501" i="1" s="1"/>
  <c r="M480" i="1" l="1"/>
  <c r="M420" i="1"/>
  <c r="M360" i="1"/>
  <c r="M264" i="1"/>
  <c r="M204" i="1"/>
  <c r="M132" i="1"/>
  <c r="M108" i="1"/>
  <c r="M36" i="1"/>
  <c r="K32" i="1"/>
  <c r="M442" i="1"/>
  <c r="M382" i="1"/>
  <c r="M334" i="1"/>
  <c r="M262" i="1"/>
  <c r="M190" i="1"/>
  <c r="M166" i="1"/>
  <c r="M106" i="1"/>
  <c r="M82" i="1"/>
  <c r="M34" i="1"/>
  <c r="M10" i="1"/>
  <c r="M453" i="1"/>
  <c r="M393" i="1"/>
  <c r="M321" i="1"/>
  <c r="M261" i="1"/>
  <c r="M225" i="1"/>
  <c r="M165" i="1"/>
  <c r="M105" i="1"/>
  <c r="M57" i="1"/>
  <c r="M497" i="1"/>
  <c r="M485" i="1"/>
  <c r="M473" i="1"/>
  <c r="M461" i="1"/>
  <c r="M449" i="1"/>
  <c r="M437" i="1"/>
  <c r="M425" i="1"/>
  <c r="M413" i="1"/>
  <c r="M401" i="1"/>
  <c r="M389" i="1"/>
  <c r="M377" i="1"/>
  <c r="M365" i="1"/>
  <c r="M353" i="1"/>
  <c r="M341" i="1"/>
  <c r="M329" i="1"/>
  <c r="M317" i="1"/>
  <c r="M305" i="1"/>
  <c r="M293" i="1"/>
  <c r="M281" i="1"/>
  <c r="M269" i="1"/>
  <c r="M257" i="1"/>
  <c r="M245" i="1"/>
  <c r="M233" i="1"/>
  <c r="M221" i="1"/>
  <c r="M209" i="1"/>
  <c r="M197" i="1"/>
  <c r="M185" i="1"/>
  <c r="M173" i="1"/>
  <c r="M161" i="1"/>
  <c r="M149" i="1"/>
  <c r="M137" i="1"/>
  <c r="M125" i="1"/>
  <c r="M113" i="1"/>
  <c r="M101" i="1"/>
  <c r="M89" i="1"/>
  <c r="M77" i="1"/>
  <c r="M65" i="1"/>
  <c r="M53" i="1"/>
  <c r="M41" i="1"/>
  <c r="M29" i="1"/>
  <c r="M17" i="1"/>
  <c r="M5" i="1"/>
  <c r="M492" i="1"/>
  <c r="M432" i="1"/>
  <c r="M372" i="1"/>
  <c r="M336" i="1"/>
  <c r="M288" i="1"/>
  <c r="M240" i="1"/>
  <c r="M168" i="1"/>
  <c r="M156" i="1"/>
  <c r="M96" i="1"/>
  <c r="M48" i="1"/>
  <c r="M490" i="1"/>
  <c r="M418" i="1"/>
  <c r="M370" i="1"/>
  <c r="M286" i="1"/>
  <c r="M226" i="1"/>
  <c r="M154" i="1"/>
  <c r="M501" i="1"/>
  <c r="M441" i="1"/>
  <c r="M381" i="1"/>
  <c r="M333" i="1"/>
  <c r="M273" i="1"/>
  <c r="M213" i="1"/>
  <c r="M153" i="1"/>
  <c r="M93" i="1"/>
  <c r="M45" i="1"/>
  <c r="K320" i="1"/>
  <c r="K128" i="1"/>
  <c r="M496" i="1"/>
  <c r="M484" i="1"/>
  <c r="M472" i="1"/>
  <c r="M460" i="1"/>
  <c r="M448" i="1"/>
  <c r="M436" i="1"/>
  <c r="M424" i="1"/>
  <c r="M412" i="1"/>
  <c r="M400" i="1"/>
  <c r="M388" i="1"/>
  <c r="M376" i="1"/>
  <c r="M364" i="1"/>
  <c r="M352" i="1"/>
  <c r="M340" i="1"/>
  <c r="M328" i="1"/>
  <c r="M316" i="1"/>
  <c r="M304" i="1"/>
  <c r="M292" i="1"/>
  <c r="M280" i="1"/>
  <c r="M268" i="1"/>
  <c r="M256" i="1"/>
  <c r="M244" i="1"/>
  <c r="M232" i="1"/>
  <c r="M220" i="1"/>
  <c r="M208" i="1"/>
  <c r="M196" i="1"/>
  <c r="M184" i="1"/>
  <c r="M172" i="1"/>
  <c r="M160" i="1"/>
  <c r="M148" i="1"/>
  <c r="M136" i="1"/>
  <c r="M124" i="1"/>
  <c r="M112" i="1"/>
  <c r="M100" i="1"/>
  <c r="M88" i="1"/>
  <c r="M76" i="1"/>
  <c r="M64" i="1"/>
  <c r="M52" i="1"/>
  <c r="M40" i="1"/>
  <c r="M28" i="1"/>
  <c r="M16" i="1"/>
  <c r="M4" i="1"/>
  <c r="M408" i="1"/>
  <c r="M324" i="1"/>
  <c r="M216" i="1"/>
  <c r="M84" i="1"/>
  <c r="K416" i="1"/>
  <c r="M466" i="1"/>
  <c r="M358" i="1"/>
  <c r="M250" i="1"/>
  <c r="M142" i="1"/>
  <c r="M70" i="1"/>
  <c r="M477" i="1"/>
  <c r="M369" i="1"/>
  <c r="M249" i="1"/>
  <c r="M141" i="1"/>
  <c r="M33" i="1"/>
  <c r="M495" i="1"/>
  <c r="M483" i="1"/>
  <c r="M471" i="1"/>
  <c r="M459" i="1"/>
  <c r="M447" i="1"/>
  <c r="M435" i="1"/>
  <c r="M423" i="1"/>
  <c r="M411" i="1"/>
  <c r="M399" i="1"/>
  <c r="M387" i="1"/>
  <c r="M375" i="1"/>
  <c r="M363" i="1"/>
  <c r="M351" i="1"/>
  <c r="M339" i="1"/>
  <c r="M327" i="1"/>
  <c r="M315" i="1"/>
  <c r="M303" i="1"/>
  <c r="M291" i="1"/>
  <c r="M279" i="1"/>
  <c r="M267" i="1"/>
  <c r="M255" i="1"/>
  <c r="M243" i="1"/>
  <c r="M231" i="1"/>
  <c r="M219" i="1"/>
  <c r="M207" i="1"/>
  <c r="M195" i="1"/>
  <c r="M183" i="1"/>
  <c r="M171" i="1"/>
  <c r="M159" i="1"/>
  <c r="M147" i="1"/>
  <c r="M135" i="1"/>
  <c r="M123" i="1"/>
  <c r="M111" i="1"/>
  <c r="M99" i="1"/>
  <c r="M87" i="1"/>
  <c r="M75" i="1"/>
  <c r="M63" i="1"/>
  <c r="M51" i="1"/>
  <c r="M39" i="1"/>
  <c r="M27" i="1"/>
  <c r="M15" i="1"/>
  <c r="M3" i="1"/>
  <c r="K464" i="1"/>
  <c r="K272" i="1"/>
  <c r="K80" i="1"/>
  <c r="M493" i="1"/>
  <c r="M481" i="1"/>
  <c r="M469" i="1"/>
  <c r="M457" i="1"/>
  <c r="M445" i="1"/>
  <c r="M433" i="1"/>
  <c r="M421" i="1"/>
  <c r="M409" i="1"/>
  <c r="M397" i="1"/>
  <c r="M385" i="1"/>
  <c r="M373" i="1"/>
  <c r="M361" i="1"/>
  <c r="M349" i="1"/>
  <c r="M337" i="1"/>
  <c r="M325" i="1"/>
  <c r="M313" i="1"/>
  <c r="M301" i="1"/>
  <c r="M289" i="1"/>
  <c r="M277" i="1"/>
  <c r="M265" i="1"/>
  <c r="M253" i="1"/>
  <c r="M241" i="1"/>
  <c r="M229" i="1"/>
  <c r="M217" i="1"/>
  <c r="M205" i="1"/>
  <c r="M193" i="1"/>
  <c r="M181" i="1"/>
  <c r="M169" i="1"/>
  <c r="M157" i="1"/>
  <c r="M145" i="1"/>
  <c r="M133" i="1"/>
  <c r="M121" i="1"/>
  <c r="M109" i="1"/>
  <c r="M97" i="1"/>
  <c r="M85" i="1"/>
  <c r="M73" i="1"/>
  <c r="M61" i="1"/>
  <c r="M49" i="1"/>
  <c r="M37" i="1"/>
  <c r="M25" i="1"/>
  <c r="M13" i="1"/>
  <c r="M384" i="1"/>
  <c r="M276" i="1"/>
  <c r="M144" i="1"/>
  <c r="M24" i="1"/>
  <c r="M298" i="1"/>
  <c r="M396" i="1"/>
  <c r="M300" i="1"/>
  <c r="M192" i="1"/>
  <c r="M60" i="1"/>
  <c r="M430" i="1"/>
  <c r="M346" i="1"/>
  <c r="M202" i="1"/>
  <c r="M118" i="1"/>
  <c r="M46" i="1"/>
  <c r="M465" i="1"/>
  <c r="M345" i="1"/>
  <c r="M237" i="1"/>
  <c r="M117" i="1"/>
  <c r="M9" i="1"/>
  <c r="M456" i="1"/>
  <c r="M312" i="1"/>
  <c r="M180" i="1"/>
  <c r="M72" i="1"/>
  <c r="K224" i="1"/>
  <c r="M406" i="1"/>
  <c r="M310" i="1"/>
  <c r="M214" i="1"/>
  <c r="M130" i="1"/>
  <c r="M58" i="1"/>
  <c r="M405" i="1"/>
  <c r="M297" i="1"/>
  <c r="M177" i="1"/>
  <c r="M500" i="1"/>
  <c r="M488" i="1"/>
  <c r="M476" i="1"/>
  <c r="M452" i="1"/>
  <c r="M440" i="1"/>
  <c r="M428" i="1"/>
  <c r="M404" i="1"/>
  <c r="M392" i="1"/>
  <c r="M380" i="1"/>
  <c r="M368" i="1"/>
  <c r="M356" i="1"/>
  <c r="M344" i="1"/>
  <c r="M332" i="1"/>
  <c r="M308" i="1"/>
  <c r="M296" i="1"/>
  <c r="M284" i="1"/>
  <c r="M260" i="1"/>
  <c r="M248" i="1"/>
  <c r="M236" i="1"/>
  <c r="M212" i="1"/>
  <c r="M200" i="1"/>
  <c r="M188" i="1"/>
  <c r="M176" i="1"/>
  <c r="M164" i="1"/>
  <c r="M152" i="1"/>
  <c r="M140" i="1"/>
  <c r="M116" i="1"/>
  <c r="M104" i="1"/>
  <c r="M92" i="1"/>
  <c r="M68" i="1"/>
  <c r="M56" i="1"/>
  <c r="M44" i="1"/>
  <c r="M20" i="1"/>
  <c r="M8" i="1"/>
  <c r="M444" i="1"/>
  <c r="M252" i="1"/>
  <c r="M478" i="1"/>
  <c r="M394" i="1"/>
  <c r="M322" i="1"/>
  <c r="M238" i="1"/>
  <c r="M178" i="1"/>
  <c r="M94" i="1"/>
  <c r="M22" i="1"/>
  <c r="M489" i="1"/>
  <c r="M429" i="1"/>
  <c r="M357" i="1"/>
  <c r="M285" i="1"/>
  <c r="M201" i="1"/>
  <c r="M129" i="1"/>
  <c r="M69" i="1"/>
  <c r="M21" i="1"/>
  <c r="M499" i="1"/>
  <c r="M487" i="1"/>
  <c r="M475" i="1"/>
  <c r="M463" i="1"/>
  <c r="M451" i="1"/>
  <c r="M439" i="1"/>
  <c r="M427" i="1"/>
  <c r="M415" i="1"/>
  <c r="M403" i="1"/>
  <c r="M391" i="1"/>
  <c r="M379" i="1"/>
  <c r="M367" i="1"/>
  <c r="M355" i="1"/>
  <c r="M343" i="1"/>
  <c r="M331" i="1"/>
  <c r="M319" i="1"/>
  <c r="M307" i="1"/>
  <c r="M295" i="1"/>
  <c r="M283" i="1"/>
  <c r="M271" i="1"/>
  <c r="M259" i="1"/>
  <c r="M247" i="1"/>
  <c r="M235" i="1"/>
  <c r="M223" i="1"/>
  <c r="M211" i="1"/>
  <c r="M199" i="1"/>
  <c r="M187" i="1"/>
  <c r="M175" i="1"/>
  <c r="M163" i="1"/>
  <c r="M151" i="1"/>
  <c r="M139" i="1"/>
  <c r="M127" i="1"/>
  <c r="M115" i="1"/>
  <c r="M103" i="1"/>
  <c r="M91" i="1"/>
  <c r="M79" i="1"/>
  <c r="M67" i="1"/>
  <c r="M55" i="1"/>
  <c r="M43" i="1"/>
  <c r="M31" i="1"/>
  <c r="M19" i="1"/>
  <c r="M7" i="1"/>
  <c r="M468" i="1"/>
  <c r="M348" i="1"/>
  <c r="M228" i="1"/>
  <c r="M120" i="1"/>
  <c r="M12" i="1"/>
  <c r="M454" i="1"/>
  <c r="M274" i="1"/>
  <c r="M417" i="1"/>
  <c r="M309" i="1"/>
  <c r="M189" i="1"/>
  <c r="M81" i="1"/>
  <c r="M498" i="1"/>
  <c r="M486" i="1"/>
  <c r="M474" i="1"/>
  <c r="M462" i="1"/>
  <c r="M450" i="1"/>
  <c r="M438" i="1"/>
  <c r="M426" i="1"/>
  <c r="M414" i="1"/>
  <c r="M402" i="1"/>
  <c r="M390" i="1"/>
  <c r="M378" i="1"/>
  <c r="M366" i="1"/>
  <c r="M354" i="1"/>
  <c r="M342" i="1"/>
  <c r="M330" i="1"/>
  <c r="M318" i="1"/>
  <c r="M306" i="1"/>
  <c r="M294" i="1"/>
  <c r="M282" i="1"/>
  <c r="M270" i="1"/>
  <c r="M258" i="1"/>
  <c r="M246" i="1"/>
  <c r="M234" i="1"/>
  <c r="M222" i="1"/>
  <c r="M210" i="1"/>
  <c r="M198" i="1"/>
  <c r="M186" i="1"/>
  <c r="M174" i="1"/>
  <c r="M162" i="1"/>
  <c r="M150" i="1"/>
  <c r="M138" i="1"/>
  <c r="M126" i="1"/>
  <c r="M114" i="1"/>
  <c r="M102" i="1"/>
  <c r="M90" i="1"/>
  <c r="M78" i="1"/>
  <c r="M66" i="1"/>
  <c r="M54" i="1"/>
  <c r="M42" i="1"/>
  <c r="M30" i="1"/>
  <c r="M18" i="1"/>
  <c r="M6" i="1"/>
</calcChain>
</file>

<file path=xl/sharedStrings.xml><?xml version="1.0" encoding="utf-8"?>
<sst xmlns="http://schemas.openxmlformats.org/spreadsheetml/2006/main" count="3080" uniqueCount="814">
  <si>
    <t>ClaimID</t>
  </si>
  <si>
    <t>PatientID</t>
  </si>
  <si>
    <t>InsuranceType</t>
  </si>
  <si>
    <t>BilledAmount</t>
  </si>
  <si>
    <t>AllowedAmount</t>
  </si>
  <si>
    <t>PaidAmount</t>
  </si>
  <si>
    <t>ClaimStatus</t>
  </si>
  <si>
    <t>CLM00001</t>
  </si>
  <si>
    <t>CLM00002</t>
  </si>
  <si>
    <t>CLM00003</t>
  </si>
  <si>
    <t>CLM00004</t>
  </si>
  <si>
    <t>CLM00005</t>
  </si>
  <si>
    <t>CLM00006</t>
  </si>
  <si>
    <t>CLM00007</t>
  </si>
  <si>
    <t>CLM00008</t>
  </si>
  <si>
    <t>CLM00009</t>
  </si>
  <si>
    <t>CLM00010</t>
  </si>
  <si>
    <t>CLM00011</t>
  </si>
  <si>
    <t>CLM00012</t>
  </si>
  <si>
    <t>CLM00013</t>
  </si>
  <si>
    <t>CLM00014</t>
  </si>
  <si>
    <t>CLM00015</t>
  </si>
  <si>
    <t>CLM00016</t>
  </si>
  <si>
    <t>CLM00017</t>
  </si>
  <si>
    <t>CLM00018</t>
  </si>
  <si>
    <t>CLM00019</t>
  </si>
  <si>
    <t>CLM00020</t>
  </si>
  <si>
    <t>CLM00021</t>
  </si>
  <si>
    <t>CLM00022</t>
  </si>
  <si>
    <t>CLM00023</t>
  </si>
  <si>
    <t>CLM00024</t>
  </si>
  <si>
    <t>CLM00025</t>
  </si>
  <si>
    <t>CLM00026</t>
  </si>
  <si>
    <t>CLM00027</t>
  </si>
  <si>
    <t>CLM00028</t>
  </si>
  <si>
    <t>CLM00029</t>
  </si>
  <si>
    <t>CLM00030</t>
  </si>
  <si>
    <t>CLM00031</t>
  </si>
  <si>
    <t>CLM00032</t>
  </si>
  <si>
    <t>CLM00033</t>
  </si>
  <si>
    <t>CLM00034</t>
  </si>
  <si>
    <t>CLM00035</t>
  </si>
  <si>
    <t>CLM00036</t>
  </si>
  <si>
    <t>CLM00037</t>
  </si>
  <si>
    <t>CLM00038</t>
  </si>
  <si>
    <t>CLM00039</t>
  </si>
  <si>
    <t>CLM00040</t>
  </si>
  <si>
    <t>CLM00041</t>
  </si>
  <si>
    <t>CLM00042</t>
  </si>
  <si>
    <t>CLM00043</t>
  </si>
  <si>
    <t>CLM00044</t>
  </si>
  <si>
    <t>CLM00045</t>
  </si>
  <si>
    <t>CLM00046</t>
  </si>
  <si>
    <t>CLM00047</t>
  </si>
  <si>
    <t>CLM00048</t>
  </si>
  <si>
    <t>CLM00049</t>
  </si>
  <si>
    <t>CLM00050</t>
  </si>
  <si>
    <t>CLM00051</t>
  </si>
  <si>
    <t>CLM00052</t>
  </si>
  <si>
    <t>CLM00053</t>
  </si>
  <si>
    <t>CLM00054</t>
  </si>
  <si>
    <t>CLM00055</t>
  </si>
  <si>
    <t>CLM00056</t>
  </si>
  <si>
    <t>CLM00057</t>
  </si>
  <si>
    <t>CLM00058</t>
  </si>
  <si>
    <t>CLM00059</t>
  </si>
  <si>
    <t>CLM00060</t>
  </si>
  <si>
    <t>CLM00061</t>
  </si>
  <si>
    <t>CLM00062</t>
  </si>
  <si>
    <t>CLM00063</t>
  </si>
  <si>
    <t>CLM00064</t>
  </si>
  <si>
    <t>CLM00065</t>
  </si>
  <si>
    <t>CLM00066</t>
  </si>
  <si>
    <t>CLM00067</t>
  </si>
  <si>
    <t>CLM00068</t>
  </si>
  <si>
    <t>CLM00069</t>
  </si>
  <si>
    <t>CLM00070</t>
  </si>
  <si>
    <t>CLM00071</t>
  </si>
  <si>
    <t>CLM00072</t>
  </si>
  <si>
    <t>CLM00073</t>
  </si>
  <si>
    <t>CLM00074</t>
  </si>
  <si>
    <t>CLM00075</t>
  </si>
  <si>
    <t>CLM00076</t>
  </si>
  <si>
    <t>CLM00077</t>
  </si>
  <si>
    <t>CLM00078</t>
  </si>
  <si>
    <t>CLM00079</t>
  </si>
  <si>
    <t>CLM00080</t>
  </si>
  <si>
    <t>CLM00081</t>
  </si>
  <si>
    <t>CLM00082</t>
  </si>
  <si>
    <t>CLM00083</t>
  </si>
  <si>
    <t>CLM00084</t>
  </si>
  <si>
    <t>CLM00085</t>
  </si>
  <si>
    <t>CLM00086</t>
  </si>
  <si>
    <t>CLM00087</t>
  </si>
  <si>
    <t>CLM00088</t>
  </si>
  <si>
    <t>CLM00089</t>
  </si>
  <si>
    <t>CLM00090</t>
  </si>
  <si>
    <t>CLM00091</t>
  </si>
  <si>
    <t>CLM00092</t>
  </si>
  <si>
    <t>CLM00093</t>
  </si>
  <si>
    <t>CLM00094</t>
  </si>
  <si>
    <t>CLM00095</t>
  </si>
  <si>
    <t>CLM00096</t>
  </si>
  <si>
    <t>CLM00097</t>
  </si>
  <si>
    <t>CLM00098</t>
  </si>
  <si>
    <t>CLM00099</t>
  </si>
  <si>
    <t>CLM00100</t>
  </si>
  <si>
    <t>CLM00101</t>
  </si>
  <si>
    <t>CLM00102</t>
  </si>
  <si>
    <t>CLM00103</t>
  </si>
  <si>
    <t>CLM00104</t>
  </si>
  <si>
    <t>CLM00105</t>
  </si>
  <si>
    <t>CLM00106</t>
  </si>
  <si>
    <t>CLM00107</t>
  </si>
  <si>
    <t>CLM00108</t>
  </si>
  <si>
    <t>CLM00109</t>
  </si>
  <si>
    <t>CLM00110</t>
  </si>
  <si>
    <t>CLM00111</t>
  </si>
  <si>
    <t>CLM00112</t>
  </si>
  <si>
    <t>CLM00113</t>
  </si>
  <si>
    <t>CLM00114</t>
  </si>
  <si>
    <t>CLM00115</t>
  </si>
  <si>
    <t>CLM00116</t>
  </si>
  <si>
    <t>CLM00117</t>
  </si>
  <si>
    <t>CLM00118</t>
  </si>
  <si>
    <t>CLM00119</t>
  </si>
  <si>
    <t>CLM00120</t>
  </si>
  <si>
    <t>CLM00121</t>
  </si>
  <si>
    <t>CLM00122</t>
  </si>
  <si>
    <t>CLM00123</t>
  </si>
  <si>
    <t>CLM00124</t>
  </si>
  <si>
    <t>CLM00125</t>
  </si>
  <si>
    <t>CLM00126</t>
  </si>
  <si>
    <t>CLM00127</t>
  </si>
  <si>
    <t>CLM00128</t>
  </si>
  <si>
    <t>CLM00129</t>
  </si>
  <si>
    <t>CLM00130</t>
  </si>
  <si>
    <t>CLM00131</t>
  </si>
  <si>
    <t>CLM00132</t>
  </si>
  <si>
    <t>CLM00133</t>
  </si>
  <si>
    <t>CLM00134</t>
  </si>
  <si>
    <t>CLM00135</t>
  </si>
  <si>
    <t>CLM00136</t>
  </si>
  <si>
    <t>CLM00137</t>
  </si>
  <si>
    <t>CLM00138</t>
  </si>
  <si>
    <t>CLM00139</t>
  </si>
  <si>
    <t>CLM00140</t>
  </si>
  <si>
    <t>CLM00141</t>
  </si>
  <si>
    <t>CLM00142</t>
  </si>
  <si>
    <t>CLM00143</t>
  </si>
  <si>
    <t>CLM00144</t>
  </si>
  <si>
    <t>CLM00145</t>
  </si>
  <si>
    <t>CLM00146</t>
  </si>
  <si>
    <t>CLM00147</t>
  </si>
  <si>
    <t>CLM00148</t>
  </si>
  <si>
    <t>CLM00149</t>
  </si>
  <si>
    <t>CLM00150</t>
  </si>
  <si>
    <t>CLM00151</t>
  </si>
  <si>
    <t>CLM00152</t>
  </si>
  <si>
    <t>CLM00153</t>
  </si>
  <si>
    <t>CLM00154</t>
  </si>
  <si>
    <t>CLM00155</t>
  </si>
  <si>
    <t>CLM00156</t>
  </si>
  <si>
    <t>CLM00157</t>
  </si>
  <si>
    <t>CLM00158</t>
  </si>
  <si>
    <t>CLM00159</t>
  </si>
  <si>
    <t>CLM00160</t>
  </si>
  <si>
    <t>CLM00161</t>
  </si>
  <si>
    <t>CLM00162</t>
  </si>
  <si>
    <t>CLM00163</t>
  </si>
  <si>
    <t>CLM00164</t>
  </si>
  <si>
    <t>CLM00165</t>
  </si>
  <si>
    <t>CLM00166</t>
  </si>
  <si>
    <t>CLM00167</t>
  </si>
  <si>
    <t>CLM00168</t>
  </si>
  <si>
    <t>CLM00169</t>
  </si>
  <si>
    <t>CLM00170</t>
  </si>
  <si>
    <t>CLM00171</t>
  </si>
  <si>
    <t>CLM00172</t>
  </si>
  <si>
    <t>CLM00173</t>
  </si>
  <si>
    <t>CLM00174</t>
  </si>
  <si>
    <t>CLM00175</t>
  </si>
  <si>
    <t>CLM00176</t>
  </si>
  <si>
    <t>CLM00177</t>
  </si>
  <si>
    <t>CLM00178</t>
  </si>
  <si>
    <t>CLM00179</t>
  </si>
  <si>
    <t>CLM00180</t>
  </si>
  <si>
    <t>CLM00181</t>
  </si>
  <si>
    <t>CLM00182</t>
  </si>
  <si>
    <t>CLM00183</t>
  </si>
  <si>
    <t>CLM00184</t>
  </si>
  <si>
    <t>CLM00185</t>
  </si>
  <si>
    <t>CLM00186</t>
  </si>
  <si>
    <t>CLM00187</t>
  </si>
  <si>
    <t>CLM00188</t>
  </si>
  <si>
    <t>CLM00189</t>
  </si>
  <si>
    <t>CLM00190</t>
  </si>
  <si>
    <t>CLM00191</t>
  </si>
  <si>
    <t>CLM00192</t>
  </si>
  <si>
    <t>CLM00193</t>
  </si>
  <si>
    <t>CLM00194</t>
  </si>
  <si>
    <t>CLM00195</t>
  </si>
  <si>
    <t>CLM00196</t>
  </si>
  <si>
    <t>CLM00197</t>
  </si>
  <si>
    <t>CLM00198</t>
  </si>
  <si>
    <t>CLM00199</t>
  </si>
  <si>
    <t>CLM00200</t>
  </si>
  <si>
    <t>CLM00201</t>
  </si>
  <si>
    <t>CLM00202</t>
  </si>
  <si>
    <t>CLM00203</t>
  </si>
  <si>
    <t>CLM00204</t>
  </si>
  <si>
    <t>CLM00205</t>
  </si>
  <si>
    <t>CLM00206</t>
  </si>
  <si>
    <t>CLM00207</t>
  </si>
  <si>
    <t>CLM00208</t>
  </si>
  <si>
    <t>CLM00209</t>
  </si>
  <si>
    <t>CLM00210</t>
  </si>
  <si>
    <t>CLM00211</t>
  </si>
  <si>
    <t>CLM00212</t>
  </si>
  <si>
    <t>CLM00213</t>
  </si>
  <si>
    <t>CLM00214</t>
  </si>
  <si>
    <t>CLM00215</t>
  </si>
  <si>
    <t>CLM00216</t>
  </si>
  <si>
    <t>CLM00217</t>
  </si>
  <si>
    <t>CLM00218</t>
  </si>
  <si>
    <t>CLM00219</t>
  </si>
  <si>
    <t>CLM00220</t>
  </si>
  <si>
    <t>CLM00221</t>
  </si>
  <si>
    <t>CLM00222</t>
  </si>
  <si>
    <t>CLM00223</t>
  </si>
  <si>
    <t>CLM00224</t>
  </si>
  <si>
    <t>CLM00225</t>
  </si>
  <si>
    <t>CLM00226</t>
  </si>
  <si>
    <t>CLM00227</t>
  </si>
  <si>
    <t>CLM00228</t>
  </si>
  <si>
    <t>CLM00229</t>
  </si>
  <si>
    <t>CLM00230</t>
  </si>
  <si>
    <t>CLM00231</t>
  </si>
  <si>
    <t>CLM00232</t>
  </si>
  <si>
    <t>CLM00233</t>
  </si>
  <si>
    <t>CLM00234</t>
  </si>
  <si>
    <t>CLM00235</t>
  </si>
  <si>
    <t>CLM00236</t>
  </si>
  <si>
    <t>CLM00237</t>
  </si>
  <si>
    <t>CLM00238</t>
  </si>
  <si>
    <t>CLM00239</t>
  </si>
  <si>
    <t>CLM00240</t>
  </si>
  <si>
    <t>CLM00241</t>
  </si>
  <si>
    <t>CLM00242</t>
  </si>
  <si>
    <t>CLM00243</t>
  </si>
  <si>
    <t>CLM00244</t>
  </si>
  <si>
    <t>CLM00245</t>
  </si>
  <si>
    <t>CLM00246</t>
  </si>
  <si>
    <t>CLM00247</t>
  </si>
  <si>
    <t>CLM00248</t>
  </si>
  <si>
    <t>CLM00249</t>
  </si>
  <si>
    <t>CLM00250</t>
  </si>
  <si>
    <t>CLM00251</t>
  </si>
  <si>
    <t>CLM00252</t>
  </si>
  <si>
    <t>CLM00253</t>
  </si>
  <si>
    <t>CLM00254</t>
  </si>
  <si>
    <t>CLM00255</t>
  </si>
  <si>
    <t>CLM00256</t>
  </si>
  <si>
    <t>CLM00257</t>
  </si>
  <si>
    <t>CLM00258</t>
  </si>
  <si>
    <t>CLM00259</t>
  </si>
  <si>
    <t>CLM00260</t>
  </si>
  <si>
    <t>CLM00261</t>
  </si>
  <si>
    <t>CLM00262</t>
  </si>
  <si>
    <t>CLM00263</t>
  </si>
  <si>
    <t>CLM00264</t>
  </si>
  <si>
    <t>CLM00265</t>
  </si>
  <si>
    <t>CLM00266</t>
  </si>
  <si>
    <t>CLM00267</t>
  </si>
  <si>
    <t>CLM00268</t>
  </si>
  <si>
    <t>CLM00269</t>
  </si>
  <si>
    <t>CLM00270</t>
  </si>
  <si>
    <t>CLM00271</t>
  </si>
  <si>
    <t>CLM00272</t>
  </si>
  <si>
    <t>CLM00273</t>
  </si>
  <si>
    <t>CLM00274</t>
  </si>
  <si>
    <t>CLM00275</t>
  </si>
  <si>
    <t>CLM00276</t>
  </si>
  <si>
    <t>CLM00277</t>
  </si>
  <si>
    <t>CLM00278</t>
  </si>
  <si>
    <t>CLM00279</t>
  </si>
  <si>
    <t>CLM00280</t>
  </si>
  <si>
    <t>CLM00281</t>
  </si>
  <si>
    <t>CLM00282</t>
  </si>
  <si>
    <t>CLM00283</t>
  </si>
  <si>
    <t>CLM00284</t>
  </si>
  <si>
    <t>CLM00285</t>
  </si>
  <si>
    <t>CLM00286</t>
  </si>
  <si>
    <t>CLM00287</t>
  </si>
  <si>
    <t>CLM00288</t>
  </si>
  <si>
    <t>CLM00289</t>
  </si>
  <si>
    <t>CLM00290</t>
  </si>
  <si>
    <t>CLM00291</t>
  </si>
  <si>
    <t>CLM00292</t>
  </si>
  <si>
    <t>CLM00293</t>
  </si>
  <si>
    <t>CLM00294</t>
  </si>
  <si>
    <t>CLM00295</t>
  </si>
  <si>
    <t>CLM00296</t>
  </si>
  <si>
    <t>CLM00297</t>
  </si>
  <si>
    <t>CLM00298</t>
  </si>
  <si>
    <t>CLM00299</t>
  </si>
  <si>
    <t>CLM00300</t>
  </si>
  <si>
    <t>CLM00301</t>
  </si>
  <si>
    <t>CLM00302</t>
  </si>
  <si>
    <t>CLM00303</t>
  </si>
  <si>
    <t>CLM00304</t>
  </si>
  <si>
    <t>CLM00305</t>
  </si>
  <si>
    <t>CLM00306</t>
  </si>
  <si>
    <t>CLM00307</t>
  </si>
  <si>
    <t>CLM00308</t>
  </si>
  <si>
    <t>CLM00309</t>
  </si>
  <si>
    <t>CLM00310</t>
  </si>
  <si>
    <t>CLM00311</t>
  </si>
  <si>
    <t>CLM00312</t>
  </si>
  <si>
    <t>CLM00313</t>
  </si>
  <si>
    <t>CLM00314</t>
  </si>
  <si>
    <t>CLM00315</t>
  </si>
  <si>
    <t>CLM00316</t>
  </si>
  <si>
    <t>CLM00317</t>
  </si>
  <si>
    <t>CLM00318</t>
  </si>
  <si>
    <t>CLM00319</t>
  </si>
  <si>
    <t>CLM00320</t>
  </si>
  <si>
    <t>CLM00321</t>
  </si>
  <si>
    <t>CLM00322</t>
  </si>
  <si>
    <t>CLM00323</t>
  </si>
  <si>
    <t>CLM00324</t>
  </si>
  <si>
    <t>CLM00325</t>
  </si>
  <si>
    <t>CLM00326</t>
  </si>
  <si>
    <t>CLM00327</t>
  </si>
  <si>
    <t>CLM00328</t>
  </si>
  <si>
    <t>CLM00329</t>
  </si>
  <si>
    <t>CLM00330</t>
  </si>
  <si>
    <t>CLM00331</t>
  </si>
  <si>
    <t>CLM00332</t>
  </si>
  <si>
    <t>CLM00333</t>
  </si>
  <si>
    <t>CLM00334</t>
  </si>
  <si>
    <t>CLM00335</t>
  </si>
  <si>
    <t>CLM00336</t>
  </si>
  <si>
    <t>CLM00337</t>
  </si>
  <si>
    <t>CLM00338</t>
  </si>
  <si>
    <t>CLM00339</t>
  </si>
  <si>
    <t>CLM00340</t>
  </si>
  <si>
    <t>CLM00341</t>
  </si>
  <si>
    <t>CLM00342</t>
  </si>
  <si>
    <t>CLM00343</t>
  </si>
  <si>
    <t>CLM00344</t>
  </si>
  <si>
    <t>CLM00345</t>
  </si>
  <si>
    <t>CLM00346</t>
  </si>
  <si>
    <t>CLM00347</t>
  </si>
  <si>
    <t>CLM00348</t>
  </si>
  <si>
    <t>CLM00349</t>
  </si>
  <si>
    <t>CLM00350</t>
  </si>
  <si>
    <t>CLM00351</t>
  </si>
  <si>
    <t>CLM00352</t>
  </si>
  <si>
    <t>CLM00353</t>
  </si>
  <si>
    <t>CLM00354</t>
  </si>
  <si>
    <t>CLM00355</t>
  </si>
  <si>
    <t>CLM00356</t>
  </si>
  <si>
    <t>CLM00357</t>
  </si>
  <si>
    <t>CLM00358</t>
  </si>
  <si>
    <t>CLM00359</t>
  </si>
  <si>
    <t>CLM00360</t>
  </si>
  <si>
    <t>CLM00361</t>
  </si>
  <si>
    <t>CLM00362</t>
  </si>
  <si>
    <t>CLM00363</t>
  </si>
  <si>
    <t>CLM00364</t>
  </si>
  <si>
    <t>CLM00365</t>
  </si>
  <si>
    <t>CLM00366</t>
  </si>
  <si>
    <t>CLM00367</t>
  </si>
  <si>
    <t>CLM00368</t>
  </si>
  <si>
    <t>CLM00369</t>
  </si>
  <si>
    <t>CLM00370</t>
  </si>
  <si>
    <t>CLM00371</t>
  </si>
  <si>
    <t>CLM00372</t>
  </si>
  <si>
    <t>CLM00373</t>
  </si>
  <si>
    <t>CLM00374</t>
  </si>
  <si>
    <t>CLM00375</t>
  </si>
  <si>
    <t>CLM00376</t>
  </si>
  <si>
    <t>CLM00377</t>
  </si>
  <si>
    <t>CLM00378</t>
  </si>
  <si>
    <t>CLM00379</t>
  </si>
  <si>
    <t>CLM00380</t>
  </si>
  <si>
    <t>CLM00381</t>
  </si>
  <si>
    <t>CLM00382</t>
  </si>
  <si>
    <t>CLM00383</t>
  </si>
  <si>
    <t>CLM00384</t>
  </si>
  <si>
    <t>CLM00385</t>
  </si>
  <si>
    <t>CLM00386</t>
  </si>
  <si>
    <t>CLM00387</t>
  </si>
  <si>
    <t>CLM00388</t>
  </si>
  <si>
    <t>CLM00389</t>
  </si>
  <si>
    <t>CLM00390</t>
  </si>
  <si>
    <t>CLM00391</t>
  </si>
  <si>
    <t>CLM00392</t>
  </si>
  <si>
    <t>CLM00393</t>
  </si>
  <si>
    <t>CLM00394</t>
  </si>
  <si>
    <t>CLM00395</t>
  </si>
  <si>
    <t>CLM00396</t>
  </si>
  <si>
    <t>CLM00397</t>
  </si>
  <si>
    <t>CLM00398</t>
  </si>
  <si>
    <t>CLM00399</t>
  </si>
  <si>
    <t>CLM00400</t>
  </si>
  <si>
    <t>CLM00401</t>
  </si>
  <si>
    <t>CLM00402</t>
  </si>
  <si>
    <t>CLM00403</t>
  </si>
  <si>
    <t>CLM00404</t>
  </si>
  <si>
    <t>CLM00405</t>
  </si>
  <si>
    <t>CLM00406</t>
  </si>
  <si>
    <t>CLM00407</t>
  </si>
  <si>
    <t>CLM00408</t>
  </si>
  <si>
    <t>CLM00409</t>
  </si>
  <si>
    <t>CLM00410</t>
  </si>
  <si>
    <t>CLM00411</t>
  </si>
  <si>
    <t>CLM00412</t>
  </si>
  <si>
    <t>CLM00413</t>
  </si>
  <si>
    <t>CLM00414</t>
  </si>
  <si>
    <t>CLM00415</t>
  </si>
  <si>
    <t>CLM00416</t>
  </si>
  <si>
    <t>CLM00417</t>
  </si>
  <si>
    <t>CLM00418</t>
  </si>
  <si>
    <t>CLM00419</t>
  </si>
  <si>
    <t>CLM00420</t>
  </si>
  <si>
    <t>CLM00421</t>
  </si>
  <si>
    <t>CLM00422</t>
  </si>
  <si>
    <t>CLM00423</t>
  </si>
  <si>
    <t>CLM00424</t>
  </si>
  <si>
    <t>CLM00425</t>
  </si>
  <si>
    <t>CLM00426</t>
  </si>
  <si>
    <t>CLM00427</t>
  </si>
  <si>
    <t>CLM00428</t>
  </si>
  <si>
    <t>CLM00429</t>
  </si>
  <si>
    <t>CLM00430</t>
  </si>
  <si>
    <t>CLM00431</t>
  </si>
  <si>
    <t>CLM00432</t>
  </si>
  <si>
    <t>CLM00433</t>
  </si>
  <si>
    <t>CLM00434</t>
  </si>
  <si>
    <t>CLM00435</t>
  </si>
  <si>
    <t>CLM00436</t>
  </si>
  <si>
    <t>CLM00437</t>
  </si>
  <si>
    <t>CLM00438</t>
  </si>
  <si>
    <t>CLM00439</t>
  </si>
  <si>
    <t>CLM00440</t>
  </si>
  <si>
    <t>CLM00441</t>
  </si>
  <si>
    <t>CLM00442</t>
  </si>
  <si>
    <t>CLM00443</t>
  </si>
  <si>
    <t>CLM00444</t>
  </si>
  <si>
    <t>CLM00445</t>
  </si>
  <si>
    <t>CLM00446</t>
  </si>
  <si>
    <t>CLM00447</t>
  </si>
  <si>
    <t>CLM00448</t>
  </si>
  <si>
    <t>CLM00449</t>
  </si>
  <si>
    <t>CLM00450</t>
  </si>
  <si>
    <t>CLM00451</t>
  </si>
  <si>
    <t>CLM00452</t>
  </si>
  <si>
    <t>CLM00453</t>
  </si>
  <si>
    <t>CLM00454</t>
  </si>
  <si>
    <t>CLM00455</t>
  </si>
  <si>
    <t>CLM00456</t>
  </si>
  <si>
    <t>CLM00457</t>
  </si>
  <si>
    <t>CLM00458</t>
  </si>
  <si>
    <t>CLM00459</t>
  </si>
  <si>
    <t>CLM00460</t>
  </si>
  <si>
    <t>CLM00461</t>
  </si>
  <si>
    <t>CLM00462</t>
  </si>
  <si>
    <t>CLM00463</t>
  </si>
  <si>
    <t>CLM00464</t>
  </si>
  <si>
    <t>CLM00465</t>
  </si>
  <si>
    <t>CLM00466</t>
  </si>
  <si>
    <t>CLM00467</t>
  </si>
  <si>
    <t>CLM00468</t>
  </si>
  <si>
    <t>CLM00469</t>
  </si>
  <si>
    <t>CLM00470</t>
  </si>
  <si>
    <t>CLM00471</t>
  </si>
  <si>
    <t>CLM00472</t>
  </si>
  <si>
    <t>CLM00473</t>
  </si>
  <si>
    <t>CLM00474</t>
  </si>
  <si>
    <t>CLM00475</t>
  </si>
  <si>
    <t>CLM00476</t>
  </si>
  <si>
    <t>CLM00477</t>
  </si>
  <si>
    <t>CLM00478</t>
  </si>
  <si>
    <t>CLM00479</t>
  </si>
  <si>
    <t>CLM00480</t>
  </si>
  <si>
    <t>CLM00481</t>
  </si>
  <si>
    <t>CLM00482</t>
  </si>
  <si>
    <t>CLM00483</t>
  </si>
  <si>
    <t>CLM00484</t>
  </si>
  <si>
    <t>CLM00485</t>
  </si>
  <si>
    <t>CLM00486</t>
  </si>
  <si>
    <t>CLM00487</t>
  </si>
  <si>
    <t>CLM00488</t>
  </si>
  <si>
    <t>CLM00489</t>
  </si>
  <si>
    <t>CLM00490</t>
  </si>
  <si>
    <t>CLM00491</t>
  </si>
  <si>
    <t>CLM00492</t>
  </si>
  <si>
    <t>CLM00493</t>
  </si>
  <si>
    <t>CLM00494</t>
  </si>
  <si>
    <t>CLM00495</t>
  </si>
  <si>
    <t>CLM00496</t>
  </si>
  <si>
    <t>CLM00497</t>
  </si>
  <si>
    <t>CLM00498</t>
  </si>
  <si>
    <t>CLM00499</t>
  </si>
  <si>
    <t>CLM00500</t>
  </si>
  <si>
    <t>PAT0103</t>
  </si>
  <si>
    <t>PAT0271</t>
  </si>
  <si>
    <t>PAT0107</t>
  </si>
  <si>
    <t>PAT0072</t>
  </si>
  <si>
    <t>PAT0189</t>
  </si>
  <si>
    <t>PAT0021</t>
  </si>
  <si>
    <t>PAT0122</t>
  </si>
  <si>
    <t>PAT0215</t>
  </si>
  <si>
    <t>PAT0088</t>
  </si>
  <si>
    <t>PAT0100</t>
  </si>
  <si>
    <t>PAT0152</t>
  </si>
  <si>
    <t>PAT0131</t>
  </si>
  <si>
    <t>PAT0150</t>
  </si>
  <si>
    <t>PAT0258</t>
  </si>
  <si>
    <t>PAT0294</t>
  </si>
  <si>
    <t>PAT0192</t>
  </si>
  <si>
    <t>PAT0277</t>
  </si>
  <si>
    <t>PAT0161</t>
  </si>
  <si>
    <t>PAT0022</t>
  </si>
  <si>
    <t>PAT0253</t>
  </si>
  <si>
    <t>PAT0236</t>
  </si>
  <si>
    <t>PAT0049</t>
  </si>
  <si>
    <t>PAT0059</t>
  </si>
  <si>
    <t>PAT0170</t>
  </si>
  <si>
    <t>PAT0188</t>
  </si>
  <si>
    <t>PAT0190</t>
  </si>
  <si>
    <t>PAT0175</t>
  </si>
  <si>
    <t>PAT0051</t>
  </si>
  <si>
    <t>PAT0055</t>
  </si>
  <si>
    <t>PAT0244</t>
  </si>
  <si>
    <t>PAT0135</t>
  </si>
  <si>
    <t>PAT0167</t>
  </si>
  <si>
    <t>PAT0274</t>
  </si>
  <si>
    <t>PAT0089</t>
  </si>
  <si>
    <t>PAT0014</t>
  </si>
  <si>
    <t>PAT0242</t>
  </si>
  <si>
    <t>PAT0265</t>
  </si>
  <si>
    <t>PAT0053</t>
  </si>
  <si>
    <t>PAT0092</t>
  </si>
  <si>
    <t>PAT0264</t>
  </si>
  <si>
    <t>PAT0035</t>
  </si>
  <si>
    <t>PAT0206</t>
  </si>
  <si>
    <t>PAT0081</t>
  </si>
  <si>
    <t>PAT0050</t>
  </si>
  <si>
    <t>PAT0002</t>
  </si>
  <si>
    <t>PAT0054</t>
  </si>
  <si>
    <t>PAT0106</t>
  </si>
  <si>
    <t>PAT0260</t>
  </si>
  <si>
    <t>PAT0191</t>
  </si>
  <si>
    <t>PAT0218</t>
  </si>
  <si>
    <t>PAT0044</t>
  </si>
  <si>
    <t>PAT0162</t>
  </si>
  <si>
    <t>PAT0202</t>
  </si>
  <si>
    <t>PAT0270</t>
  </si>
  <si>
    <t>PAT0252</t>
  </si>
  <si>
    <t>PAT0296</t>
  </si>
  <si>
    <t>PAT0213</t>
  </si>
  <si>
    <t>PAT0208</t>
  </si>
  <si>
    <t>PAT0237</t>
  </si>
  <si>
    <t>PAT0280</t>
  </si>
  <si>
    <t>PAT0217</t>
  </si>
  <si>
    <t>PAT0041</t>
  </si>
  <si>
    <t>PAT0157</t>
  </si>
  <si>
    <t>PAT0015</t>
  </si>
  <si>
    <t>PAT0065</t>
  </si>
  <si>
    <t>PAT0009</t>
  </si>
  <si>
    <t>PAT0129</t>
  </si>
  <si>
    <t>PAT0136</t>
  </si>
  <si>
    <t>PAT0063</t>
  </si>
  <si>
    <t>PAT0139</t>
  </si>
  <si>
    <t>PAT0163</t>
  </si>
  <si>
    <t>PAT0289</t>
  </si>
  <si>
    <t>PAT0261</t>
  </si>
  <si>
    <t>PAT0231</t>
  </si>
  <si>
    <t>PAT0028</t>
  </si>
  <si>
    <t>PAT0201</t>
  </si>
  <si>
    <t>PAT0268</t>
  </si>
  <si>
    <t>PAT0033</t>
  </si>
  <si>
    <t>PAT0048</t>
  </si>
  <si>
    <t>PAT0062</t>
  </si>
  <si>
    <t>PAT0216</t>
  </si>
  <si>
    <t>PAT0293</t>
  </si>
  <si>
    <t>PAT0099</t>
  </si>
  <si>
    <t>PAT0172</t>
  </si>
  <si>
    <t>PAT0214</t>
  </si>
  <si>
    <t>PAT0227</t>
  </si>
  <si>
    <t>PAT0101</t>
  </si>
  <si>
    <t>PAT0257</t>
  </si>
  <si>
    <t>PAT0005</t>
  </si>
  <si>
    <t>PAT0255</t>
  </si>
  <si>
    <t>PAT0283</t>
  </si>
  <si>
    <t>PAT0207</t>
  </si>
  <si>
    <t>PAT0042</t>
  </si>
  <si>
    <t>PAT0179</t>
  </si>
  <si>
    <t>PAT0241</t>
  </si>
  <si>
    <t>PAT0052</t>
  </si>
  <si>
    <t>PAT0096</t>
  </si>
  <si>
    <t>PAT0222</t>
  </si>
  <si>
    <t>PAT0143</t>
  </si>
  <si>
    <t>PAT0171</t>
  </si>
  <si>
    <t>PAT0029</t>
  </si>
  <si>
    <t>PAT0036</t>
  </si>
  <si>
    <t>PAT0013</t>
  </si>
  <si>
    <t>PAT0160</t>
  </si>
  <si>
    <t>PAT0187</t>
  </si>
  <si>
    <t>PAT0243</t>
  </si>
  <si>
    <t>PAT0086</t>
  </si>
  <si>
    <t>PAT0284</t>
  </si>
  <si>
    <t>PAT0066</t>
  </si>
  <si>
    <t>PAT0045</t>
  </si>
  <si>
    <t>PAT0134</t>
  </si>
  <si>
    <t>PAT0108</t>
  </si>
  <si>
    <t>PAT0286</t>
  </si>
  <si>
    <t>PAT0128</t>
  </si>
  <si>
    <t>PAT0225</t>
  </si>
  <si>
    <t>PAT0121</t>
  </si>
  <si>
    <t>PAT0116</t>
  </si>
  <si>
    <t>PAT0233</t>
  </si>
  <si>
    <t>PAT0259</t>
  </si>
  <si>
    <t>PAT0198</t>
  </si>
  <si>
    <t>PAT0137</t>
  </si>
  <si>
    <t>PAT0165</t>
  </si>
  <si>
    <t>PAT0234</t>
  </si>
  <si>
    <t>PAT0180</t>
  </si>
  <si>
    <t>PAT0113</t>
  </si>
  <si>
    <t>PAT0295</t>
  </si>
  <si>
    <t>PAT0130</t>
  </si>
  <si>
    <t>PAT0220</t>
  </si>
  <si>
    <t>PAT0224</t>
  </si>
  <si>
    <t>PAT0126</t>
  </si>
  <si>
    <t>PAT0247</t>
  </si>
  <si>
    <t>PAT0203</t>
  </si>
  <si>
    <t>PAT0184</t>
  </si>
  <si>
    <t>PAT0123</t>
  </si>
  <si>
    <t>PAT0098</t>
  </si>
  <si>
    <t>PAT0240</t>
  </si>
  <si>
    <t>PAT0144</t>
  </si>
  <si>
    <t>PAT0097</t>
  </si>
  <si>
    <t>PAT0124</t>
  </si>
  <si>
    <t>PAT0148</t>
  </si>
  <si>
    <t>PAT0147</t>
  </si>
  <si>
    <t>PAT0199</t>
  </si>
  <si>
    <t>PAT0039</t>
  </si>
  <si>
    <t>PAT0267</t>
  </si>
  <si>
    <t>PAT0151</t>
  </si>
  <si>
    <t>PAT0298</t>
  </si>
  <si>
    <t>PAT0263</t>
  </si>
  <si>
    <t>PAT0112</t>
  </si>
  <si>
    <t>PAT0060</t>
  </si>
  <si>
    <t>PAT0254</t>
  </si>
  <si>
    <t>PAT0140</t>
  </si>
  <si>
    <t>PAT0037</t>
  </si>
  <si>
    <t>PAT0120</t>
  </si>
  <si>
    <t>PAT0075</t>
  </si>
  <si>
    <t>PAT0104</t>
  </si>
  <si>
    <t>PAT0153</t>
  </si>
  <si>
    <t>PAT0194</t>
  </si>
  <si>
    <t>PAT0169</t>
  </si>
  <si>
    <t>PAT0068</t>
  </si>
  <si>
    <t>PAT0195</t>
  </si>
  <si>
    <t>PAT0176</t>
  </si>
  <si>
    <t>PAT0238</t>
  </si>
  <si>
    <t>PAT0158</t>
  </si>
  <si>
    <t>PAT0038</t>
  </si>
  <si>
    <t>PAT0230</t>
  </si>
  <si>
    <t>PAT0027</t>
  </si>
  <si>
    <t>PAT0226</t>
  </si>
  <si>
    <t>PAT0004</t>
  </si>
  <si>
    <t>PAT0017</t>
  </si>
  <si>
    <t>PAT0046</t>
  </si>
  <si>
    <t>PAT0006</t>
  </si>
  <si>
    <t>PAT0181</t>
  </si>
  <si>
    <t>PAT0095</t>
  </si>
  <si>
    <t>PAT0256</t>
  </si>
  <si>
    <t>PAT0018</t>
  </si>
  <si>
    <t>PAT0281</t>
  </si>
  <si>
    <t>PAT0223</t>
  </si>
  <si>
    <t>PAT0058</t>
  </si>
  <si>
    <t>PAT0174</t>
  </si>
  <si>
    <t>PAT0114</t>
  </si>
  <si>
    <t>PAT0288</t>
  </si>
  <si>
    <t>PAT0127</t>
  </si>
  <si>
    <t>PAT0155</t>
  </si>
  <si>
    <t>PAT0273</t>
  </si>
  <si>
    <t>PAT0299</t>
  </si>
  <si>
    <t>PAT0246</t>
  </si>
  <si>
    <t>PAT0026</t>
  </si>
  <si>
    <t>PAT0173</t>
  </si>
  <si>
    <t>PAT0020</t>
  </si>
  <si>
    <t>PAT0142</t>
  </si>
  <si>
    <t>PAT0186</t>
  </si>
  <si>
    <t>PAT0125</t>
  </si>
  <si>
    <t>PAT0196</t>
  </si>
  <si>
    <t>PAT0262</t>
  </si>
  <si>
    <t>PAT0047</t>
  </si>
  <si>
    <t>PAT0269</t>
  </si>
  <si>
    <t>PAT0145</t>
  </si>
  <si>
    <t>PAT0275</t>
  </si>
  <si>
    <t>PAT0229</t>
  </si>
  <si>
    <t>PAT0117</t>
  </si>
  <si>
    <t>PAT0279</t>
  </si>
  <si>
    <t>PAT0001</t>
  </si>
  <si>
    <t>PAT0239</t>
  </si>
  <si>
    <t>PAT0290</t>
  </si>
  <si>
    <t>PAT0118</t>
  </si>
  <si>
    <t>PAT0272</t>
  </si>
  <si>
    <t>PAT0069</t>
  </si>
  <si>
    <t>PAT0278</t>
  </si>
  <si>
    <t>PAT0076</t>
  </si>
  <si>
    <t>PAT0154</t>
  </si>
  <si>
    <t>PAT0185</t>
  </si>
  <si>
    <t>PAT0285</t>
  </si>
  <si>
    <t>PAT0094</t>
  </si>
  <si>
    <t>PAT0204</t>
  </si>
  <si>
    <t>PAT0023</t>
  </si>
  <si>
    <t>PAT0250</t>
  </si>
  <si>
    <t>PAT0010</t>
  </si>
  <si>
    <t>PAT0016</t>
  </si>
  <si>
    <t>PAT0178</t>
  </si>
  <si>
    <t>PAT0168</t>
  </si>
  <si>
    <t>PAT0043</t>
  </si>
  <si>
    <t>PAT0012</t>
  </si>
  <si>
    <t>PAT0090</t>
  </si>
  <si>
    <t>PAT0093</t>
  </si>
  <si>
    <t>PAT0115</t>
  </si>
  <si>
    <t>PAT0105</t>
  </si>
  <si>
    <t>PAT0249</t>
  </si>
  <si>
    <t>PAT0164</t>
  </si>
  <si>
    <t>PAT0177</t>
  </si>
  <si>
    <t>PAT0183</t>
  </si>
  <si>
    <t>PAT0084</t>
  </si>
  <si>
    <t>PAT0019</t>
  </si>
  <si>
    <t>PAT0025</t>
  </si>
  <si>
    <t>PAT0057</t>
  </si>
  <si>
    <t>PAT0109</t>
  </si>
  <si>
    <t>PAT0133</t>
  </si>
  <si>
    <t>PAT0221</t>
  </si>
  <si>
    <t>PAT0235</t>
  </si>
  <si>
    <t>PAT0146</t>
  </si>
  <si>
    <t>Medicaid</t>
  </si>
  <si>
    <t>Medicare</t>
  </si>
  <si>
    <t>Private</t>
  </si>
  <si>
    <t>Denied</t>
  </si>
  <si>
    <t>Paid</t>
  </si>
  <si>
    <t>Pending</t>
  </si>
  <si>
    <t>ProviderID</t>
  </si>
  <si>
    <t>ProcedureID</t>
  </si>
  <si>
    <t>PR004</t>
  </si>
  <si>
    <t>PROC001</t>
  </si>
  <si>
    <t>PR008</t>
  </si>
  <si>
    <t>PROC008</t>
  </si>
  <si>
    <t>PR002</t>
  </si>
  <si>
    <t>PROC007</t>
  </si>
  <si>
    <t>PR005</t>
  </si>
  <si>
    <t>PR009</t>
  </si>
  <si>
    <t>PROC004</t>
  </si>
  <si>
    <t>PROC006</t>
  </si>
  <si>
    <t>PROC009</t>
  </si>
  <si>
    <t>PR007</t>
  </si>
  <si>
    <t>PROC002</t>
  </si>
  <si>
    <t>PROC003</t>
  </si>
  <si>
    <t>PR006</t>
  </si>
  <si>
    <t>PR010</t>
  </si>
  <si>
    <t>PROC010</t>
  </si>
  <si>
    <t>PR003</t>
  </si>
  <si>
    <t>PROC005</t>
  </si>
  <si>
    <t>PR001</t>
  </si>
  <si>
    <t>Variance</t>
  </si>
  <si>
    <t>Row Labels</t>
  </si>
  <si>
    <t>Grand Total</t>
  </si>
  <si>
    <t>Sum of Variance</t>
  </si>
  <si>
    <t>Volume</t>
  </si>
  <si>
    <t>Value</t>
  </si>
  <si>
    <t>Flagged_Error</t>
  </si>
  <si>
    <t>Overpayment</t>
  </si>
  <si>
    <t>Underpayment</t>
  </si>
  <si>
    <t>Count of ClaimID</t>
  </si>
  <si>
    <t>DOS</t>
  </si>
  <si>
    <t>(All)</t>
  </si>
  <si>
    <t>Flag_High_Variance</t>
  </si>
  <si>
    <t>Count of Flag_High_Variance</t>
  </si>
  <si>
    <t>High Variance Claims</t>
  </si>
  <si>
    <t>Normal Claims</t>
  </si>
  <si>
    <t>Week</t>
  </si>
  <si>
    <t>Week18</t>
  </si>
  <si>
    <t>Week19</t>
  </si>
  <si>
    <t>Week20</t>
  </si>
  <si>
    <t>Week21</t>
  </si>
  <si>
    <t>Week22</t>
  </si>
  <si>
    <t>Week23</t>
  </si>
  <si>
    <t>Week24</t>
  </si>
  <si>
    <t>Week25</t>
  </si>
  <si>
    <t>Week26</t>
  </si>
  <si>
    <t>Week27</t>
  </si>
  <si>
    <t>Week28</t>
  </si>
  <si>
    <t>Week29</t>
  </si>
  <si>
    <t>Week30</t>
  </si>
  <si>
    <t>Week31</t>
  </si>
  <si>
    <t>Week32</t>
  </si>
  <si>
    <t>Week33</t>
  </si>
  <si>
    <t>Week34</t>
  </si>
  <si>
    <t>Week35</t>
  </si>
  <si>
    <t>Week36</t>
  </si>
  <si>
    <t>Week37</t>
  </si>
  <si>
    <t>Week38</t>
  </si>
  <si>
    <t>Week7</t>
  </si>
  <si>
    <t>ssk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</si>
</sst>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 x14ac:knownFonts="1">
    <font>
      <sz val="11"/>
      <color theme="1"/>
      <name val="Calibri"/>
      <family val="2"/>
      <scheme val="minor"/>
    </font>
  </fonts>
  <fills count="3">
    <fill>
      <patternFill patternType="none"/>
    </fill>
    <fill>
      <patternFill patternType="gray125"/>
    </fill>
    <fill>
      <patternFill patternType="solid">
        <fgColor theme="6" tint="0.59999389629810485"/>
        <bgColor indexed="65"/>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165" fontId="0" fillId="0" borderId="0" xfId="0" applyNumberFormat="1"/>
    <xf numFmtId="14" fontId="0" fillId="0" borderId="0" xfId="0" applyNumberFormat="1"/>
    <xf numFmtId="1" fontId="0" fillId="0" borderId="0" xfId="0" applyNumberFormat="1"/>
    <xf numFmtId="0" fontId="0" fillId="0" borderId="0" xfId="0" applyNumberFormat="1"/>
    <xf numFmtId="0" fontId="0" fillId="2" borderId="0" xfId="0" applyFont="1" applyFill="1"/>
  </cellXfs>
  <cellStyles count="1">
    <cellStyle name="Normal" xfId="0" builtinId="0"/>
  </cellStyles>
  <dxfs count="19">
    <dxf>
      <font>
        <b val="0"/>
        <i val="0"/>
        <strike val="0"/>
        <condense val="0"/>
        <extend val="0"/>
        <outline val="0"/>
        <shadow val="0"/>
        <u val="none"/>
        <vertAlign val="baseline"/>
        <sz val="11"/>
        <color theme="1"/>
        <name val="Calibri"/>
        <family val="2"/>
        <scheme val="minor"/>
      </font>
      <fill>
        <patternFill patternType="solid">
          <fgColor indexed="65"/>
          <bgColor theme="6" tint="0.59999389629810485"/>
        </patternFill>
      </fill>
    </dxf>
    <dxf>
      <numFmt numFmtId="164" formatCode="&quot;$&quot;#,##0.00"/>
    </dxf>
    <dxf>
      <numFmt numFmtId="1" formatCode="0"/>
    </dxf>
    <dxf>
      <font>
        <b val="0"/>
        <i val="0"/>
        <strike val="0"/>
        <condense val="0"/>
        <extend val="0"/>
        <outline val="0"/>
        <shadow val="0"/>
        <u val="none"/>
        <vertAlign val="baseline"/>
        <sz val="11"/>
        <color theme="1"/>
        <name val="Calibri"/>
        <family val="2"/>
        <scheme val="minor"/>
      </font>
      <fill>
        <patternFill patternType="solid">
          <fgColor indexed="65"/>
          <bgColor theme="6" tint="0.59999389629810485"/>
        </patternFill>
      </fill>
    </dxf>
    <dxf>
      <numFmt numFmtId="164" formatCode="&quot;$&quot;#,##0.00"/>
    </dxf>
    <dxf>
      <numFmt numFmtId="1" formatCode="0"/>
    </dxf>
    <dxf>
      <font>
        <b val="0"/>
        <i val="0"/>
        <strike val="0"/>
        <condense val="0"/>
        <extend val="0"/>
        <outline val="0"/>
        <shadow val="0"/>
        <u val="none"/>
        <vertAlign val="baseline"/>
        <sz val="11"/>
        <color theme="1"/>
        <name val="Calibri"/>
        <family val="2"/>
        <scheme val="minor"/>
      </font>
      <fill>
        <patternFill patternType="solid">
          <fgColor indexed="65"/>
          <bgColor theme="6" tint="0.59999389629810485"/>
        </patternFill>
      </fill>
    </dxf>
    <dxf>
      <numFmt numFmtId="164" formatCode="&quot;$&quot;#,##0.00"/>
    </dxf>
    <dxf>
      <numFmt numFmtId="1" formatCode="0"/>
    </dxf>
    <dxf>
      <font>
        <b val="0"/>
        <i val="0"/>
        <strike val="0"/>
        <condense val="0"/>
        <extend val="0"/>
        <outline val="0"/>
        <shadow val="0"/>
        <u val="none"/>
        <vertAlign val="baseline"/>
        <sz val="11"/>
        <color theme="1"/>
        <name val="Calibri"/>
        <family val="2"/>
        <scheme val="minor"/>
      </font>
      <fill>
        <patternFill patternType="solid">
          <fgColor indexed="65"/>
          <bgColor theme="6" tint="0.59999389629810485"/>
        </patternFill>
      </fill>
    </dxf>
    <dxf>
      <numFmt numFmtId="164" formatCode="&quot;$&quot;#,##0.00"/>
    </dxf>
    <dxf>
      <numFmt numFmtId="1" formatCode="0"/>
    </dxf>
    <dxf>
      <numFmt numFmtId="0" formatCode="General"/>
    </dxf>
    <dxf>
      <numFmt numFmtId="0" formatCode="General"/>
    </dxf>
    <dxf>
      <numFmt numFmtId="0" formatCode="General"/>
    </dxf>
    <dxf>
      <numFmt numFmtId="0" formatCode="General"/>
    </dxf>
    <dxf>
      <numFmt numFmtId="1" formatCode="0"/>
    </dxf>
    <dxf>
      <numFmt numFmtId="164" formatCode="&quot;$&quot;#,##0.00"/>
    </dxf>
    <dxf>
      <font>
        <b val="0"/>
        <i val="0"/>
        <strike val="0"/>
        <condense val="0"/>
        <extend val="0"/>
        <outline val="0"/>
        <shadow val="0"/>
        <u val="none"/>
        <vertAlign val="baseline"/>
        <sz val="11"/>
        <color theme="1"/>
        <name val="Calibri"/>
        <family val="2"/>
        <scheme val="minor"/>
      </font>
      <fill>
        <patternFill patternType="solid">
          <fgColor indexed="65"/>
          <bgColor theme="6" tint="0.59999389629810485"/>
        </patternFill>
      </fill>
    </dxf>
  </dxfs>
  <tableStyles count="0" defaultTableStyle="TableStyleMedium9" defaultPivotStyle="PivotStyleLight16"/>
  <colors>
    <mruColors>
      <color rgb="FF00E2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[synthetic_claims_P.xlsx]Pivot II!PivotTable1</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b="1" i="0" u="none" strike="noStrike" baseline="0">
                <a:solidFill>
                  <a:schemeClr val="tx1"/>
                </a:solidFill>
                <a:latin typeface="Times New Roman" panose="02020603050405020304" pitchFamily="18" charset="0"/>
                <a:cs typeface="Times New Roman" panose="02020603050405020304" pitchFamily="18" charset="0"/>
              </a:rPr>
              <a:t>Claims Variance by Insurance Type: Volume vs $ Impact</a:t>
            </a:r>
            <a:endParaRPr lang="en-US" sz="12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II'!$B$3</c:f>
              <c:strCache>
                <c:ptCount val="1"/>
                <c:pt idx="0">
                  <c:v>Volume</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II'!$A$4:$A$7</c:f>
              <c:strCache>
                <c:ptCount val="3"/>
                <c:pt idx="0">
                  <c:v>Medicaid</c:v>
                </c:pt>
                <c:pt idx="1">
                  <c:v>Medicare</c:v>
                </c:pt>
                <c:pt idx="2">
                  <c:v>Private</c:v>
                </c:pt>
              </c:strCache>
            </c:strRef>
          </c:cat>
          <c:val>
            <c:numRef>
              <c:f>'Pivot II'!$B$4:$B$7</c:f>
              <c:numCache>
                <c:formatCode>General</c:formatCode>
                <c:ptCount val="3"/>
                <c:pt idx="0">
                  <c:v>150</c:v>
                </c:pt>
                <c:pt idx="1">
                  <c:v>172</c:v>
                </c:pt>
                <c:pt idx="2">
                  <c:v>178</c:v>
                </c:pt>
              </c:numCache>
            </c:numRef>
          </c:val>
          <c:extLst>
            <c:ext xmlns:c16="http://schemas.microsoft.com/office/drawing/2014/chart" uri="{C3380CC4-5D6E-409C-BE32-E72D297353CC}">
              <c16:uniqueId val="{00000000-F84E-4AAD-B79D-63314940E53A}"/>
            </c:ext>
          </c:extLst>
        </c:ser>
        <c:ser>
          <c:idx val="1"/>
          <c:order val="1"/>
          <c:tx>
            <c:strRef>
              <c:f>'Pivot II'!$C$3</c:f>
              <c:strCache>
                <c:ptCount val="1"/>
                <c:pt idx="0">
                  <c:v>Value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II'!$A$4:$A$7</c:f>
              <c:strCache>
                <c:ptCount val="3"/>
                <c:pt idx="0">
                  <c:v>Medicaid</c:v>
                </c:pt>
                <c:pt idx="1">
                  <c:v>Medicare</c:v>
                </c:pt>
                <c:pt idx="2">
                  <c:v>Private</c:v>
                </c:pt>
              </c:strCache>
            </c:strRef>
          </c:cat>
          <c:val>
            <c:numRef>
              <c:f>'Pivot II'!$C$4:$C$7</c:f>
              <c:numCache>
                <c:formatCode>"$"#,##0.00</c:formatCode>
                <c:ptCount val="3"/>
                <c:pt idx="0">
                  <c:v>-571.84</c:v>
                </c:pt>
                <c:pt idx="1">
                  <c:v>-694.44767441860461</c:v>
                </c:pt>
                <c:pt idx="2">
                  <c:v>-589.92134831460669</c:v>
                </c:pt>
              </c:numCache>
            </c:numRef>
          </c:val>
          <c:extLst>
            <c:ext xmlns:c16="http://schemas.microsoft.com/office/drawing/2014/chart" uri="{C3380CC4-5D6E-409C-BE32-E72D297353CC}">
              <c16:uniqueId val="{00000001-F84E-4AAD-B79D-63314940E53A}"/>
            </c:ext>
          </c:extLst>
        </c:ser>
        <c:dLbls>
          <c:dLblPos val="outEnd"/>
          <c:showLegendKey val="0"/>
          <c:showVal val="1"/>
          <c:showCatName val="0"/>
          <c:showSerName val="0"/>
          <c:showPercent val="0"/>
          <c:showBubbleSize val="0"/>
        </c:dLbls>
        <c:gapWidth val="219"/>
        <c:overlap val="-27"/>
        <c:axId val="1322054735"/>
        <c:axId val="1322054255"/>
      </c:barChart>
      <c:catAx>
        <c:axId val="132205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322054255"/>
        <c:crosses val="autoZero"/>
        <c:auto val="1"/>
        <c:lblAlgn val="ctr"/>
        <c:lblOffset val="100"/>
        <c:noMultiLvlLbl val="0"/>
      </c:catAx>
      <c:valAx>
        <c:axId val="1322054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22054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[synthetic_claims_P.xlsx]Pivot II!PivotTable3</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b="1" i="0" u="none" strike="noStrike" baseline="0">
                <a:solidFill>
                  <a:schemeClr val="tx1"/>
                </a:solidFill>
                <a:latin typeface="Times New Roman" panose="02020603050405020304" pitchFamily="18" charset="0"/>
                <a:cs typeface="Times New Roman" panose="02020603050405020304" pitchFamily="18" charset="0"/>
              </a:rPr>
              <a:t>Claims Payment Discrepancies</a:t>
            </a:r>
            <a:endParaRPr lang="en-US" sz="12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19050">
            <a:solidFill>
              <a:schemeClr val="lt1"/>
            </a:solidFill>
          </a:ln>
          <a:effectLst/>
        </c:spPr>
      </c:pivotFmt>
      <c:pivotFmt>
        <c:idx val="2"/>
        <c:spPr>
          <a:solidFill>
            <a:srgbClr val="00B050"/>
          </a:solidFill>
          <a:ln w="19050">
            <a:solidFill>
              <a:schemeClr val="lt1"/>
            </a:solidFill>
          </a:ln>
          <a:effectLst/>
        </c:spPr>
      </c:pivotFmt>
    </c:pivotFmts>
    <c:plotArea>
      <c:layout/>
      <c:pieChart>
        <c:varyColors val="1"/>
        <c:ser>
          <c:idx val="0"/>
          <c:order val="0"/>
          <c:tx>
            <c:strRef>
              <c:f>'Pivot II'!$J$3</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3-BDD9-497E-8B68-55BCB58CD3C8}"/>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2-BDD9-497E-8B68-55BCB58CD3C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II'!$I$4:$I$6</c:f>
              <c:strCache>
                <c:ptCount val="2"/>
                <c:pt idx="0">
                  <c:v>Overpayment</c:v>
                </c:pt>
                <c:pt idx="1">
                  <c:v>Underpayment</c:v>
                </c:pt>
              </c:strCache>
            </c:strRef>
          </c:cat>
          <c:val>
            <c:numRef>
              <c:f>'Pivot II'!$J$4:$J$6</c:f>
              <c:numCache>
                <c:formatCode>0.00%</c:formatCode>
                <c:ptCount val="2"/>
                <c:pt idx="0">
                  <c:v>7.8E-2</c:v>
                </c:pt>
                <c:pt idx="1">
                  <c:v>0.92200000000000004</c:v>
                </c:pt>
              </c:numCache>
            </c:numRef>
          </c:val>
          <c:extLst>
            <c:ext xmlns:c16="http://schemas.microsoft.com/office/drawing/2014/chart" uri="{C3380CC4-5D6E-409C-BE32-E72D297353CC}">
              <c16:uniqueId val="{00000000-BDD9-497E-8B68-55BCB58CD3C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[synthetic_claims_P.xlsx]Pivot II!PivotTable6</c:name>
    <c:fmtId val="8"/>
  </c:pivotSource>
  <c:chart>
    <c:title>
      <c:tx>
        <c:rich>
          <a:bodyPr rot="0" spcFirstLastPara="1" vertOverflow="ellipsis" vert="horz" wrap="square" anchor="ctr" anchorCtr="1"/>
          <a:lstStyle/>
          <a:p>
            <a:pPr>
              <a:defRPr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200" b="1" i="0" u="none" strike="noStrike" baseline="0">
                <a:solidFill>
                  <a:schemeClr val="tx1"/>
                </a:solidFill>
                <a:latin typeface="Times New Roman" panose="02020603050405020304" pitchFamily="18" charset="0"/>
                <a:cs typeface="Times New Roman" panose="02020603050405020304" pitchFamily="18" charset="0"/>
              </a:rPr>
              <a:t> High-Value Discrepancies by Week</a:t>
            </a:r>
            <a:endParaRPr lang="en-US" sz="12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4152887139107612E-2"/>
              <c:y val="1.1608705161854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4.6368110236220471E-2"/>
              <c:y val="-5.3206109652960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1137510936132983"/>
              <c:y val="1.62383347914843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solidFill>
              <a:schemeClr val="accent3">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II'!$N$12</c:f>
              <c:strCache>
                <c:ptCount val="1"/>
                <c:pt idx="0">
                  <c:v>Total</c:v>
                </c:pt>
              </c:strCache>
            </c:strRef>
          </c:tx>
          <c:spPr>
            <a:solidFill>
              <a:schemeClr val="accent5">
                <a:lumMod val="75000"/>
              </a:schemeClr>
            </a:solidFill>
            <a:ln>
              <a:solidFill>
                <a:schemeClr val="accent3">
                  <a:lumMod val="75000"/>
                </a:schemeClr>
              </a:solidFill>
            </a:ln>
            <a:effectLst/>
          </c:spPr>
          <c:cat>
            <c:strRef>
              <c:f>'Pivot II'!$M$13:$M$35</c:f>
              <c:strCache>
                <c:ptCount val="22"/>
                <c:pt idx="0">
                  <c:v>Week18</c:v>
                </c:pt>
                <c:pt idx="1">
                  <c:v>Week19</c:v>
                </c:pt>
                <c:pt idx="2">
                  <c:v>Week20</c:v>
                </c:pt>
                <c:pt idx="3">
                  <c:v>Week21</c:v>
                </c:pt>
                <c:pt idx="4">
                  <c:v>Week22</c:v>
                </c:pt>
                <c:pt idx="5">
                  <c:v>Week23</c:v>
                </c:pt>
                <c:pt idx="6">
                  <c:v>Week24</c:v>
                </c:pt>
                <c:pt idx="7">
                  <c:v>Week25</c:v>
                </c:pt>
                <c:pt idx="8">
                  <c:v>Week26</c:v>
                </c:pt>
                <c:pt idx="9">
                  <c:v>Week27</c:v>
                </c:pt>
                <c:pt idx="10">
                  <c:v>Week28</c:v>
                </c:pt>
                <c:pt idx="11">
                  <c:v>Week29</c:v>
                </c:pt>
                <c:pt idx="12">
                  <c:v>Week30</c:v>
                </c:pt>
                <c:pt idx="13">
                  <c:v>Week31</c:v>
                </c:pt>
                <c:pt idx="14">
                  <c:v>Week32</c:v>
                </c:pt>
                <c:pt idx="15">
                  <c:v>Week33</c:v>
                </c:pt>
                <c:pt idx="16">
                  <c:v>Week34</c:v>
                </c:pt>
                <c:pt idx="17">
                  <c:v>Week35</c:v>
                </c:pt>
                <c:pt idx="18">
                  <c:v>Week36</c:v>
                </c:pt>
                <c:pt idx="19">
                  <c:v>Week37</c:v>
                </c:pt>
                <c:pt idx="20">
                  <c:v>Week38</c:v>
                </c:pt>
                <c:pt idx="21">
                  <c:v>Week7</c:v>
                </c:pt>
              </c:strCache>
            </c:strRef>
          </c:cat>
          <c:val>
            <c:numRef>
              <c:f>'Pivot II'!$N$13:$N$35</c:f>
              <c:numCache>
                <c:formatCode>0</c:formatCode>
                <c:ptCount val="22"/>
                <c:pt idx="0">
                  <c:v>16</c:v>
                </c:pt>
                <c:pt idx="1">
                  <c:v>28</c:v>
                </c:pt>
                <c:pt idx="2">
                  <c:v>26</c:v>
                </c:pt>
                <c:pt idx="3">
                  <c:v>24</c:v>
                </c:pt>
                <c:pt idx="4">
                  <c:v>18</c:v>
                </c:pt>
                <c:pt idx="5">
                  <c:v>27</c:v>
                </c:pt>
                <c:pt idx="6">
                  <c:v>24</c:v>
                </c:pt>
                <c:pt idx="7">
                  <c:v>23</c:v>
                </c:pt>
                <c:pt idx="8">
                  <c:v>36</c:v>
                </c:pt>
                <c:pt idx="9">
                  <c:v>25</c:v>
                </c:pt>
                <c:pt idx="10">
                  <c:v>17</c:v>
                </c:pt>
                <c:pt idx="11">
                  <c:v>35</c:v>
                </c:pt>
                <c:pt idx="12">
                  <c:v>31</c:v>
                </c:pt>
                <c:pt idx="13">
                  <c:v>27</c:v>
                </c:pt>
                <c:pt idx="14">
                  <c:v>16</c:v>
                </c:pt>
                <c:pt idx="15">
                  <c:v>18</c:v>
                </c:pt>
                <c:pt idx="16">
                  <c:v>20</c:v>
                </c:pt>
                <c:pt idx="17">
                  <c:v>33</c:v>
                </c:pt>
                <c:pt idx="18">
                  <c:v>21</c:v>
                </c:pt>
                <c:pt idx="19">
                  <c:v>19</c:v>
                </c:pt>
                <c:pt idx="20">
                  <c:v>15</c:v>
                </c:pt>
                <c:pt idx="21">
                  <c:v>1</c:v>
                </c:pt>
              </c:numCache>
            </c:numRef>
          </c:val>
          <c:extLst>
            <c:ext xmlns:c16="http://schemas.microsoft.com/office/drawing/2014/chart" uri="{C3380CC4-5D6E-409C-BE32-E72D297353CC}">
              <c16:uniqueId val="{00000007-8F0A-4807-BFFD-51AD52B2E705}"/>
            </c:ext>
          </c:extLst>
        </c:ser>
        <c:dLbls>
          <c:showLegendKey val="0"/>
          <c:showVal val="0"/>
          <c:showCatName val="0"/>
          <c:showSerName val="0"/>
          <c:showPercent val="0"/>
          <c:showBubbleSize val="0"/>
        </c:dLbls>
        <c:axId val="1725037823"/>
        <c:axId val="1725004223"/>
      </c:areaChart>
      <c:catAx>
        <c:axId val="172503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725004223"/>
        <c:crosses val="autoZero"/>
        <c:auto val="1"/>
        <c:lblAlgn val="ctr"/>
        <c:lblOffset val="100"/>
        <c:noMultiLvlLbl val="0"/>
      </c:catAx>
      <c:valAx>
        <c:axId val="1725004223"/>
        <c:scaling>
          <c:orientation val="minMax"/>
        </c:scaling>
        <c:delete val="1"/>
        <c:axPos val="l"/>
        <c:numFmt formatCode="0" sourceLinked="1"/>
        <c:majorTickMark val="none"/>
        <c:minorTickMark val="none"/>
        <c:tickLblPos val="nextTo"/>
        <c:crossAx val="1725037823"/>
        <c:crosses val="autoZero"/>
        <c:crossBetween val="midCat"/>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[synthetic_claims_P.xlsx]Pivot II!PivotTable7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solidFill>
                  <a:schemeClr val="tx1"/>
                </a:solidFill>
                <a:latin typeface="Times New Roman" panose="02020603050405020304" pitchFamily="18" charset="0"/>
                <a:cs typeface="Times New Roman" panose="02020603050405020304" pitchFamily="18" charset="0"/>
              </a:rPr>
              <a:t>Distribution of Claim Payment Variances</a:t>
            </a:r>
            <a:endParaRPr lang="en-US" sz="12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s>
    <c:plotArea>
      <c:layout/>
      <c:pieChart>
        <c:varyColors val="1"/>
        <c:ser>
          <c:idx val="0"/>
          <c:order val="0"/>
          <c:tx>
            <c:strRef>
              <c:f>'Pivot II'!$L$28</c:f>
              <c:strCache>
                <c:ptCount val="1"/>
                <c:pt idx="0">
                  <c:v>Total</c:v>
                </c:pt>
              </c:strCache>
            </c:strRef>
          </c:tx>
          <c:spPr>
            <a:solidFill>
              <a:schemeClr val="accent5">
                <a:lumMod val="75000"/>
              </a:schemeClr>
            </a:solidFill>
          </c:spPr>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D77A-47D0-B9BC-27A1FB057DF1}"/>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2-188D-4827-B6CE-83F43E6AFEB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II'!$K$29:$K$31</c:f>
              <c:strCache>
                <c:ptCount val="2"/>
                <c:pt idx="0">
                  <c:v>High Variance Claims</c:v>
                </c:pt>
                <c:pt idx="1">
                  <c:v>Normal Claims</c:v>
                </c:pt>
              </c:strCache>
            </c:strRef>
          </c:cat>
          <c:val>
            <c:numRef>
              <c:f>'Pivot II'!$L$29:$L$31</c:f>
              <c:numCache>
                <c:formatCode>0.00%</c:formatCode>
                <c:ptCount val="2"/>
                <c:pt idx="0">
                  <c:v>0.85799999999999998</c:v>
                </c:pt>
                <c:pt idx="1">
                  <c:v>0.14199999999999999</c:v>
                </c:pt>
              </c:numCache>
            </c:numRef>
          </c:val>
          <c:extLst>
            <c:ext xmlns:c16="http://schemas.microsoft.com/office/drawing/2014/chart" uri="{C3380CC4-5D6E-409C-BE32-E72D297353CC}">
              <c16:uniqueId val="{00000000-188D-4827-B6CE-83F43E6AFEB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[synthetic_claims_P.xlsx]Pivot II!PivotTable1</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b="1" i="0" u="none" strike="noStrike" baseline="0">
                <a:solidFill>
                  <a:schemeClr val="tx1"/>
                </a:solidFill>
                <a:latin typeface="Times New Roman" panose="02020603050405020304" pitchFamily="18" charset="0"/>
                <a:cs typeface="Times New Roman" panose="02020603050405020304" pitchFamily="18" charset="0"/>
              </a:rPr>
              <a:t>Claims Variance by Insurance Type: Volume vs $ Impact</a:t>
            </a:r>
            <a:endParaRPr lang="en-US" sz="12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II'!$B$3</c:f>
              <c:strCache>
                <c:ptCount val="1"/>
                <c:pt idx="0">
                  <c:v>Volume</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II'!$A$4:$A$7</c:f>
              <c:strCache>
                <c:ptCount val="3"/>
                <c:pt idx="0">
                  <c:v>Medicaid</c:v>
                </c:pt>
                <c:pt idx="1">
                  <c:v>Medicare</c:v>
                </c:pt>
                <c:pt idx="2">
                  <c:v>Private</c:v>
                </c:pt>
              </c:strCache>
            </c:strRef>
          </c:cat>
          <c:val>
            <c:numRef>
              <c:f>'Pivot II'!$B$4:$B$7</c:f>
              <c:numCache>
                <c:formatCode>General</c:formatCode>
                <c:ptCount val="3"/>
                <c:pt idx="0">
                  <c:v>150</c:v>
                </c:pt>
                <c:pt idx="1">
                  <c:v>172</c:v>
                </c:pt>
                <c:pt idx="2">
                  <c:v>178</c:v>
                </c:pt>
              </c:numCache>
            </c:numRef>
          </c:val>
          <c:extLst>
            <c:ext xmlns:c16="http://schemas.microsoft.com/office/drawing/2014/chart" uri="{C3380CC4-5D6E-409C-BE32-E72D297353CC}">
              <c16:uniqueId val="{00000000-2735-4CF6-AB25-A6B29931018B}"/>
            </c:ext>
          </c:extLst>
        </c:ser>
        <c:ser>
          <c:idx val="1"/>
          <c:order val="1"/>
          <c:tx>
            <c:strRef>
              <c:f>'Pivot II'!$C$3</c:f>
              <c:strCache>
                <c:ptCount val="1"/>
                <c:pt idx="0">
                  <c:v>Value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II'!$A$4:$A$7</c:f>
              <c:strCache>
                <c:ptCount val="3"/>
                <c:pt idx="0">
                  <c:v>Medicaid</c:v>
                </c:pt>
                <c:pt idx="1">
                  <c:v>Medicare</c:v>
                </c:pt>
                <c:pt idx="2">
                  <c:v>Private</c:v>
                </c:pt>
              </c:strCache>
            </c:strRef>
          </c:cat>
          <c:val>
            <c:numRef>
              <c:f>'Pivot II'!$C$4:$C$7</c:f>
              <c:numCache>
                <c:formatCode>"$"#,##0.00</c:formatCode>
                <c:ptCount val="3"/>
                <c:pt idx="0">
                  <c:v>-571.84</c:v>
                </c:pt>
                <c:pt idx="1">
                  <c:v>-694.44767441860461</c:v>
                </c:pt>
                <c:pt idx="2">
                  <c:v>-589.92134831460669</c:v>
                </c:pt>
              </c:numCache>
            </c:numRef>
          </c:val>
          <c:extLst>
            <c:ext xmlns:c16="http://schemas.microsoft.com/office/drawing/2014/chart" uri="{C3380CC4-5D6E-409C-BE32-E72D297353CC}">
              <c16:uniqueId val="{00000001-2735-4CF6-AB25-A6B29931018B}"/>
            </c:ext>
          </c:extLst>
        </c:ser>
        <c:dLbls>
          <c:dLblPos val="outEnd"/>
          <c:showLegendKey val="0"/>
          <c:showVal val="1"/>
          <c:showCatName val="0"/>
          <c:showSerName val="0"/>
          <c:showPercent val="0"/>
          <c:showBubbleSize val="0"/>
        </c:dLbls>
        <c:gapWidth val="219"/>
        <c:overlap val="-27"/>
        <c:axId val="1322054735"/>
        <c:axId val="1322054255"/>
      </c:barChart>
      <c:catAx>
        <c:axId val="132205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322054255"/>
        <c:crosses val="autoZero"/>
        <c:auto val="1"/>
        <c:lblAlgn val="ctr"/>
        <c:lblOffset val="100"/>
        <c:noMultiLvlLbl val="0"/>
      </c:catAx>
      <c:valAx>
        <c:axId val="1322054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22054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[synthetic_claims_P.xlsx]Pivot II!PivotTable3</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b="1" i="0" u="none" strike="noStrike" baseline="0">
                <a:solidFill>
                  <a:schemeClr val="tx1"/>
                </a:solidFill>
                <a:latin typeface="Times New Roman" panose="02020603050405020304" pitchFamily="18" charset="0"/>
                <a:cs typeface="Times New Roman" panose="02020603050405020304" pitchFamily="18" charset="0"/>
              </a:rPr>
              <a:t>Claims Payment Discrepancies</a:t>
            </a:r>
            <a:endParaRPr lang="en-US" sz="12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19050">
            <a:solidFill>
              <a:schemeClr val="lt1"/>
            </a:solidFill>
          </a:ln>
          <a:effectLst/>
        </c:spPr>
      </c:pivotFmt>
      <c:pivotFmt>
        <c:idx val="2"/>
        <c:spPr>
          <a:solidFill>
            <a:srgbClr val="00B05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19050">
            <a:solidFill>
              <a:schemeClr val="lt1"/>
            </a:solidFill>
          </a:ln>
          <a:effectLst/>
        </c:spPr>
      </c:pivotFmt>
      <c:pivotFmt>
        <c:idx val="5"/>
        <c:spPr>
          <a:solidFill>
            <a:schemeClr val="accent5">
              <a:lumMod val="7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lt1"/>
            </a:solidFill>
          </a:ln>
          <a:effectLst/>
        </c:spPr>
      </c:pivotFmt>
      <c:pivotFmt>
        <c:idx val="8"/>
        <c:spPr>
          <a:solidFill>
            <a:schemeClr val="accent5">
              <a:lumMod val="75000"/>
            </a:schemeClr>
          </a:solidFill>
          <a:ln w="19050">
            <a:solidFill>
              <a:schemeClr val="lt1"/>
            </a:solidFill>
          </a:ln>
          <a:effectLst/>
        </c:spPr>
      </c:pivotFmt>
    </c:pivotFmts>
    <c:plotArea>
      <c:layout/>
      <c:pieChart>
        <c:varyColors val="1"/>
        <c:ser>
          <c:idx val="0"/>
          <c:order val="0"/>
          <c:tx>
            <c:strRef>
              <c:f>'Pivot II'!$J$3</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EDFC-4993-9030-0BA589FDE0F8}"/>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EDFC-4993-9030-0BA589FDE0F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II'!$I$4:$I$6</c:f>
              <c:strCache>
                <c:ptCount val="2"/>
                <c:pt idx="0">
                  <c:v>Overpayment</c:v>
                </c:pt>
                <c:pt idx="1">
                  <c:v>Underpayment</c:v>
                </c:pt>
              </c:strCache>
            </c:strRef>
          </c:cat>
          <c:val>
            <c:numRef>
              <c:f>'Pivot II'!$J$4:$J$6</c:f>
              <c:numCache>
                <c:formatCode>0.00%</c:formatCode>
                <c:ptCount val="2"/>
                <c:pt idx="0">
                  <c:v>7.8E-2</c:v>
                </c:pt>
                <c:pt idx="1">
                  <c:v>0.92200000000000004</c:v>
                </c:pt>
              </c:numCache>
            </c:numRef>
          </c:val>
          <c:extLst>
            <c:ext xmlns:c16="http://schemas.microsoft.com/office/drawing/2014/chart" uri="{C3380CC4-5D6E-409C-BE32-E72D297353CC}">
              <c16:uniqueId val="{00000004-EDFC-4993-9030-0BA589FDE0F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[synthetic_claims_P.xlsx]Pivot II!PivotTable6</c:name>
    <c:fmtId val="14"/>
  </c:pivotSource>
  <c:chart>
    <c:title>
      <c:tx>
        <c:rich>
          <a:bodyPr rot="0" spcFirstLastPara="1" vertOverflow="ellipsis" vert="horz" wrap="square" anchor="ctr" anchorCtr="1"/>
          <a:lstStyle/>
          <a:p>
            <a:pPr>
              <a:defRPr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200" b="1" i="0" u="none" strike="noStrike" baseline="0">
                <a:solidFill>
                  <a:schemeClr val="tx1"/>
                </a:solidFill>
                <a:latin typeface="Times New Roman" panose="02020603050405020304" pitchFamily="18" charset="0"/>
                <a:cs typeface="Times New Roman" panose="02020603050405020304" pitchFamily="18" charset="0"/>
              </a:rPr>
              <a:t> High-Value Discrepancies by Week</a:t>
            </a:r>
            <a:endParaRPr lang="en-US" sz="12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4152887139107612E-2"/>
              <c:y val="1.1608705161854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4.6368110236220471E-2"/>
              <c:y val="-5.3206109652960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1137510936132983"/>
              <c:y val="1.62383347914843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solidFill>
              <a:schemeClr val="accent3">
                <a:lumMod val="75000"/>
              </a:schemeClr>
            </a:solidFill>
          </a:ln>
          <a:effectLst/>
        </c:spPr>
        <c:marker>
          <c:symbol val="none"/>
        </c:marker>
      </c:pivotFmt>
      <c:pivotFmt>
        <c:idx val="7"/>
        <c:spPr>
          <a:solidFill>
            <a:schemeClr val="accent5">
              <a:lumMod val="75000"/>
            </a:schemeClr>
          </a:solidFill>
          <a:ln>
            <a:solidFill>
              <a:schemeClr val="accent3">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solidFill>
              <a:schemeClr val="accent3">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II'!$N$12</c:f>
              <c:strCache>
                <c:ptCount val="1"/>
                <c:pt idx="0">
                  <c:v>Total</c:v>
                </c:pt>
              </c:strCache>
            </c:strRef>
          </c:tx>
          <c:spPr>
            <a:solidFill>
              <a:schemeClr val="accent5">
                <a:lumMod val="75000"/>
              </a:schemeClr>
            </a:solidFill>
            <a:ln>
              <a:solidFill>
                <a:schemeClr val="accent3">
                  <a:lumMod val="75000"/>
                </a:schemeClr>
              </a:solidFill>
            </a:ln>
            <a:effectLst/>
          </c:spPr>
          <c:cat>
            <c:strRef>
              <c:f>'Pivot II'!$M$13:$M$35</c:f>
              <c:strCache>
                <c:ptCount val="22"/>
                <c:pt idx="0">
                  <c:v>Week18</c:v>
                </c:pt>
                <c:pt idx="1">
                  <c:v>Week19</c:v>
                </c:pt>
                <c:pt idx="2">
                  <c:v>Week20</c:v>
                </c:pt>
                <c:pt idx="3">
                  <c:v>Week21</c:v>
                </c:pt>
                <c:pt idx="4">
                  <c:v>Week22</c:v>
                </c:pt>
                <c:pt idx="5">
                  <c:v>Week23</c:v>
                </c:pt>
                <c:pt idx="6">
                  <c:v>Week24</c:v>
                </c:pt>
                <c:pt idx="7">
                  <c:v>Week25</c:v>
                </c:pt>
                <c:pt idx="8">
                  <c:v>Week26</c:v>
                </c:pt>
                <c:pt idx="9">
                  <c:v>Week27</c:v>
                </c:pt>
                <c:pt idx="10">
                  <c:v>Week28</c:v>
                </c:pt>
                <c:pt idx="11">
                  <c:v>Week29</c:v>
                </c:pt>
                <c:pt idx="12">
                  <c:v>Week30</c:v>
                </c:pt>
                <c:pt idx="13">
                  <c:v>Week31</c:v>
                </c:pt>
                <c:pt idx="14">
                  <c:v>Week32</c:v>
                </c:pt>
                <c:pt idx="15">
                  <c:v>Week33</c:v>
                </c:pt>
                <c:pt idx="16">
                  <c:v>Week34</c:v>
                </c:pt>
                <c:pt idx="17">
                  <c:v>Week35</c:v>
                </c:pt>
                <c:pt idx="18">
                  <c:v>Week36</c:v>
                </c:pt>
                <c:pt idx="19">
                  <c:v>Week37</c:v>
                </c:pt>
                <c:pt idx="20">
                  <c:v>Week38</c:v>
                </c:pt>
                <c:pt idx="21">
                  <c:v>Week7</c:v>
                </c:pt>
              </c:strCache>
            </c:strRef>
          </c:cat>
          <c:val>
            <c:numRef>
              <c:f>'Pivot II'!$N$13:$N$35</c:f>
              <c:numCache>
                <c:formatCode>0</c:formatCode>
                <c:ptCount val="22"/>
                <c:pt idx="0">
                  <c:v>16</c:v>
                </c:pt>
                <c:pt idx="1">
                  <c:v>28</c:v>
                </c:pt>
                <c:pt idx="2">
                  <c:v>26</c:v>
                </c:pt>
                <c:pt idx="3">
                  <c:v>24</c:v>
                </c:pt>
                <c:pt idx="4">
                  <c:v>18</c:v>
                </c:pt>
                <c:pt idx="5">
                  <c:v>27</c:v>
                </c:pt>
                <c:pt idx="6">
                  <c:v>24</c:v>
                </c:pt>
                <c:pt idx="7">
                  <c:v>23</c:v>
                </c:pt>
                <c:pt idx="8">
                  <c:v>36</c:v>
                </c:pt>
                <c:pt idx="9">
                  <c:v>25</c:v>
                </c:pt>
                <c:pt idx="10">
                  <c:v>17</c:v>
                </c:pt>
                <c:pt idx="11">
                  <c:v>35</c:v>
                </c:pt>
                <c:pt idx="12">
                  <c:v>31</c:v>
                </c:pt>
                <c:pt idx="13">
                  <c:v>27</c:v>
                </c:pt>
                <c:pt idx="14">
                  <c:v>16</c:v>
                </c:pt>
                <c:pt idx="15">
                  <c:v>18</c:v>
                </c:pt>
                <c:pt idx="16">
                  <c:v>20</c:v>
                </c:pt>
                <c:pt idx="17">
                  <c:v>33</c:v>
                </c:pt>
                <c:pt idx="18">
                  <c:v>21</c:v>
                </c:pt>
                <c:pt idx="19">
                  <c:v>19</c:v>
                </c:pt>
                <c:pt idx="20">
                  <c:v>15</c:v>
                </c:pt>
                <c:pt idx="21">
                  <c:v>1</c:v>
                </c:pt>
              </c:numCache>
            </c:numRef>
          </c:val>
          <c:extLst>
            <c:ext xmlns:c16="http://schemas.microsoft.com/office/drawing/2014/chart" uri="{C3380CC4-5D6E-409C-BE32-E72D297353CC}">
              <c16:uniqueId val="{00000000-BF42-4E8E-B7A1-72F00ECDECD5}"/>
            </c:ext>
          </c:extLst>
        </c:ser>
        <c:dLbls>
          <c:showLegendKey val="0"/>
          <c:showVal val="0"/>
          <c:showCatName val="0"/>
          <c:showSerName val="0"/>
          <c:showPercent val="0"/>
          <c:showBubbleSize val="0"/>
        </c:dLbls>
        <c:axId val="1725037823"/>
        <c:axId val="1725004223"/>
      </c:areaChart>
      <c:catAx>
        <c:axId val="172503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725004223"/>
        <c:crosses val="autoZero"/>
        <c:auto val="1"/>
        <c:lblAlgn val="ctr"/>
        <c:lblOffset val="100"/>
        <c:noMultiLvlLbl val="0"/>
      </c:catAx>
      <c:valAx>
        <c:axId val="1725004223"/>
        <c:scaling>
          <c:orientation val="minMax"/>
        </c:scaling>
        <c:delete val="1"/>
        <c:axPos val="l"/>
        <c:numFmt formatCode="0" sourceLinked="1"/>
        <c:majorTickMark val="none"/>
        <c:minorTickMark val="none"/>
        <c:tickLblPos val="nextTo"/>
        <c:crossAx val="1725037823"/>
        <c:crosses val="autoZero"/>
        <c:crossBetween val="midCat"/>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[synthetic_claims_P.xlsx]Pivot II!PivotTable7</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solidFill>
                  <a:schemeClr val="tx1"/>
                </a:solidFill>
                <a:latin typeface="Times New Roman" panose="02020603050405020304" pitchFamily="18" charset="0"/>
                <a:cs typeface="Times New Roman" panose="02020603050405020304" pitchFamily="18" charset="0"/>
              </a:rPr>
              <a:t>Distribution of Claim Payment Variances</a:t>
            </a:r>
            <a:endParaRPr lang="en-US" sz="12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chemeClr val="accent5">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w="19050">
            <a:solidFill>
              <a:schemeClr val="lt1"/>
            </a:solidFill>
          </a:ln>
          <a:effectLst/>
        </c:spPr>
      </c:pivotFmt>
      <c:pivotFmt>
        <c:idx val="4"/>
        <c:spPr>
          <a:solidFill>
            <a:srgbClr val="00B050"/>
          </a:solidFill>
          <a:ln w="19050">
            <a:solidFill>
              <a:schemeClr val="lt1"/>
            </a:solidFill>
          </a:ln>
          <a:effectLst/>
        </c:spPr>
      </c:pivotFmt>
      <c:pivotFmt>
        <c:idx val="5"/>
        <c:spPr>
          <a:solidFill>
            <a:schemeClr val="accent5">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solidFill>
              <a:schemeClr val="lt1"/>
            </a:solidFill>
          </a:ln>
          <a:effectLst/>
        </c:spPr>
      </c:pivotFmt>
      <c:pivotFmt>
        <c:idx val="7"/>
        <c:spPr>
          <a:solidFill>
            <a:srgbClr val="00B050"/>
          </a:solidFill>
          <a:ln w="19050">
            <a:solidFill>
              <a:schemeClr val="lt1"/>
            </a:solidFill>
          </a:ln>
          <a:effectLst/>
        </c:spPr>
      </c:pivotFmt>
    </c:pivotFmts>
    <c:plotArea>
      <c:layout/>
      <c:pieChart>
        <c:varyColors val="1"/>
        <c:ser>
          <c:idx val="0"/>
          <c:order val="0"/>
          <c:tx>
            <c:strRef>
              <c:f>'Pivot II'!$L$28</c:f>
              <c:strCache>
                <c:ptCount val="1"/>
                <c:pt idx="0">
                  <c:v>Total</c:v>
                </c:pt>
              </c:strCache>
            </c:strRef>
          </c:tx>
          <c:spPr>
            <a:solidFill>
              <a:schemeClr val="accent5">
                <a:lumMod val="75000"/>
              </a:schemeClr>
            </a:solidFill>
          </c:spPr>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EEB3-4AEC-9631-4E425DA7CC0F}"/>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EEB3-4AEC-9631-4E425DA7CC0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II'!$K$29:$K$31</c:f>
              <c:strCache>
                <c:ptCount val="2"/>
                <c:pt idx="0">
                  <c:v>High Variance Claims</c:v>
                </c:pt>
                <c:pt idx="1">
                  <c:v>Normal Claims</c:v>
                </c:pt>
              </c:strCache>
            </c:strRef>
          </c:cat>
          <c:val>
            <c:numRef>
              <c:f>'Pivot II'!$L$29:$L$31</c:f>
              <c:numCache>
                <c:formatCode>0.00%</c:formatCode>
                <c:ptCount val="2"/>
                <c:pt idx="0">
                  <c:v>0.85799999999999998</c:v>
                </c:pt>
                <c:pt idx="1">
                  <c:v>0.14199999999999999</c:v>
                </c:pt>
              </c:numCache>
            </c:numRef>
          </c:val>
          <c:extLst>
            <c:ext xmlns:c16="http://schemas.microsoft.com/office/drawing/2014/chart" uri="{C3380CC4-5D6E-409C-BE32-E72D297353CC}">
              <c16:uniqueId val="{00000004-EEB3-4AEC-9631-4E425DA7CC0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25400</xdr:colOff>
      <xdr:row>17</xdr:row>
      <xdr:rowOff>120650</xdr:rowOff>
    </xdr:from>
    <xdr:to>
      <xdr:col>7</xdr:col>
      <xdr:colOff>228600</xdr:colOff>
      <xdr:row>32</xdr:row>
      <xdr:rowOff>101600</xdr:rowOff>
    </xdr:to>
    <xdr:graphicFrame macro="">
      <xdr:nvGraphicFramePr>
        <xdr:cNvPr id="3" name="Chart 2">
          <a:extLst>
            <a:ext uri="{FF2B5EF4-FFF2-40B4-BE49-F238E27FC236}">
              <a16:creationId xmlns:a16="http://schemas.microsoft.com/office/drawing/2014/main" id="{314DF3F9-520F-D915-E9DD-CEB9D3770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282575</xdr:colOff>
      <xdr:row>3</xdr:row>
      <xdr:rowOff>57150</xdr:rowOff>
    </xdr:from>
    <xdr:to>
      <xdr:col>10</xdr:col>
      <xdr:colOff>352425</xdr:colOff>
      <xdr:row>18</xdr:row>
      <xdr:rowOff>38100</xdr:rowOff>
    </xdr:to>
    <xdr:graphicFrame macro="">
      <xdr:nvGraphicFramePr>
        <xdr:cNvPr id="5" name="Chart 4">
          <a:extLst>
            <a:ext uri="{FF2B5EF4-FFF2-40B4-BE49-F238E27FC236}">
              <a16:creationId xmlns:a16="http://schemas.microsoft.com/office/drawing/2014/main" id="{3E21B2B0-468C-2D08-0DC5-20D0A3D0B9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66674</xdr:colOff>
      <xdr:row>4</xdr:row>
      <xdr:rowOff>152400</xdr:rowOff>
    </xdr:from>
    <xdr:to>
      <xdr:col>8</xdr:col>
      <xdr:colOff>723899</xdr:colOff>
      <xdr:row>19</xdr:row>
      <xdr:rowOff>133350</xdr:rowOff>
    </xdr:to>
    <xdr:graphicFrame macro="">
      <xdr:nvGraphicFramePr>
        <xdr:cNvPr id="6" name="Chart 5">
          <a:extLst>
            <a:ext uri="{FF2B5EF4-FFF2-40B4-BE49-F238E27FC236}">
              <a16:creationId xmlns:a16="http://schemas.microsoft.com/office/drawing/2014/main" id="{965C1390-873C-490D-5CD3-4DA9A9F5F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438150</xdr:colOff>
      <xdr:row>23</xdr:row>
      <xdr:rowOff>130175</xdr:rowOff>
    </xdr:from>
    <xdr:to>
      <xdr:col>9</xdr:col>
      <xdr:colOff>628650</xdr:colOff>
      <xdr:row>38</xdr:row>
      <xdr:rowOff>111125</xdr:rowOff>
    </xdr:to>
    <xdr:graphicFrame macro="">
      <xdr:nvGraphicFramePr>
        <xdr:cNvPr id="8" name="Chart 7">
          <a:extLst>
            <a:ext uri="{FF2B5EF4-FFF2-40B4-BE49-F238E27FC236}">
              <a16:creationId xmlns:a16="http://schemas.microsoft.com/office/drawing/2014/main" id="{64DAFA63-88E0-D7F5-F068-2AAB19D6A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44450</xdr:colOff>
      <xdr:row>1</xdr:row>
      <xdr:rowOff>25401</xdr:rowOff>
    </xdr:from>
    <xdr:to>
      <xdr:col>10</xdr:col>
      <xdr:colOff>482600</xdr:colOff>
      <xdr:row>7</xdr:row>
      <xdr:rowOff>63501</xdr:rowOff>
    </xdr:to>
    <mc:AlternateContent xmlns:mc="http://schemas.openxmlformats.org/markup-compatibility/2006" xmlns:a14="http://schemas.microsoft.com/office/drawing/2010/main">
      <mc:Choice Requires="a14">
        <xdr:graphicFrame macro="">
          <xdr:nvGraphicFramePr>
            <xdr:cNvPr id="10" name="InsuranceType">
              <a:extLst>
                <a:ext uri="{FF2B5EF4-FFF2-40B4-BE49-F238E27FC236}">
                  <a16:creationId xmlns:a16="http://schemas.microsoft.com/office/drawing/2014/main" id="{996C56D3-A5A3-08F5-8CBE-F0078BAE8430}"/>
                </a:ext>
              </a:extLst>
            </xdr:cNvPr>
            <xdr:cNvGraphicFramePr/>
          </xdr:nvGraphicFramePr>
          <xdr:xfrm>
            <a:off x="0" y="0"/>
            <a:ext cx="0" cy="0"/>
          </xdr:xfrm>
          <a:graphic>
            <a:graphicData uri="http://schemas.microsoft.com/office/drawing/2010/slicer">
              <sle:slicer xmlns:sle="http://schemas.microsoft.com/office/drawing/2010/slicer" name="InsuranceType"/>
            </a:graphicData>
          </a:graphic>
        </xdr:graphicFrame>
      </mc:Choice>
      <mc:Fallback xmlns="">
        <xdr:sp macro="" textlink="">
          <xdr:nvSpPr>
            <xdr:cNvPr id="0" name=""/>
            <xdr:cNvSpPr>
              <a:spLocks noTextEdit="1"/>
            </xdr:cNvSpPr>
          </xdr:nvSpPr>
          <xdr:spPr>
            <a:xfrm>
              <a:off x="5702300" y="20955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12700</xdr:colOff>
      <xdr:row>0</xdr:row>
      <xdr:rowOff>95251</xdr:rowOff>
    </xdr:from>
    <xdr:to>
      <xdr:col>11</xdr:col>
      <xdr:colOff>508000</xdr:colOff>
      <xdr:row>5</xdr:row>
      <xdr:rowOff>171451</xdr:rowOff>
    </xdr:to>
    <mc:AlternateContent xmlns:mc="http://schemas.openxmlformats.org/markup-compatibility/2006" xmlns:a14="http://schemas.microsoft.com/office/drawing/2010/main">
      <mc:Choice Requires="a14">
        <xdr:graphicFrame macro="">
          <xdr:nvGraphicFramePr>
            <xdr:cNvPr id="11" name="Flag High Variance">
              <a:extLst>
                <a:ext uri="{FF2B5EF4-FFF2-40B4-BE49-F238E27FC236}">
                  <a16:creationId xmlns:a16="http://schemas.microsoft.com/office/drawing/2014/main" id="{57C84C1C-486A-A488-6D4C-A2EE188762D6}"/>
                </a:ext>
              </a:extLst>
            </xdr:cNvPr>
            <xdr:cNvGraphicFramePr/>
          </xdr:nvGraphicFramePr>
          <xdr:xfrm>
            <a:off x="0" y="0"/>
            <a:ext cx="0" cy="0"/>
          </xdr:xfrm>
          <a:graphic>
            <a:graphicData uri="http://schemas.microsoft.com/office/drawing/2010/slicer">
              <sle:slicer xmlns:sle="http://schemas.microsoft.com/office/drawing/2010/slicer" name="Flag High Variance"/>
            </a:graphicData>
          </a:graphic>
        </xdr:graphicFrame>
      </mc:Choice>
      <mc:Fallback xmlns="">
        <xdr:sp macro="" textlink="">
          <xdr:nvSpPr>
            <xdr:cNvPr id="0" name=""/>
            <xdr:cNvSpPr>
              <a:spLocks noTextEdit="1"/>
            </xdr:cNvSpPr>
          </xdr:nvSpPr>
          <xdr:spPr>
            <a:xfrm>
              <a:off x="7061200" y="95251"/>
              <a:ext cx="1771650" cy="99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0</xdr:row>
      <xdr:rowOff>12700</xdr:rowOff>
    </xdr:from>
    <xdr:to>
      <xdr:col>19</xdr:col>
      <xdr:colOff>273050</xdr:colOff>
      <xdr:row>33</xdr:row>
      <xdr:rowOff>95250</xdr:rowOff>
    </xdr:to>
    <xdr:sp macro="" textlink="">
      <xdr:nvSpPr>
        <xdr:cNvPr id="2" name="Rectangle: Rounded Corners 1">
          <a:extLst>
            <a:ext uri="{FF2B5EF4-FFF2-40B4-BE49-F238E27FC236}">
              <a16:creationId xmlns:a16="http://schemas.microsoft.com/office/drawing/2014/main" id="{061153E5-CDEB-64CE-9043-9D912901564F}"/>
            </a:ext>
          </a:extLst>
        </xdr:cNvPr>
        <xdr:cNvSpPr/>
      </xdr:nvSpPr>
      <xdr:spPr>
        <a:xfrm>
          <a:off x="12700" y="12700"/>
          <a:ext cx="11842750" cy="6159500"/>
        </a:xfrm>
        <a:prstGeom prst="roundRect">
          <a:avLst>
            <a:gd name="adj" fmla="val 481"/>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152400</xdr:colOff>
      <xdr:row>0</xdr:row>
      <xdr:rowOff>101600</xdr:rowOff>
    </xdr:from>
    <xdr:to>
      <xdr:col>19</xdr:col>
      <xdr:colOff>203200</xdr:colOff>
      <xdr:row>4</xdr:row>
      <xdr:rowOff>114300</xdr:rowOff>
    </xdr:to>
    <xdr:sp macro="" textlink="">
      <xdr:nvSpPr>
        <xdr:cNvPr id="3" name="Rectangle: Rounded Corners 2">
          <a:extLst>
            <a:ext uri="{FF2B5EF4-FFF2-40B4-BE49-F238E27FC236}">
              <a16:creationId xmlns:a16="http://schemas.microsoft.com/office/drawing/2014/main" id="{CFF79783-A58B-38D8-158D-13B7E50D7A87}"/>
            </a:ext>
          </a:extLst>
        </xdr:cNvPr>
        <xdr:cNvSpPr/>
      </xdr:nvSpPr>
      <xdr:spPr>
        <a:xfrm>
          <a:off x="1371600" y="101600"/>
          <a:ext cx="10414000" cy="749300"/>
        </a:xfrm>
        <a:prstGeom prst="roundRect">
          <a:avLst>
            <a:gd name="adj" fmla="val 0"/>
          </a:avLst>
        </a:prstGeom>
        <a:ln>
          <a:solidFill>
            <a:schemeClr val="accent5">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152400</xdr:colOff>
      <xdr:row>4</xdr:row>
      <xdr:rowOff>177800</xdr:rowOff>
    </xdr:from>
    <xdr:to>
      <xdr:col>5</xdr:col>
      <xdr:colOff>38100</xdr:colOff>
      <xdr:row>8</xdr:row>
      <xdr:rowOff>76200</xdr:rowOff>
    </xdr:to>
    <xdr:sp macro="" textlink="">
      <xdr:nvSpPr>
        <xdr:cNvPr id="4" name="Rectangle: Rounded Corners 3">
          <a:extLst>
            <a:ext uri="{FF2B5EF4-FFF2-40B4-BE49-F238E27FC236}">
              <a16:creationId xmlns:a16="http://schemas.microsoft.com/office/drawing/2014/main" id="{F363D7F1-96FF-4D27-9C5B-E874658F94F2}"/>
            </a:ext>
          </a:extLst>
        </xdr:cNvPr>
        <xdr:cNvSpPr/>
      </xdr:nvSpPr>
      <xdr:spPr>
        <a:xfrm>
          <a:off x="1371600" y="914400"/>
          <a:ext cx="1714500" cy="635000"/>
        </a:xfrm>
        <a:prstGeom prst="roundRect">
          <a:avLst>
            <a:gd name="adj" fmla="val 1413"/>
          </a:avLst>
        </a:prstGeom>
        <a:solidFill>
          <a:schemeClr val="bg1"/>
        </a:solidFill>
        <a:ln>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88900</xdr:colOff>
      <xdr:row>5</xdr:row>
      <xdr:rowOff>0</xdr:rowOff>
    </xdr:from>
    <xdr:to>
      <xdr:col>8</xdr:col>
      <xdr:colOff>215900</xdr:colOff>
      <xdr:row>8</xdr:row>
      <xdr:rowOff>69850</xdr:rowOff>
    </xdr:to>
    <xdr:sp macro="" textlink="">
      <xdr:nvSpPr>
        <xdr:cNvPr id="5" name="Rectangle: Rounded Corners 4">
          <a:extLst>
            <a:ext uri="{FF2B5EF4-FFF2-40B4-BE49-F238E27FC236}">
              <a16:creationId xmlns:a16="http://schemas.microsoft.com/office/drawing/2014/main" id="{AB484423-45F6-4554-B31F-F86660D0A3D6}"/>
            </a:ext>
          </a:extLst>
        </xdr:cNvPr>
        <xdr:cNvSpPr/>
      </xdr:nvSpPr>
      <xdr:spPr>
        <a:xfrm>
          <a:off x="3136900" y="920750"/>
          <a:ext cx="1955800" cy="622300"/>
        </a:xfrm>
        <a:prstGeom prst="roundRect">
          <a:avLst>
            <a:gd name="adj" fmla="val 0"/>
          </a:avLst>
        </a:prstGeom>
        <a:solidFill>
          <a:sysClr val="window" lastClr="FFFFFF"/>
        </a:solidFill>
        <a:ln>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254000</xdr:colOff>
      <xdr:row>4</xdr:row>
      <xdr:rowOff>177800</xdr:rowOff>
    </xdr:from>
    <xdr:to>
      <xdr:col>11</xdr:col>
      <xdr:colOff>571500</xdr:colOff>
      <xdr:row>8</xdr:row>
      <xdr:rowOff>69850</xdr:rowOff>
    </xdr:to>
    <xdr:sp macro="" textlink="">
      <xdr:nvSpPr>
        <xdr:cNvPr id="6" name="Rectangle: Rounded Corners 5">
          <a:extLst>
            <a:ext uri="{FF2B5EF4-FFF2-40B4-BE49-F238E27FC236}">
              <a16:creationId xmlns:a16="http://schemas.microsoft.com/office/drawing/2014/main" id="{3D7DDE00-4DEF-428C-9188-8FADEB226A94}"/>
            </a:ext>
          </a:extLst>
        </xdr:cNvPr>
        <xdr:cNvSpPr/>
      </xdr:nvSpPr>
      <xdr:spPr>
        <a:xfrm>
          <a:off x="5130800" y="914400"/>
          <a:ext cx="2146300" cy="628650"/>
        </a:xfrm>
        <a:prstGeom prst="roundRect">
          <a:avLst>
            <a:gd name="adj" fmla="val 0"/>
          </a:avLst>
        </a:prstGeom>
        <a:solidFill>
          <a:schemeClr val="bg1"/>
        </a:solidFill>
        <a:ln>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50800</xdr:colOff>
      <xdr:row>0</xdr:row>
      <xdr:rowOff>101600</xdr:rowOff>
    </xdr:from>
    <xdr:to>
      <xdr:col>2</xdr:col>
      <xdr:colOff>95250</xdr:colOff>
      <xdr:row>33</xdr:row>
      <xdr:rowOff>69850</xdr:rowOff>
    </xdr:to>
    <xdr:sp macro="" textlink="">
      <xdr:nvSpPr>
        <xdr:cNvPr id="7" name="Rectangle: Rounded Corners 6">
          <a:extLst>
            <a:ext uri="{FF2B5EF4-FFF2-40B4-BE49-F238E27FC236}">
              <a16:creationId xmlns:a16="http://schemas.microsoft.com/office/drawing/2014/main" id="{63F434D4-E6D0-48EB-B38D-ABBECCE3A213}"/>
            </a:ext>
          </a:extLst>
        </xdr:cNvPr>
        <xdr:cNvSpPr/>
      </xdr:nvSpPr>
      <xdr:spPr>
        <a:xfrm>
          <a:off x="50800" y="101600"/>
          <a:ext cx="1263650" cy="6045200"/>
        </a:xfrm>
        <a:prstGeom prst="roundRect">
          <a:avLst>
            <a:gd name="adj" fmla="val 0"/>
          </a:avLst>
        </a:prstGeom>
        <a:solidFill>
          <a:schemeClr val="accent5">
            <a:lumMod val="40000"/>
            <a:lumOff val="6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12700</xdr:colOff>
      <xdr:row>5</xdr:row>
      <xdr:rowOff>0</xdr:rowOff>
    </xdr:from>
    <xdr:to>
      <xdr:col>19</xdr:col>
      <xdr:colOff>190500</xdr:colOff>
      <xdr:row>19</xdr:row>
      <xdr:rowOff>19050</xdr:rowOff>
    </xdr:to>
    <xdr:sp macro="" textlink="">
      <xdr:nvSpPr>
        <xdr:cNvPr id="9" name="Rectangle: Rounded Corners 8">
          <a:extLst>
            <a:ext uri="{FF2B5EF4-FFF2-40B4-BE49-F238E27FC236}">
              <a16:creationId xmlns:a16="http://schemas.microsoft.com/office/drawing/2014/main" id="{E489423D-AFF5-4ADF-9B70-318A6B95627A}"/>
            </a:ext>
          </a:extLst>
        </xdr:cNvPr>
        <xdr:cNvSpPr/>
      </xdr:nvSpPr>
      <xdr:spPr>
        <a:xfrm>
          <a:off x="7327900" y="920750"/>
          <a:ext cx="4445000" cy="2597150"/>
        </a:xfrm>
        <a:prstGeom prst="roundRect">
          <a:avLst>
            <a:gd name="adj" fmla="val 0"/>
          </a:avLst>
        </a:prstGeom>
        <a:solidFill>
          <a:sysClr val="window" lastClr="FFFFFF"/>
        </a:solidFill>
        <a:ln>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25400</xdr:colOff>
      <xdr:row>19</xdr:row>
      <xdr:rowOff>82550</xdr:rowOff>
    </xdr:from>
    <xdr:to>
      <xdr:col>19</xdr:col>
      <xdr:colOff>184150</xdr:colOff>
      <xdr:row>33</xdr:row>
      <xdr:rowOff>63500</xdr:rowOff>
    </xdr:to>
    <xdr:sp macro="" textlink="">
      <xdr:nvSpPr>
        <xdr:cNvPr id="10" name="Rectangle: Rounded Corners 9">
          <a:extLst>
            <a:ext uri="{FF2B5EF4-FFF2-40B4-BE49-F238E27FC236}">
              <a16:creationId xmlns:a16="http://schemas.microsoft.com/office/drawing/2014/main" id="{1ACF83CE-3C66-4DDB-8C35-D7B20E6C50F0}"/>
            </a:ext>
          </a:extLst>
        </xdr:cNvPr>
        <xdr:cNvSpPr/>
      </xdr:nvSpPr>
      <xdr:spPr>
        <a:xfrm>
          <a:off x="7340600" y="3581400"/>
          <a:ext cx="4425950" cy="2559050"/>
        </a:xfrm>
        <a:prstGeom prst="roundRect">
          <a:avLst>
            <a:gd name="adj" fmla="val 0"/>
          </a:avLst>
        </a:prstGeom>
        <a:solidFill>
          <a:schemeClr val="bg1"/>
        </a:solidFill>
        <a:ln>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152400</xdr:colOff>
      <xdr:row>8</xdr:row>
      <xdr:rowOff>127000</xdr:rowOff>
    </xdr:from>
    <xdr:to>
      <xdr:col>11</xdr:col>
      <xdr:colOff>571500</xdr:colOff>
      <xdr:row>21</xdr:row>
      <xdr:rowOff>12700</xdr:rowOff>
    </xdr:to>
    <xdr:sp macro="" textlink="">
      <xdr:nvSpPr>
        <xdr:cNvPr id="11" name="Rectangle: Rounded Corners 10">
          <a:extLst>
            <a:ext uri="{FF2B5EF4-FFF2-40B4-BE49-F238E27FC236}">
              <a16:creationId xmlns:a16="http://schemas.microsoft.com/office/drawing/2014/main" id="{E17ABCBC-5898-46C5-A09C-F680A3A775CF}"/>
            </a:ext>
          </a:extLst>
        </xdr:cNvPr>
        <xdr:cNvSpPr/>
      </xdr:nvSpPr>
      <xdr:spPr>
        <a:xfrm>
          <a:off x="1371600" y="1600200"/>
          <a:ext cx="5905500" cy="2279650"/>
        </a:xfrm>
        <a:prstGeom prst="roundRect">
          <a:avLst>
            <a:gd name="adj" fmla="val 0"/>
          </a:avLst>
        </a:prstGeom>
        <a:solidFill>
          <a:schemeClr val="bg1"/>
        </a:solidFill>
        <a:ln>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146050</xdr:colOff>
      <xdr:row>21</xdr:row>
      <xdr:rowOff>69850</xdr:rowOff>
    </xdr:from>
    <xdr:to>
      <xdr:col>11</xdr:col>
      <xdr:colOff>590550</xdr:colOff>
      <xdr:row>33</xdr:row>
      <xdr:rowOff>69850</xdr:rowOff>
    </xdr:to>
    <xdr:sp macro="" textlink="">
      <xdr:nvSpPr>
        <xdr:cNvPr id="12" name="Rectangle: Rounded Corners 11">
          <a:extLst>
            <a:ext uri="{FF2B5EF4-FFF2-40B4-BE49-F238E27FC236}">
              <a16:creationId xmlns:a16="http://schemas.microsoft.com/office/drawing/2014/main" id="{3244A543-BE2D-4525-BBD6-067F2ABC8D98}"/>
            </a:ext>
          </a:extLst>
        </xdr:cNvPr>
        <xdr:cNvSpPr/>
      </xdr:nvSpPr>
      <xdr:spPr>
        <a:xfrm>
          <a:off x="1365250" y="3937000"/>
          <a:ext cx="5930900" cy="2209800"/>
        </a:xfrm>
        <a:prstGeom prst="roundRect">
          <a:avLst>
            <a:gd name="adj" fmla="val 0"/>
          </a:avLst>
        </a:prstGeom>
        <a:solidFill>
          <a:schemeClr val="bg1"/>
        </a:solidFill>
        <a:ln>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304800</xdr:colOff>
      <xdr:row>1</xdr:row>
      <xdr:rowOff>44450</xdr:rowOff>
    </xdr:from>
    <xdr:to>
      <xdr:col>19</xdr:col>
      <xdr:colOff>57150</xdr:colOff>
      <xdr:row>4</xdr:row>
      <xdr:rowOff>19050</xdr:rowOff>
    </xdr:to>
    <xdr:sp macro="" textlink="">
      <xdr:nvSpPr>
        <xdr:cNvPr id="13" name="TextBox 12">
          <a:extLst>
            <a:ext uri="{FF2B5EF4-FFF2-40B4-BE49-F238E27FC236}">
              <a16:creationId xmlns:a16="http://schemas.microsoft.com/office/drawing/2014/main" id="{C86D1CC3-A609-106B-8314-A5EBEC25875C}"/>
            </a:ext>
          </a:extLst>
        </xdr:cNvPr>
        <xdr:cNvSpPr txBox="1"/>
      </xdr:nvSpPr>
      <xdr:spPr>
        <a:xfrm>
          <a:off x="1524000" y="228600"/>
          <a:ext cx="10115550" cy="527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solidFill>
                <a:schemeClr val="tx1"/>
              </a:solidFill>
              <a:effectLst/>
              <a:latin typeface="Times New Roman" panose="02020603050405020304" pitchFamily="18" charset="0"/>
              <a:ea typeface="+mn-ea"/>
              <a:cs typeface="Times New Roman" panose="02020603050405020304" pitchFamily="18" charset="0"/>
            </a:rPr>
            <a:t>Claims Data Validation and Anomaly Detection</a:t>
          </a:r>
          <a:endParaRPr lang="en-US" sz="3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184150</xdr:colOff>
      <xdr:row>5</xdr:row>
      <xdr:rowOff>19050</xdr:rowOff>
    </xdr:from>
    <xdr:to>
      <xdr:col>4</xdr:col>
      <xdr:colOff>596900</xdr:colOff>
      <xdr:row>7</xdr:row>
      <xdr:rowOff>12700</xdr:rowOff>
    </xdr:to>
    <xdr:sp macro="" textlink="">
      <xdr:nvSpPr>
        <xdr:cNvPr id="14" name="TextBox 13">
          <a:extLst>
            <a:ext uri="{FF2B5EF4-FFF2-40B4-BE49-F238E27FC236}">
              <a16:creationId xmlns:a16="http://schemas.microsoft.com/office/drawing/2014/main" id="{EADFB1A8-CD0B-94F1-3E0E-620E04AC3D61}"/>
            </a:ext>
          </a:extLst>
        </xdr:cNvPr>
        <xdr:cNvSpPr txBox="1"/>
      </xdr:nvSpPr>
      <xdr:spPr>
        <a:xfrm>
          <a:off x="1403350" y="939800"/>
          <a:ext cx="1631950"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5">
                  <a:lumMod val="50000"/>
                </a:schemeClr>
              </a:solidFill>
              <a:latin typeface="Times New Roman" panose="02020603050405020304" pitchFamily="18" charset="0"/>
              <a:cs typeface="Times New Roman" panose="02020603050405020304" pitchFamily="18" charset="0"/>
            </a:rPr>
            <a:t>Total Claims</a:t>
          </a:r>
        </a:p>
      </xdr:txBody>
    </xdr:sp>
    <xdr:clientData/>
  </xdr:twoCellAnchor>
  <xdr:twoCellAnchor>
    <xdr:from>
      <xdr:col>3</xdr:col>
      <xdr:colOff>146050</xdr:colOff>
      <xdr:row>6</xdr:row>
      <xdr:rowOff>107950</xdr:rowOff>
    </xdr:from>
    <xdr:to>
      <xdr:col>4</xdr:col>
      <xdr:colOff>69850</xdr:colOff>
      <xdr:row>8</xdr:row>
      <xdr:rowOff>25400</xdr:rowOff>
    </xdr:to>
    <xdr:sp macro="" textlink="'Pivot II'!$I$10">
      <xdr:nvSpPr>
        <xdr:cNvPr id="15" name="TextBox 14">
          <a:extLst>
            <a:ext uri="{FF2B5EF4-FFF2-40B4-BE49-F238E27FC236}">
              <a16:creationId xmlns:a16="http://schemas.microsoft.com/office/drawing/2014/main" id="{5EF6CF76-80C2-4D76-A850-446122EE5B46}"/>
            </a:ext>
          </a:extLst>
        </xdr:cNvPr>
        <xdr:cNvSpPr txBox="1"/>
      </xdr:nvSpPr>
      <xdr:spPr>
        <a:xfrm>
          <a:off x="1974850" y="1212850"/>
          <a:ext cx="53340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968771-3C7D-4344-9657-110AE8C4ADC8}" type="TxLink">
            <a:rPr lang="en-US" sz="1100" b="0" i="0" u="none" strike="noStrike">
              <a:ln>
                <a:solidFill>
                  <a:schemeClr val="tx1"/>
                </a:solidFill>
              </a:ln>
              <a:solidFill>
                <a:srgbClr val="00B050"/>
              </a:solidFill>
              <a:effectLst/>
              <a:latin typeface="Calibri"/>
              <a:ea typeface="Calibri"/>
              <a:cs typeface="Calibri"/>
            </a:rPr>
            <a:pPr/>
            <a:t>500</a:t>
          </a:fld>
          <a:endParaRPr lang="en-US" sz="1100">
            <a:ln>
              <a:solidFill>
                <a:schemeClr val="tx1"/>
              </a:solidFill>
            </a:ln>
            <a:solidFill>
              <a:srgbClr val="00B050"/>
            </a:solidFill>
            <a:effectLst/>
          </a:endParaRPr>
        </a:p>
      </xdr:txBody>
    </xdr:sp>
    <xdr:clientData/>
  </xdr:twoCellAnchor>
  <xdr:twoCellAnchor>
    <xdr:from>
      <xdr:col>5</xdr:col>
      <xdr:colOff>127000</xdr:colOff>
      <xdr:row>5</xdr:row>
      <xdr:rowOff>57150</xdr:rowOff>
    </xdr:from>
    <xdr:to>
      <xdr:col>8</xdr:col>
      <xdr:colOff>196850</xdr:colOff>
      <xdr:row>6</xdr:row>
      <xdr:rowOff>177800</xdr:rowOff>
    </xdr:to>
    <xdr:sp macro="" textlink="">
      <xdr:nvSpPr>
        <xdr:cNvPr id="16" name="TextBox 15">
          <a:extLst>
            <a:ext uri="{FF2B5EF4-FFF2-40B4-BE49-F238E27FC236}">
              <a16:creationId xmlns:a16="http://schemas.microsoft.com/office/drawing/2014/main" id="{9756B43F-7F0B-4E6E-9F1B-612D9BF67BE6}"/>
            </a:ext>
          </a:extLst>
        </xdr:cNvPr>
        <xdr:cNvSpPr txBox="1"/>
      </xdr:nvSpPr>
      <xdr:spPr>
        <a:xfrm>
          <a:off x="3175000" y="977900"/>
          <a:ext cx="189865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5">
                  <a:lumMod val="50000"/>
                </a:schemeClr>
              </a:solidFill>
              <a:latin typeface="Times New Roman" panose="02020603050405020304" pitchFamily="18" charset="0"/>
              <a:cs typeface="Times New Roman" panose="02020603050405020304" pitchFamily="18" charset="0"/>
            </a:rPr>
            <a:t>Overpayment Amount</a:t>
          </a:r>
        </a:p>
      </xdr:txBody>
    </xdr:sp>
    <xdr:clientData/>
  </xdr:twoCellAnchor>
  <xdr:twoCellAnchor>
    <xdr:from>
      <xdr:col>6</xdr:col>
      <xdr:colOff>69850</xdr:colOff>
      <xdr:row>6</xdr:row>
      <xdr:rowOff>120650</xdr:rowOff>
    </xdr:from>
    <xdr:to>
      <xdr:col>7</xdr:col>
      <xdr:colOff>209550</xdr:colOff>
      <xdr:row>8</xdr:row>
      <xdr:rowOff>19050</xdr:rowOff>
    </xdr:to>
    <xdr:sp macro="" textlink="'Pivot II'!$G$4">
      <xdr:nvSpPr>
        <xdr:cNvPr id="17" name="TextBox 16">
          <a:extLst>
            <a:ext uri="{FF2B5EF4-FFF2-40B4-BE49-F238E27FC236}">
              <a16:creationId xmlns:a16="http://schemas.microsoft.com/office/drawing/2014/main" id="{FE1CF0A1-7369-42D2-827C-989A5D2A3006}"/>
            </a:ext>
          </a:extLst>
        </xdr:cNvPr>
        <xdr:cNvSpPr txBox="1"/>
      </xdr:nvSpPr>
      <xdr:spPr>
        <a:xfrm>
          <a:off x="3727450" y="1225550"/>
          <a:ext cx="7493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B60BE3-8A23-49D8-A278-A77F0130BEB1}" type="TxLink">
            <a:rPr lang="en-US" sz="1100" b="0" i="0" u="none" strike="noStrike">
              <a:ln>
                <a:solidFill>
                  <a:schemeClr val="tx1">
                    <a:alpha val="24000"/>
                  </a:schemeClr>
                </a:solidFill>
              </a:ln>
              <a:solidFill>
                <a:schemeClr val="tx1"/>
              </a:solidFill>
              <a:effectLst>
                <a:outerShdw dist="50800" dir="5400000" algn="ctr" rotWithShape="0">
                  <a:schemeClr val="tx1"/>
                </a:outerShdw>
                <a:reflection stA="0" dist="50800" dir="5400000" sy="-100000" algn="bl" rotWithShape="0"/>
              </a:effectLst>
              <a:latin typeface="Calibri"/>
              <a:ea typeface="Calibri"/>
              <a:cs typeface="Calibri"/>
            </a:rPr>
            <a:pPr/>
            <a:t>$10,143</a:t>
          </a:fld>
          <a:endParaRPr lang="en-US" sz="1100">
            <a:ln>
              <a:solidFill>
                <a:schemeClr val="tx1">
                  <a:alpha val="24000"/>
                </a:schemeClr>
              </a:solidFill>
            </a:ln>
            <a:solidFill>
              <a:schemeClr val="tx1"/>
            </a:solidFill>
            <a:effectLst>
              <a:outerShdw dist="50800" dir="5400000" algn="ctr" rotWithShape="0">
                <a:schemeClr val="tx1"/>
              </a:outerShdw>
              <a:reflection stA="0" dist="50800" dir="5400000" sy="-100000" algn="bl" rotWithShape="0"/>
            </a:effectLst>
          </a:endParaRPr>
        </a:p>
      </xdr:txBody>
    </xdr:sp>
    <xdr:clientData/>
  </xdr:twoCellAnchor>
  <xdr:twoCellAnchor>
    <xdr:from>
      <xdr:col>8</xdr:col>
      <xdr:colOff>279400</xdr:colOff>
      <xdr:row>5</xdr:row>
      <xdr:rowOff>19050</xdr:rowOff>
    </xdr:from>
    <xdr:to>
      <xdr:col>11</xdr:col>
      <xdr:colOff>501650</xdr:colOff>
      <xdr:row>6</xdr:row>
      <xdr:rowOff>120650</xdr:rowOff>
    </xdr:to>
    <xdr:sp macro="" textlink="">
      <xdr:nvSpPr>
        <xdr:cNvPr id="18" name="TextBox 17">
          <a:extLst>
            <a:ext uri="{FF2B5EF4-FFF2-40B4-BE49-F238E27FC236}">
              <a16:creationId xmlns:a16="http://schemas.microsoft.com/office/drawing/2014/main" id="{7A95E676-39F4-4279-9642-2C05783EF249}"/>
            </a:ext>
          </a:extLst>
        </xdr:cNvPr>
        <xdr:cNvSpPr txBox="1"/>
      </xdr:nvSpPr>
      <xdr:spPr>
        <a:xfrm>
          <a:off x="5156200" y="939800"/>
          <a:ext cx="20510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5">
                  <a:lumMod val="50000"/>
                </a:schemeClr>
              </a:solidFill>
              <a:latin typeface="Times New Roman" panose="02020603050405020304" pitchFamily="18" charset="0"/>
              <a:cs typeface="Times New Roman" panose="02020603050405020304" pitchFamily="18" charset="0"/>
            </a:rPr>
            <a:t>Underpayment</a:t>
          </a:r>
          <a:r>
            <a:rPr lang="en-US" sz="1400" b="1" baseline="0">
              <a:solidFill>
                <a:schemeClr val="accent5">
                  <a:lumMod val="50000"/>
                </a:schemeClr>
              </a:solidFill>
              <a:latin typeface="Times New Roman" panose="02020603050405020304" pitchFamily="18" charset="0"/>
              <a:cs typeface="Times New Roman" panose="02020603050405020304" pitchFamily="18" charset="0"/>
            </a:rPr>
            <a:t> Amount</a:t>
          </a:r>
          <a:endParaRPr lang="en-US" sz="1400" b="1">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273050</xdr:colOff>
      <xdr:row>6</xdr:row>
      <xdr:rowOff>82550</xdr:rowOff>
    </xdr:from>
    <xdr:to>
      <xdr:col>10</xdr:col>
      <xdr:colOff>584200</xdr:colOff>
      <xdr:row>8</xdr:row>
      <xdr:rowOff>25400</xdr:rowOff>
    </xdr:to>
    <xdr:sp macro="" textlink="'Pivot II'!$G$5">
      <xdr:nvSpPr>
        <xdr:cNvPr id="19" name="TextBox 18">
          <a:extLst>
            <a:ext uri="{FF2B5EF4-FFF2-40B4-BE49-F238E27FC236}">
              <a16:creationId xmlns:a16="http://schemas.microsoft.com/office/drawing/2014/main" id="{0F4EA596-DE39-4A9A-8267-C26CC480DFFB}"/>
            </a:ext>
          </a:extLst>
        </xdr:cNvPr>
        <xdr:cNvSpPr txBox="1"/>
      </xdr:nvSpPr>
      <xdr:spPr>
        <a:xfrm>
          <a:off x="5759450" y="1187450"/>
          <a:ext cx="920750" cy="3111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66859A-632E-40C9-878B-FCD49A87F868}" type="TxLink">
            <a:rPr lang="en-US" sz="1100" b="0" i="0" u="none" strike="noStrike">
              <a:ln>
                <a:solidFill>
                  <a:schemeClr val="tx1">
                    <a:alpha val="64000"/>
                  </a:schemeClr>
                </a:solidFill>
              </a:ln>
              <a:solidFill>
                <a:schemeClr val="tx1"/>
              </a:solidFill>
              <a:latin typeface="Calibri"/>
              <a:ea typeface="Calibri"/>
              <a:cs typeface="Calibri"/>
            </a:rPr>
            <a:pPr/>
            <a:t>-$320,370</a:t>
          </a:fld>
          <a:endParaRPr lang="en-US" sz="1100">
            <a:ln>
              <a:solidFill>
                <a:schemeClr val="tx1">
                  <a:alpha val="64000"/>
                </a:schemeClr>
              </a:solidFill>
            </a:ln>
            <a:solidFill>
              <a:schemeClr val="tx1"/>
            </a:solidFill>
          </a:endParaRPr>
        </a:p>
      </xdr:txBody>
    </xdr:sp>
    <xdr:clientData/>
  </xdr:twoCellAnchor>
  <xdr:twoCellAnchor>
    <xdr:from>
      <xdr:col>2</xdr:col>
      <xdr:colOff>177800</xdr:colOff>
      <xdr:row>8</xdr:row>
      <xdr:rowOff>127000</xdr:rowOff>
    </xdr:from>
    <xdr:to>
      <xdr:col>11</xdr:col>
      <xdr:colOff>558800</xdr:colOff>
      <xdr:row>20</xdr:row>
      <xdr:rowOff>158750</xdr:rowOff>
    </xdr:to>
    <xdr:graphicFrame macro="">
      <xdr:nvGraphicFramePr>
        <xdr:cNvPr id="20" name="Chart 19">
          <a:extLst>
            <a:ext uri="{FF2B5EF4-FFF2-40B4-BE49-F238E27FC236}">
              <a16:creationId xmlns:a16="http://schemas.microsoft.com/office/drawing/2014/main" id="{532CB3FA-582D-418F-8440-7A8276D4B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38100</xdr:colOff>
      <xdr:row>5</xdr:row>
      <xdr:rowOff>6350</xdr:rowOff>
    </xdr:from>
    <xdr:to>
      <xdr:col>19</xdr:col>
      <xdr:colOff>171450</xdr:colOff>
      <xdr:row>18</xdr:row>
      <xdr:rowOff>165100</xdr:rowOff>
    </xdr:to>
    <xdr:graphicFrame macro="">
      <xdr:nvGraphicFramePr>
        <xdr:cNvPr id="21" name="Chart 20">
          <a:extLst>
            <a:ext uri="{FF2B5EF4-FFF2-40B4-BE49-F238E27FC236}">
              <a16:creationId xmlns:a16="http://schemas.microsoft.com/office/drawing/2014/main" id="{C5A0B9B9-6112-4840-AA54-7961BF21A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21</xdr:row>
      <xdr:rowOff>76200</xdr:rowOff>
    </xdr:from>
    <xdr:to>
      <xdr:col>11</xdr:col>
      <xdr:colOff>577850</xdr:colOff>
      <xdr:row>33</xdr:row>
      <xdr:rowOff>44450</xdr:rowOff>
    </xdr:to>
    <xdr:graphicFrame macro="">
      <xdr:nvGraphicFramePr>
        <xdr:cNvPr id="22" name="Chart 21">
          <a:extLst>
            <a:ext uri="{FF2B5EF4-FFF2-40B4-BE49-F238E27FC236}">
              <a16:creationId xmlns:a16="http://schemas.microsoft.com/office/drawing/2014/main" id="{8507A8FB-0D8C-4DB7-8A0F-7B46A1E52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25400</xdr:colOff>
      <xdr:row>19</xdr:row>
      <xdr:rowOff>82550</xdr:rowOff>
    </xdr:from>
    <xdr:to>
      <xdr:col>19</xdr:col>
      <xdr:colOff>177800</xdr:colOff>
      <xdr:row>33</xdr:row>
      <xdr:rowOff>31750</xdr:rowOff>
    </xdr:to>
    <xdr:graphicFrame macro="">
      <xdr:nvGraphicFramePr>
        <xdr:cNvPr id="23" name="Chart 22">
          <a:extLst>
            <a:ext uri="{FF2B5EF4-FFF2-40B4-BE49-F238E27FC236}">
              <a16:creationId xmlns:a16="http://schemas.microsoft.com/office/drawing/2014/main" id="{0CF15196-2462-4572-BE17-A2792C1DF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72697</xdr:colOff>
      <xdr:row>8</xdr:row>
      <xdr:rowOff>74009</xdr:rowOff>
    </xdr:from>
    <xdr:to>
      <xdr:col>2</xdr:col>
      <xdr:colOff>80287</xdr:colOff>
      <xdr:row>15</xdr:row>
      <xdr:rowOff>23209</xdr:rowOff>
    </xdr:to>
    <mc:AlternateContent xmlns:mc="http://schemas.openxmlformats.org/markup-compatibility/2006" xmlns:a14="http://schemas.microsoft.com/office/drawing/2010/main">
      <mc:Choice Requires="a14">
        <xdr:graphicFrame macro="">
          <xdr:nvGraphicFramePr>
            <xdr:cNvPr id="25" name="InsuranceType 1">
              <a:extLst>
                <a:ext uri="{FF2B5EF4-FFF2-40B4-BE49-F238E27FC236}">
                  <a16:creationId xmlns:a16="http://schemas.microsoft.com/office/drawing/2014/main" id="{80E13B4C-D823-4FCC-BBF4-EA6F14AA6A79}"/>
                </a:ext>
              </a:extLst>
            </xdr:cNvPr>
            <xdr:cNvGraphicFramePr/>
          </xdr:nvGraphicFramePr>
          <xdr:xfrm>
            <a:off x="0" y="0"/>
            <a:ext cx="0" cy="0"/>
          </xdr:xfrm>
          <a:graphic>
            <a:graphicData uri="http://schemas.microsoft.com/office/drawing/2010/slicer">
              <sle:slicer xmlns:sle="http://schemas.microsoft.com/office/drawing/2010/slicer" name="InsuranceType 1"/>
            </a:graphicData>
          </a:graphic>
        </xdr:graphicFrame>
      </mc:Choice>
      <mc:Fallback xmlns="">
        <xdr:sp macro="" textlink="">
          <xdr:nvSpPr>
            <xdr:cNvPr id="0" name=""/>
            <xdr:cNvSpPr>
              <a:spLocks noTextEdit="1"/>
            </xdr:cNvSpPr>
          </xdr:nvSpPr>
          <xdr:spPr>
            <a:xfrm>
              <a:off x="72697" y="1533779"/>
              <a:ext cx="1233797" cy="1226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0</xdr:row>
      <xdr:rowOff>107949</xdr:rowOff>
    </xdr:from>
    <xdr:to>
      <xdr:col>2</xdr:col>
      <xdr:colOff>88900</xdr:colOff>
      <xdr:row>6</xdr:row>
      <xdr:rowOff>102182</xdr:rowOff>
    </xdr:to>
    <xdr:pic>
      <xdr:nvPicPr>
        <xdr:cNvPr id="27" name="Picture 26">
          <a:extLst>
            <a:ext uri="{FF2B5EF4-FFF2-40B4-BE49-F238E27FC236}">
              <a16:creationId xmlns:a16="http://schemas.microsoft.com/office/drawing/2014/main" id="{0ED3B8EC-B374-674B-262D-6A66CC0A6A94}"/>
            </a:ext>
          </a:extLst>
        </xdr:cNvPr>
        <xdr:cNvPicPr>
          <a:picLocks noChangeAspect="1"/>
        </xdr:cNvPicPr>
      </xdr:nvPicPr>
      <xdr:blipFill>
        <a:blip xmlns:r="http://schemas.openxmlformats.org/officeDocument/2006/relationships" r:embed="rId5"/>
        <a:stretch>
          <a:fillRect/>
        </a:stretch>
      </xdr:blipFill>
      <xdr:spPr>
        <a:xfrm>
          <a:off x="76200" y="107949"/>
          <a:ext cx="1238907" cy="108906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jouokep Gautier" refreshedDate="45893.893825810184" createdVersion="8" refreshedVersion="8" minRefreshableVersion="3" recordCount="500" xr:uid="{97651BB1-9EC7-4F98-A579-481FB08E26FA}">
  <cacheSource type="worksheet">
    <worksheetSource name="Table1"/>
  </cacheSource>
  <cacheFields count="15">
    <cacheField name="ClaimID" numFmtId="0">
      <sharedItems/>
    </cacheField>
    <cacheField name="PatientID" numFmtId="0">
      <sharedItems/>
    </cacheField>
    <cacheField name="InsuranceType" numFmtId="0">
      <sharedItems count="3">
        <s v="Medicare"/>
        <s v="Private"/>
        <s v="Medicaid"/>
      </sharedItems>
    </cacheField>
    <cacheField name="ProviderID" numFmtId="0">
      <sharedItems count="10">
        <s v="PR004"/>
        <s v="PR008"/>
        <s v="PR002"/>
        <s v="PR005"/>
        <s v="PR009"/>
        <s v="PR007"/>
        <s v="PR006"/>
        <s v="PR010"/>
        <s v="PR003"/>
        <s v="PR001"/>
      </sharedItems>
    </cacheField>
    <cacheField name="ProcedureID" numFmtId="0">
      <sharedItems/>
    </cacheField>
    <cacheField name="BilledAmount" numFmtId="0">
      <sharedItems containsSemiMixedTypes="0" containsString="0" containsNumber="1" minValue="112" maxValue="5000"/>
    </cacheField>
    <cacheField name="AllowedAmount" numFmtId="0">
      <sharedItems containsSemiMixedTypes="0" containsString="0" containsNumber="1" containsInteger="1" minValue="100" maxValue="4919"/>
    </cacheField>
    <cacheField name="PaidAmount" numFmtId="0">
      <sharedItems containsSemiMixedTypes="0" containsString="0" containsNumber="1" containsInteger="1" minValue="0" maxValue="4281"/>
    </cacheField>
    <cacheField name="ClaimStatus" numFmtId="0">
      <sharedItems/>
    </cacheField>
    <cacheField name="Variance" numFmtId="0">
      <sharedItems containsSemiMixedTypes="0" containsString="0" containsNumber="1" containsInteger="1" minValue="-4568" maxValue="483"/>
    </cacheField>
    <cacheField name="Flagged_Error" numFmtId="0">
      <sharedItems count="2">
        <s v="Overpayment"/>
        <s v="Underpayment"/>
      </sharedItems>
    </cacheField>
    <cacheField name="DOS" numFmtId="14">
      <sharedItems containsSemiMixedTypes="0" containsNonDate="0" containsDate="1" containsString="0" minDate="2024-02-14T00:00:00" maxDate="2024-09-21T00:00:00" count="141">
        <d v="2024-08-07T00:00:00"/>
        <d v="2024-06-21T00:00:00"/>
        <d v="2024-07-04T00:00:00"/>
        <d v="2024-05-26T00:00:00"/>
        <d v="2024-07-16T00:00:00"/>
        <d v="2024-06-04T00:00:00"/>
        <d v="2024-07-28T00:00:00"/>
        <d v="2024-05-30T00:00:00"/>
        <d v="2024-05-02T00:00:00"/>
        <d v="2024-05-12T00:00:00"/>
        <d v="2024-05-11T00:00:00"/>
        <d v="2024-06-08T00:00:00"/>
        <d v="2024-06-28T00:00:00"/>
        <d v="2024-08-10T00:00:00"/>
        <d v="2024-07-02T00:00:00"/>
        <d v="2024-08-24T00:00:00"/>
        <d v="2024-09-11T00:00:00"/>
        <d v="2024-08-27T00:00:00"/>
        <d v="2024-08-23T00:00:00"/>
        <d v="2024-07-30T00:00:00"/>
        <d v="2024-06-24T00:00:00"/>
        <d v="2024-07-11T00:00:00"/>
        <d v="2024-07-19T00:00:00"/>
        <d v="2024-09-09T00:00:00"/>
        <d v="2024-08-31T00:00:00"/>
        <d v="2024-05-29T00:00:00"/>
        <d v="2024-08-18T00:00:00"/>
        <d v="2024-06-18T00:00:00"/>
        <d v="2024-07-26T00:00:00"/>
        <d v="2024-09-20T00:00:00"/>
        <d v="2024-06-23T00:00:00"/>
        <d v="2024-08-29T00:00:00"/>
        <d v="2024-06-05T00:00:00"/>
        <d v="2024-09-10T00:00:00"/>
        <d v="2024-08-28T00:00:00"/>
        <d v="2024-05-23T00:00:00"/>
        <d v="2024-07-20T00:00:00"/>
        <d v="2024-08-22T00:00:00"/>
        <d v="2024-09-13T00:00:00"/>
        <d v="2024-05-31T00:00:00"/>
        <d v="2024-08-06T00:00:00"/>
        <d v="2024-08-15T00:00:00"/>
        <d v="2024-09-03T00:00:00"/>
        <d v="2024-06-27T00:00:00"/>
        <d v="2024-07-13T00:00:00"/>
        <d v="2024-05-03T00:00:00"/>
        <d v="2024-08-09T00:00:00"/>
        <d v="2024-05-17T00:00:00"/>
        <d v="2024-09-01T00:00:00"/>
        <d v="2024-06-17T00:00:00"/>
        <d v="2024-05-20T00:00:00"/>
        <d v="2024-06-22T00:00:00"/>
        <d v="2024-06-15T00:00:00"/>
        <d v="2024-05-16T00:00:00"/>
        <d v="2024-08-20T00:00:00"/>
        <d v="2024-07-12T00:00:00"/>
        <d v="2024-07-06T00:00:00"/>
        <d v="2024-05-25T00:00:00"/>
        <d v="2024-05-15T00:00:00"/>
        <d v="2024-08-11T00:00:00"/>
        <d v="2024-06-29T00:00:00"/>
        <d v="2024-05-27T00:00:00"/>
        <d v="2024-07-23T00:00:00"/>
        <d v="2024-06-26T00:00:00"/>
        <d v="2024-06-10T00:00:00"/>
        <d v="2024-08-21T00:00:00"/>
        <d v="2024-07-29T00:00:00"/>
        <d v="2024-09-19T00:00:00"/>
        <d v="2024-07-10T00:00:00"/>
        <d v="2024-06-25T00:00:00"/>
        <d v="2024-05-18T00:00:00"/>
        <d v="2024-09-12T00:00:00"/>
        <d v="2024-05-09T00:00:00"/>
        <d v="2024-06-07T00:00:00"/>
        <d v="2024-07-05T00:00:00"/>
        <d v="2024-07-31T00:00:00"/>
        <d v="2024-09-08T00:00:00"/>
        <d v="2024-07-27T00:00:00"/>
        <d v="2024-07-25T00:00:00"/>
        <d v="2024-06-06T00:00:00"/>
        <d v="2024-07-21T00:00:00"/>
        <d v="2024-07-15T00:00:00"/>
        <d v="2024-09-07T00:00:00"/>
        <d v="2024-05-08T00:00:00"/>
        <d v="2024-09-06T00:00:00"/>
        <d v="2024-05-14T00:00:00"/>
        <d v="2024-09-14T00:00:00"/>
        <d v="2024-09-15T00:00:00"/>
        <d v="2024-08-16T00:00:00"/>
        <d v="2024-07-03T00:00:00"/>
        <d v="2024-08-12T00:00:00"/>
        <d v="2024-09-04T00:00:00"/>
        <d v="2024-06-13T00:00:00"/>
        <d v="2024-06-20T00:00:00"/>
        <d v="2024-07-17T00:00:00"/>
        <d v="2024-06-14T00:00:00"/>
        <d v="2024-06-12T00:00:00"/>
        <d v="2024-08-19T00:00:00"/>
        <d v="2024-05-05T00:00:00"/>
        <d v="2024-05-13T00:00:00"/>
        <d v="2024-07-14T00:00:00"/>
        <d v="2024-07-09T00:00:00"/>
        <d v="2024-09-18T00:00:00"/>
        <d v="2024-07-22T00:00:00"/>
        <d v="2024-07-24T00:00:00"/>
        <d v="2024-08-26T00:00:00"/>
        <d v="2024-07-18T00:00:00"/>
        <d v="2024-08-05T00:00:00"/>
        <d v="2024-08-17T00:00:00"/>
        <d v="2024-06-03T00:00:00"/>
        <d v="2024-08-01T00:00:00"/>
        <d v="2024-05-04T00:00:00"/>
        <d v="2024-09-02T00:00:00"/>
        <d v="2024-08-03T00:00:00"/>
        <d v="2024-05-06T00:00:00"/>
        <d v="2024-08-30T00:00:00"/>
        <d v="2024-07-08T00:00:00"/>
        <d v="2024-05-01T00:00:00"/>
        <d v="2024-05-19T00:00:00"/>
        <d v="2024-05-28T00:00:00"/>
        <d v="2024-06-02T00:00:00"/>
        <d v="2024-06-19T00:00:00"/>
        <d v="2024-05-21T00:00:00"/>
        <d v="2024-09-16T00:00:00"/>
        <d v="2024-05-22T00:00:00"/>
        <d v="2024-09-05T00:00:00"/>
        <d v="2024-07-07T00:00:00"/>
        <d v="2024-08-14T00:00:00"/>
        <d v="2024-06-09T00:00:00"/>
        <d v="2024-07-01T00:00:00"/>
        <d v="2024-05-07T00:00:00"/>
        <d v="2024-06-30T00:00:00"/>
        <d v="2024-06-11T00:00:00"/>
        <d v="2024-06-16T00:00:00"/>
        <d v="2024-08-04T00:00:00"/>
        <d v="2024-09-17T00:00:00"/>
        <d v="2024-05-24T00:00:00"/>
        <d v="2024-05-10T00:00:00"/>
        <d v="2024-06-01T00:00:00"/>
        <d v="2024-08-02T00:00:00"/>
        <d v="2024-02-14T00:00:00"/>
      </sharedItems>
      <fieldGroup par="14"/>
    </cacheField>
    <cacheField name="Flag_High_Variance" numFmtId="0">
      <sharedItems count="4">
        <s v="High Variance Claims"/>
        <s v="Normal Claims"/>
        <s v="Yes" u="1"/>
        <s v="No" u="1"/>
      </sharedItems>
    </cacheField>
    <cacheField name="Week" numFmtId="0">
      <sharedItems count="22">
        <s v="Week32"/>
        <s v="Week25"/>
        <s v="Week27"/>
        <s v="Week21"/>
        <s v="Week29"/>
        <s v="Week23"/>
        <s v="Week30"/>
        <s v="Week22"/>
        <s v="Week18"/>
        <s v="Week19"/>
        <s v="Week26"/>
        <s v="Week34"/>
        <s v="Week37"/>
        <s v="Week35"/>
        <s v="Week31"/>
        <s v="Week28"/>
        <s v="Week33"/>
        <s v="Week38"/>
        <s v="Week36"/>
        <s v="Week20"/>
        <s v="Week24"/>
        <s v="Week7"/>
      </sharedItems>
    </cacheField>
    <cacheField name="Days (DOS)" numFmtId="0" databaseField="0">
      <fieldGroup base="11">
        <rangePr groupBy="days" startDate="2024-02-14T00:00:00" endDate="2024-09-21T00:00:00" groupInterval="14"/>
        <groupItems count="18">
          <s v="&lt;2/14/2024"/>
          <s v="2/14/2024 - 2/27/2024"/>
          <s v="2/28/2024 - 3/12/2024"/>
          <s v="3/13/2024 - 3/26/2024"/>
          <s v="3/27/2024 - 4/9/2024"/>
          <s v="4/10/2024 - 4/23/2024"/>
          <s v="4/24/2024 - 5/7/2024"/>
          <s v="5/8/2024 - 5/21/2024"/>
          <s v="5/22/2024 - 6/4/2024"/>
          <s v="6/5/2024 - 6/18/2024"/>
          <s v="6/19/2024 - 7/2/2024"/>
          <s v="7/3/2024 - 7/16/2024"/>
          <s v="7/17/2024 - 7/30/2024"/>
          <s v="7/31/2024 - 8/13/2024"/>
          <s v="8/14/2024 - 8/27/2024"/>
          <s v="8/28/2024 - 9/10/2024"/>
          <s v="9/11/2024 - 9/21/2024"/>
          <s v="&gt;9/21/2024"/>
        </groupItems>
      </fieldGroup>
    </cacheField>
  </cacheFields>
  <extLst>
    <ext xmlns:x14="http://schemas.microsoft.com/office/spreadsheetml/2009/9/main" uri="{725AE2AE-9491-48be-B2B4-4EB974FC3084}">
      <x14:pivotCacheDefinition pivotCacheId="4017266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CLM00001"/>
    <s v="PAT0103"/>
    <x v="0"/>
    <x v="0"/>
    <s v="PROC001"/>
    <n v="1028"/>
    <n v="118"/>
    <n v="500"/>
    <s v="Pending"/>
    <n v="382"/>
    <x v="0"/>
    <x v="0"/>
    <x v="0"/>
    <x v="0"/>
  </r>
  <r>
    <s v="CLM00002"/>
    <s v="PAT0271"/>
    <x v="1"/>
    <x v="1"/>
    <s v="PROC008"/>
    <n v="2631.5"/>
    <n v="1191"/>
    <n v="1039"/>
    <s v="Denied"/>
    <n v="-152"/>
    <x v="1"/>
    <x v="1"/>
    <x v="0"/>
    <x v="1"/>
  </r>
  <r>
    <s v="CLM00003"/>
    <s v="PAT0107"/>
    <x v="2"/>
    <x v="2"/>
    <s v="PROC007"/>
    <n v="3107"/>
    <n v="1148"/>
    <n v="588"/>
    <s v="Denied"/>
    <n v="-560"/>
    <x v="1"/>
    <x v="2"/>
    <x v="0"/>
    <x v="2"/>
  </r>
  <r>
    <s v="CLM00004"/>
    <s v="PAT0072"/>
    <x v="2"/>
    <x v="3"/>
    <s v="PROC007"/>
    <n v="1461"/>
    <n v="1256"/>
    <n v="117"/>
    <s v="Pending"/>
    <n v="-1139"/>
    <x v="1"/>
    <x v="3"/>
    <x v="0"/>
    <x v="3"/>
  </r>
  <r>
    <s v="CLM00005"/>
    <s v="PAT0189"/>
    <x v="2"/>
    <x v="4"/>
    <s v="PROC008"/>
    <n v="2631.5"/>
    <n v="1716"/>
    <n v="1257"/>
    <s v="Pending"/>
    <n v="-459"/>
    <x v="1"/>
    <x v="4"/>
    <x v="0"/>
    <x v="4"/>
  </r>
  <r>
    <s v="CLM00006"/>
    <s v="PAT0021"/>
    <x v="1"/>
    <x v="1"/>
    <s v="PROC004"/>
    <n v="4871"/>
    <n v="3840"/>
    <n v="827"/>
    <s v="Denied"/>
    <n v="-3013"/>
    <x v="1"/>
    <x v="5"/>
    <x v="0"/>
    <x v="5"/>
  </r>
  <r>
    <s v="CLM00007"/>
    <s v="PAT0103"/>
    <x v="0"/>
    <x v="0"/>
    <s v="PROC006"/>
    <n v="2273"/>
    <n v="1903"/>
    <n v="1127"/>
    <s v="Pending"/>
    <n v="-776"/>
    <x v="1"/>
    <x v="6"/>
    <x v="0"/>
    <x v="6"/>
  </r>
  <r>
    <s v="CLM00008"/>
    <s v="PAT0122"/>
    <x v="1"/>
    <x v="0"/>
    <s v="PROC004"/>
    <n v="2631.5"/>
    <n v="4064"/>
    <n v="1151"/>
    <s v="Denied"/>
    <n v="-2913"/>
    <x v="1"/>
    <x v="7"/>
    <x v="0"/>
    <x v="7"/>
  </r>
  <r>
    <s v="CLM00009"/>
    <s v="PAT0215"/>
    <x v="0"/>
    <x v="4"/>
    <s v="PROC001"/>
    <n v="3710"/>
    <n v="3642"/>
    <n v="2062"/>
    <s v="Denied"/>
    <n v="-1580"/>
    <x v="1"/>
    <x v="4"/>
    <x v="0"/>
    <x v="4"/>
  </r>
  <r>
    <s v="CLM00010"/>
    <s v="PAT0088"/>
    <x v="0"/>
    <x v="2"/>
    <s v="PROC009"/>
    <n v="3262"/>
    <n v="2299"/>
    <n v="2036"/>
    <s v="Pending"/>
    <n v="-263"/>
    <x v="1"/>
    <x v="8"/>
    <x v="0"/>
    <x v="8"/>
  </r>
  <r>
    <s v="CLM00011"/>
    <s v="PAT0100"/>
    <x v="0"/>
    <x v="5"/>
    <s v="PROC002"/>
    <n v="2661"/>
    <n v="1803"/>
    <n v="1334"/>
    <s v="Pending"/>
    <n v="-469"/>
    <x v="1"/>
    <x v="9"/>
    <x v="0"/>
    <x v="9"/>
  </r>
  <r>
    <s v="CLM00012"/>
    <s v="PAT0152"/>
    <x v="0"/>
    <x v="5"/>
    <s v="PROC001"/>
    <n v="2631.5"/>
    <n v="4086"/>
    <n v="3671"/>
    <s v="Paid"/>
    <n v="-415"/>
    <x v="1"/>
    <x v="10"/>
    <x v="0"/>
    <x v="9"/>
  </r>
  <r>
    <s v="CLM00013"/>
    <s v="PAT0131"/>
    <x v="2"/>
    <x v="1"/>
    <s v="PROC003"/>
    <n v="3201"/>
    <n v="1514"/>
    <n v="440"/>
    <s v="Paid"/>
    <n v="-1074"/>
    <x v="1"/>
    <x v="11"/>
    <x v="0"/>
    <x v="5"/>
  </r>
  <r>
    <s v="CLM00014"/>
    <s v="PAT0150"/>
    <x v="1"/>
    <x v="1"/>
    <s v="PROC001"/>
    <n v="1672"/>
    <n v="544"/>
    <n v="185"/>
    <s v="Paid"/>
    <n v="-359"/>
    <x v="1"/>
    <x v="12"/>
    <x v="0"/>
    <x v="10"/>
  </r>
  <r>
    <s v="CLM00015"/>
    <s v="PAT0258"/>
    <x v="1"/>
    <x v="6"/>
    <s v="PROC004"/>
    <n v="3677"/>
    <n v="1588"/>
    <n v="1552"/>
    <s v="Denied"/>
    <n v="-36"/>
    <x v="1"/>
    <x v="13"/>
    <x v="1"/>
    <x v="0"/>
  </r>
  <r>
    <s v="CLM00016"/>
    <s v="PAT0294"/>
    <x v="1"/>
    <x v="0"/>
    <s v="PROC004"/>
    <n v="5000"/>
    <n v="4772"/>
    <n v="1210"/>
    <s v="Paid"/>
    <n v="-3562"/>
    <x v="1"/>
    <x v="14"/>
    <x v="0"/>
    <x v="2"/>
  </r>
  <r>
    <s v="CLM00017"/>
    <s v="PAT0192"/>
    <x v="0"/>
    <x v="4"/>
    <s v="PROC001"/>
    <n v="536"/>
    <n v="287"/>
    <n v="256"/>
    <s v="Pending"/>
    <n v="-31"/>
    <x v="1"/>
    <x v="15"/>
    <x v="1"/>
    <x v="11"/>
  </r>
  <r>
    <s v="CLM00018"/>
    <s v="PAT0277"/>
    <x v="2"/>
    <x v="7"/>
    <s v="PROC007"/>
    <n v="2631.5"/>
    <n v="289"/>
    <n v="115"/>
    <s v="Pending"/>
    <n v="-174"/>
    <x v="1"/>
    <x v="16"/>
    <x v="0"/>
    <x v="12"/>
  </r>
  <r>
    <s v="CLM00019"/>
    <s v="PAT0161"/>
    <x v="0"/>
    <x v="2"/>
    <s v="PROC002"/>
    <n v="3035"/>
    <n v="1969"/>
    <n v="1772"/>
    <s v="Pending"/>
    <n v="-197"/>
    <x v="1"/>
    <x v="17"/>
    <x v="0"/>
    <x v="13"/>
  </r>
  <r>
    <s v="CLM00020"/>
    <s v="PAT0022"/>
    <x v="1"/>
    <x v="0"/>
    <s v="PROC008"/>
    <n v="1488"/>
    <n v="299"/>
    <n v="118"/>
    <s v="Pending"/>
    <n v="-181"/>
    <x v="1"/>
    <x v="18"/>
    <x v="0"/>
    <x v="11"/>
  </r>
  <r>
    <s v="CLM00021"/>
    <s v="PAT0253"/>
    <x v="2"/>
    <x v="3"/>
    <s v="PROC006"/>
    <n v="3957"/>
    <n v="709"/>
    <n v="17"/>
    <s v="Denied"/>
    <n v="-692"/>
    <x v="1"/>
    <x v="19"/>
    <x v="0"/>
    <x v="14"/>
  </r>
  <r>
    <s v="CLM00022"/>
    <s v="PAT0236"/>
    <x v="0"/>
    <x v="4"/>
    <s v="PROC001"/>
    <n v="3682"/>
    <n v="3345"/>
    <n v="2039"/>
    <s v="Pending"/>
    <n v="-1306"/>
    <x v="1"/>
    <x v="20"/>
    <x v="0"/>
    <x v="10"/>
  </r>
  <r>
    <s v="CLM00023"/>
    <s v="PAT0049"/>
    <x v="2"/>
    <x v="6"/>
    <s v="PROC010"/>
    <n v="1148"/>
    <n v="308"/>
    <n v="529"/>
    <s v="Paid"/>
    <n v="221"/>
    <x v="0"/>
    <x v="21"/>
    <x v="0"/>
    <x v="15"/>
  </r>
  <r>
    <s v="CLM00024"/>
    <s v="PAT0059"/>
    <x v="1"/>
    <x v="0"/>
    <s v="PROC002"/>
    <n v="1019"/>
    <n v="694"/>
    <n v="175"/>
    <s v="Paid"/>
    <n v="-519"/>
    <x v="1"/>
    <x v="4"/>
    <x v="0"/>
    <x v="4"/>
  </r>
  <r>
    <s v="CLM00025"/>
    <s v="PAT0170"/>
    <x v="0"/>
    <x v="8"/>
    <s v="PROC005"/>
    <n v="4340"/>
    <n v="2357"/>
    <n v="2019"/>
    <s v="Denied"/>
    <n v="-338"/>
    <x v="1"/>
    <x v="11"/>
    <x v="0"/>
    <x v="5"/>
  </r>
  <r>
    <s v="CLM00026"/>
    <s v="PAT0188"/>
    <x v="1"/>
    <x v="7"/>
    <s v="PROC006"/>
    <n v="577"/>
    <n v="126"/>
    <n v="80"/>
    <s v="Pending"/>
    <n v="-46"/>
    <x v="1"/>
    <x v="22"/>
    <x v="1"/>
    <x v="4"/>
  </r>
  <r>
    <s v="CLM00027"/>
    <s v="PAT0271"/>
    <x v="1"/>
    <x v="6"/>
    <s v="PROC001"/>
    <n v="3708"/>
    <n v="1013"/>
    <n v="1256"/>
    <s v="Paid"/>
    <n v="243"/>
    <x v="0"/>
    <x v="23"/>
    <x v="0"/>
    <x v="12"/>
  </r>
  <r>
    <s v="CLM00028"/>
    <s v="PAT0190"/>
    <x v="1"/>
    <x v="0"/>
    <s v="PROC009"/>
    <n v="2151"/>
    <n v="2100"/>
    <n v="1175"/>
    <s v="Paid"/>
    <n v="-925"/>
    <x v="1"/>
    <x v="24"/>
    <x v="0"/>
    <x v="13"/>
  </r>
  <r>
    <s v="CLM00029"/>
    <s v="PAT0175"/>
    <x v="1"/>
    <x v="8"/>
    <s v="PROC010"/>
    <n v="2266"/>
    <n v="564"/>
    <n v="315"/>
    <s v="Paid"/>
    <n v="-249"/>
    <x v="1"/>
    <x v="25"/>
    <x v="0"/>
    <x v="7"/>
  </r>
  <r>
    <s v="CLM00030"/>
    <s v="PAT0051"/>
    <x v="1"/>
    <x v="9"/>
    <s v="PROC002"/>
    <n v="2587"/>
    <n v="1338"/>
    <n v="880"/>
    <s v="Pending"/>
    <n v="-458"/>
    <x v="1"/>
    <x v="26"/>
    <x v="0"/>
    <x v="16"/>
  </r>
  <r>
    <s v="CLM00031"/>
    <s v="PAT0055"/>
    <x v="1"/>
    <x v="1"/>
    <s v="PROC009"/>
    <n v="1036"/>
    <n v="843"/>
    <n v="497"/>
    <s v="Paid"/>
    <n v="-346"/>
    <x v="1"/>
    <x v="27"/>
    <x v="0"/>
    <x v="1"/>
  </r>
  <r>
    <s v="CLM00032"/>
    <s v="PAT0244"/>
    <x v="2"/>
    <x v="8"/>
    <s v="PROC004"/>
    <n v="166"/>
    <n v="119"/>
    <n v="581"/>
    <s v="Paid"/>
    <n v="462"/>
    <x v="0"/>
    <x v="28"/>
    <x v="0"/>
    <x v="6"/>
  </r>
  <r>
    <s v="CLM00033"/>
    <s v="PAT0131"/>
    <x v="0"/>
    <x v="2"/>
    <s v="PROC010"/>
    <n v="3271"/>
    <n v="1041"/>
    <n v="329"/>
    <s v="Denied"/>
    <n v="-712"/>
    <x v="1"/>
    <x v="29"/>
    <x v="0"/>
    <x v="17"/>
  </r>
  <r>
    <s v="CLM00034"/>
    <s v="PAT0135"/>
    <x v="1"/>
    <x v="6"/>
    <s v="PROC005"/>
    <n v="1601"/>
    <n v="480"/>
    <n v="297"/>
    <s v="Pending"/>
    <n v="-183"/>
    <x v="1"/>
    <x v="4"/>
    <x v="0"/>
    <x v="4"/>
  </r>
  <r>
    <s v="CLM00035"/>
    <s v="PAT0021"/>
    <x v="2"/>
    <x v="0"/>
    <s v="PROC010"/>
    <n v="2216"/>
    <n v="1252"/>
    <n v="262"/>
    <s v="Paid"/>
    <n v="-990"/>
    <x v="1"/>
    <x v="22"/>
    <x v="0"/>
    <x v="4"/>
  </r>
  <r>
    <s v="CLM00036"/>
    <s v="PAT0167"/>
    <x v="0"/>
    <x v="9"/>
    <s v="PROC007"/>
    <n v="3997"/>
    <n v="2356"/>
    <n v="750"/>
    <s v="Pending"/>
    <n v="-1606"/>
    <x v="1"/>
    <x v="4"/>
    <x v="0"/>
    <x v="4"/>
  </r>
  <r>
    <s v="CLM00037"/>
    <s v="PAT0274"/>
    <x v="0"/>
    <x v="7"/>
    <s v="PROC007"/>
    <n v="4899"/>
    <n v="4836"/>
    <n v="863"/>
    <s v="Paid"/>
    <n v="-3973"/>
    <x v="1"/>
    <x v="30"/>
    <x v="0"/>
    <x v="1"/>
  </r>
  <r>
    <s v="CLM00038"/>
    <s v="PAT0089"/>
    <x v="2"/>
    <x v="3"/>
    <s v="PROC007"/>
    <n v="3064"/>
    <n v="2112"/>
    <n v="1180"/>
    <s v="Pending"/>
    <n v="-932"/>
    <x v="1"/>
    <x v="12"/>
    <x v="0"/>
    <x v="10"/>
  </r>
  <r>
    <s v="CLM00039"/>
    <s v="PAT0014"/>
    <x v="1"/>
    <x v="0"/>
    <s v="PROC008"/>
    <n v="4573"/>
    <n v="505"/>
    <n v="455"/>
    <s v="Denied"/>
    <n v="-50"/>
    <x v="1"/>
    <x v="26"/>
    <x v="1"/>
    <x v="16"/>
  </r>
  <r>
    <s v="CLM00040"/>
    <s v="PAT0242"/>
    <x v="1"/>
    <x v="8"/>
    <s v="PROC009"/>
    <n v="4975"/>
    <n v="208"/>
    <n v="32"/>
    <s v="Denied"/>
    <n v="-176"/>
    <x v="1"/>
    <x v="31"/>
    <x v="0"/>
    <x v="13"/>
  </r>
  <r>
    <s v="CLM00041"/>
    <s v="PAT0265"/>
    <x v="1"/>
    <x v="7"/>
    <s v="PROC007"/>
    <n v="4813"/>
    <n v="1070"/>
    <n v="399"/>
    <s v="Paid"/>
    <n v="-671"/>
    <x v="1"/>
    <x v="10"/>
    <x v="0"/>
    <x v="9"/>
  </r>
  <r>
    <s v="CLM00042"/>
    <s v="PAT0053"/>
    <x v="1"/>
    <x v="1"/>
    <s v="PROC006"/>
    <n v="4638"/>
    <n v="977"/>
    <n v="560"/>
    <s v="Paid"/>
    <n v="-417"/>
    <x v="1"/>
    <x v="32"/>
    <x v="0"/>
    <x v="5"/>
  </r>
  <r>
    <s v="CLM00043"/>
    <s v="PAT0092"/>
    <x v="0"/>
    <x v="8"/>
    <s v="PROC008"/>
    <n v="1950"/>
    <n v="758"/>
    <n v="525"/>
    <s v="Denied"/>
    <n v="-233"/>
    <x v="1"/>
    <x v="27"/>
    <x v="0"/>
    <x v="1"/>
  </r>
  <r>
    <s v="CLM00044"/>
    <s v="PAT0264"/>
    <x v="2"/>
    <x v="0"/>
    <s v="PROC004"/>
    <n v="3187"/>
    <n v="708"/>
    <n v="109"/>
    <s v="Pending"/>
    <n v="-599"/>
    <x v="1"/>
    <x v="33"/>
    <x v="0"/>
    <x v="12"/>
  </r>
  <r>
    <s v="CLM00045"/>
    <s v="PAT0035"/>
    <x v="2"/>
    <x v="6"/>
    <s v="PROC008"/>
    <n v="1316"/>
    <n v="533"/>
    <n v="420"/>
    <s v="Pending"/>
    <n v="-113"/>
    <x v="1"/>
    <x v="34"/>
    <x v="0"/>
    <x v="13"/>
  </r>
  <r>
    <s v="CLM00046"/>
    <s v="PAT0206"/>
    <x v="1"/>
    <x v="6"/>
    <s v="PROC001"/>
    <n v="712"/>
    <n v="503"/>
    <n v="53"/>
    <s v="Paid"/>
    <n v="-450"/>
    <x v="1"/>
    <x v="35"/>
    <x v="0"/>
    <x v="3"/>
  </r>
  <r>
    <s v="CLM00047"/>
    <s v="PAT0081"/>
    <x v="1"/>
    <x v="1"/>
    <s v="PROC010"/>
    <n v="2421"/>
    <n v="1110"/>
    <n v="238"/>
    <s v="Denied"/>
    <n v="-872"/>
    <x v="1"/>
    <x v="36"/>
    <x v="0"/>
    <x v="4"/>
  </r>
  <r>
    <s v="CLM00048"/>
    <s v="PAT0050"/>
    <x v="1"/>
    <x v="0"/>
    <s v="PROC009"/>
    <n v="3069"/>
    <n v="1506"/>
    <n v="899"/>
    <s v="Pending"/>
    <n v="-607"/>
    <x v="1"/>
    <x v="37"/>
    <x v="0"/>
    <x v="11"/>
  </r>
  <r>
    <s v="CLM00049"/>
    <s v="PAT0002"/>
    <x v="0"/>
    <x v="4"/>
    <s v="PROC006"/>
    <n v="2578"/>
    <n v="1663"/>
    <n v="1954"/>
    <s v="Paid"/>
    <n v="291"/>
    <x v="0"/>
    <x v="14"/>
    <x v="0"/>
    <x v="2"/>
  </r>
  <r>
    <s v="CLM00050"/>
    <s v="PAT0054"/>
    <x v="1"/>
    <x v="8"/>
    <s v="PROC001"/>
    <n v="4502"/>
    <n v="3472"/>
    <n v="1476"/>
    <s v="Paid"/>
    <n v="-1996"/>
    <x v="1"/>
    <x v="0"/>
    <x v="0"/>
    <x v="0"/>
  </r>
  <r>
    <s v="CLM00051"/>
    <s v="PAT0106"/>
    <x v="1"/>
    <x v="0"/>
    <s v="PROC001"/>
    <n v="1121"/>
    <n v="924"/>
    <n v="543"/>
    <s v="Paid"/>
    <n v="-381"/>
    <x v="1"/>
    <x v="38"/>
    <x v="0"/>
    <x v="12"/>
  </r>
  <r>
    <s v="CLM00052"/>
    <s v="PAT0260"/>
    <x v="2"/>
    <x v="8"/>
    <s v="PROC004"/>
    <n v="1690"/>
    <n v="701"/>
    <n v="266"/>
    <s v="Paid"/>
    <n v="-435"/>
    <x v="1"/>
    <x v="7"/>
    <x v="0"/>
    <x v="7"/>
  </r>
  <r>
    <s v="CLM00053"/>
    <s v="PAT0191"/>
    <x v="0"/>
    <x v="8"/>
    <s v="PROC002"/>
    <n v="837"/>
    <n v="129"/>
    <n v="28"/>
    <s v="Denied"/>
    <n v="-101"/>
    <x v="1"/>
    <x v="39"/>
    <x v="0"/>
    <x v="7"/>
  </r>
  <r>
    <s v="CLM00054"/>
    <s v="PAT0218"/>
    <x v="2"/>
    <x v="2"/>
    <s v="PROC001"/>
    <n v="2507"/>
    <n v="213"/>
    <n v="19"/>
    <s v="Pending"/>
    <n v="-194"/>
    <x v="1"/>
    <x v="40"/>
    <x v="0"/>
    <x v="0"/>
  </r>
  <r>
    <s v="CLM00055"/>
    <s v="PAT0044"/>
    <x v="1"/>
    <x v="4"/>
    <s v="PROC004"/>
    <n v="4022"/>
    <n v="2840"/>
    <n v="787"/>
    <s v="Denied"/>
    <n v="-2053"/>
    <x v="1"/>
    <x v="33"/>
    <x v="0"/>
    <x v="12"/>
  </r>
  <r>
    <s v="CLM00056"/>
    <s v="PAT0162"/>
    <x v="0"/>
    <x v="3"/>
    <s v="PROC009"/>
    <n v="2593"/>
    <n v="583"/>
    <n v="209"/>
    <s v="Paid"/>
    <n v="-374"/>
    <x v="1"/>
    <x v="41"/>
    <x v="0"/>
    <x v="16"/>
  </r>
  <r>
    <s v="CLM00057"/>
    <s v="PAT0202"/>
    <x v="0"/>
    <x v="2"/>
    <s v="PROC002"/>
    <n v="1412"/>
    <n v="1395"/>
    <n v="534"/>
    <s v="Denied"/>
    <n v="-861"/>
    <x v="1"/>
    <x v="42"/>
    <x v="0"/>
    <x v="18"/>
  </r>
  <r>
    <s v="CLM00058"/>
    <s v="PAT0270"/>
    <x v="2"/>
    <x v="6"/>
    <s v="PROC009"/>
    <n v="456"/>
    <n v="410"/>
    <n v="15"/>
    <s v="Pending"/>
    <n v="-395"/>
    <x v="1"/>
    <x v="43"/>
    <x v="0"/>
    <x v="10"/>
  </r>
  <r>
    <s v="CLM00059"/>
    <s v="PAT0271"/>
    <x v="0"/>
    <x v="9"/>
    <s v="PROC009"/>
    <n v="179"/>
    <n v="144"/>
    <n v="29"/>
    <s v="Paid"/>
    <n v="-115"/>
    <x v="1"/>
    <x v="44"/>
    <x v="0"/>
    <x v="15"/>
  </r>
  <r>
    <s v="CLM00060"/>
    <s v="PAT0215"/>
    <x v="2"/>
    <x v="3"/>
    <s v="PROC008"/>
    <n v="2461"/>
    <n v="1720"/>
    <n v="329"/>
    <s v="Denied"/>
    <n v="-1391"/>
    <x v="1"/>
    <x v="21"/>
    <x v="0"/>
    <x v="15"/>
  </r>
  <r>
    <s v="CLM00061"/>
    <s v="PAT0252"/>
    <x v="1"/>
    <x v="0"/>
    <s v="PROC004"/>
    <n v="837"/>
    <n v="587"/>
    <n v="925"/>
    <s v="Paid"/>
    <n v="338"/>
    <x v="0"/>
    <x v="34"/>
    <x v="0"/>
    <x v="13"/>
  </r>
  <r>
    <s v="CLM00062"/>
    <s v="PAT0190"/>
    <x v="0"/>
    <x v="5"/>
    <s v="PROC007"/>
    <n v="2294"/>
    <n v="812"/>
    <n v="32"/>
    <s v="Paid"/>
    <n v="-780"/>
    <x v="1"/>
    <x v="45"/>
    <x v="0"/>
    <x v="8"/>
  </r>
  <r>
    <s v="CLM00063"/>
    <s v="PAT0296"/>
    <x v="1"/>
    <x v="9"/>
    <s v="PROC004"/>
    <n v="2497"/>
    <n v="213"/>
    <n v="32"/>
    <s v="Pending"/>
    <n v="-181"/>
    <x v="1"/>
    <x v="44"/>
    <x v="0"/>
    <x v="15"/>
  </r>
  <r>
    <s v="CLM00064"/>
    <s v="PAT0213"/>
    <x v="0"/>
    <x v="4"/>
    <s v="PROC005"/>
    <n v="1696"/>
    <n v="1484"/>
    <n v="580"/>
    <s v="Denied"/>
    <n v="-904"/>
    <x v="1"/>
    <x v="46"/>
    <x v="0"/>
    <x v="0"/>
  </r>
  <r>
    <s v="CLM00065"/>
    <s v="PAT0208"/>
    <x v="0"/>
    <x v="3"/>
    <s v="PROC005"/>
    <n v="4631"/>
    <n v="3467"/>
    <n v="511"/>
    <s v="Pending"/>
    <n v="-2956"/>
    <x v="1"/>
    <x v="4"/>
    <x v="0"/>
    <x v="4"/>
  </r>
  <r>
    <s v="CLM00066"/>
    <s v="PAT0237"/>
    <x v="0"/>
    <x v="6"/>
    <s v="PROC008"/>
    <n v="4537"/>
    <n v="2591"/>
    <n v="1607"/>
    <s v="Pending"/>
    <n v="-984"/>
    <x v="1"/>
    <x v="6"/>
    <x v="0"/>
    <x v="6"/>
  </r>
  <r>
    <s v="CLM00067"/>
    <s v="PAT0053"/>
    <x v="2"/>
    <x v="4"/>
    <s v="PROC001"/>
    <n v="3764"/>
    <n v="2538"/>
    <n v="1388"/>
    <s v="Pending"/>
    <n v="-1150"/>
    <x v="1"/>
    <x v="47"/>
    <x v="0"/>
    <x v="19"/>
  </r>
  <r>
    <s v="CLM00068"/>
    <s v="PAT0280"/>
    <x v="2"/>
    <x v="0"/>
    <s v="PROC008"/>
    <n v="2262"/>
    <n v="1533"/>
    <n v="748"/>
    <s v="Denied"/>
    <n v="-785"/>
    <x v="1"/>
    <x v="48"/>
    <x v="0"/>
    <x v="13"/>
  </r>
  <r>
    <s v="CLM00069"/>
    <s v="PAT0217"/>
    <x v="1"/>
    <x v="9"/>
    <s v="PROC005"/>
    <n v="2353"/>
    <n v="1790"/>
    <n v="734"/>
    <s v="Denied"/>
    <n v="-1056"/>
    <x v="1"/>
    <x v="35"/>
    <x v="0"/>
    <x v="3"/>
  </r>
  <r>
    <s v="CLM00070"/>
    <s v="PAT0252"/>
    <x v="0"/>
    <x v="9"/>
    <s v="PROC007"/>
    <n v="732"/>
    <n v="285"/>
    <n v="8"/>
    <s v="Pending"/>
    <n v="-277"/>
    <x v="1"/>
    <x v="31"/>
    <x v="0"/>
    <x v="13"/>
  </r>
  <r>
    <s v="CLM00071"/>
    <s v="PAT0188"/>
    <x v="2"/>
    <x v="3"/>
    <s v="PROC010"/>
    <n v="2512"/>
    <n v="1077"/>
    <n v="1073"/>
    <s v="Pending"/>
    <n v="-4"/>
    <x v="1"/>
    <x v="2"/>
    <x v="1"/>
    <x v="2"/>
  </r>
  <r>
    <s v="CLM00072"/>
    <s v="PAT0041"/>
    <x v="0"/>
    <x v="6"/>
    <s v="PROC008"/>
    <n v="1785"/>
    <n v="1034"/>
    <n v="302"/>
    <s v="Denied"/>
    <n v="-732"/>
    <x v="1"/>
    <x v="49"/>
    <x v="0"/>
    <x v="1"/>
  </r>
  <r>
    <s v="CLM00073"/>
    <s v="PAT0157"/>
    <x v="0"/>
    <x v="1"/>
    <s v="PROC007"/>
    <n v="359"/>
    <n v="149"/>
    <n v="2"/>
    <s v="Pending"/>
    <n v="-147"/>
    <x v="1"/>
    <x v="27"/>
    <x v="0"/>
    <x v="1"/>
  </r>
  <r>
    <s v="CLM00074"/>
    <s v="PAT0015"/>
    <x v="1"/>
    <x v="5"/>
    <s v="PROC009"/>
    <n v="2284"/>
    <n v="377"/>
    <n v="743"/>
    <s v="Paid"/>
    <n v="366"/>
    <x v="0"/>
    <x v="50"/>
    <x v="0"/>
    <x v="3"/>
  </r>
  <r>
    <s v="CLM00075"/>
    <s v="PAT0065"/>
    <x v="2"/>
    <x v="4"/>
    <s v="PROC003"/>
    <n v="4957"/>
    <n v="2145"/>
    <n v="29"/>
    <s v="Paid"/>
    <n v="-2116"/>
    <x v="1"/>
    <x v="51"/>
    <x v="0"/>
    <x v="1"/>
  </r>
  <r>
    <s v="CLM00076"/>
    <s v="PAT0009"/>
    <x v="0"/>
    <x v="2"/>
    <s v="PROC001"/>
    <n v="1813"/>
    <n v="464"/>
    <n v="169"/>
    <s v="Denied"/>
    <n v="-295"/>
    <x v="1"/>
    <x v="26"/>
    <x v="0"/>
    <x v="16"/>
  </r>
  <r>
    <s v="CLM00077"/>
    <s v="PAT0129"/>
    <x v="0"/>
    <x v="2"/>
    <s v="PROC006"/>
    <n v="1999"/>
    <n v="1910"/>
    <n v="1632"/>
    <s v="Pending"/>
    <n v="-278"/>
    <x v="1"/>
    <x v="32"/>
    <x v="0"/>
    <x v="5"/>
  </r>
  <r>
    <s v="CLM00078"/>
    <s v="PAT0136"/>
    <x v="2"/>
    <x v="5"/>
    <s v="PROC001"/>
    <n v="4654"/>
    <n v="3719"/>
    <n v="2406"/>
    <s v="Paid"/>
    <n v="-1313"/>
    <x v="1"/>
    <x v="14"/>
    <x v="0"/>
    <x v="2"/>
  </r>
  <r>
    <s v="CLM00079"/>
    <s v="PAT0063"/>
    <x v="2"/>
    <x v="7"/>
    <s v="PROC005"/>
    <n v="3049"/>
    <n v="1657"/>
    <n v="1137"/>
    <s v="Pending"/>
    <n v="-520"/>
    <x v="1"/>
    <x v="18"/>
    <x v="0"/>
    <x v="11"/>
  </r>
  <r>
    <s v="CLM00080"/>
    <s v="PAT0139"/>
    <x v="0"/>
    <x v="7"/>
    <s v="PROC007"/>
    <n v="4712"/>
    <n v="3555"/>
    <n v="2678"/>
    <s v="Denied"/>
    <n v="-877"/>
    <x v="1"/>
    <x v="43"/>
    <x v="0"/>
    <x v="10"/>
  </r>
  <r>
    <s v="CLM00081"/>
    <s v="PAT0081"/>
    <x v="0"/>
    <x v="5"/>
    <s v="PROC010"/>
    <n v="1368"/>
    <n v="409"/>
    <n v="27"/>
    <s v="Denied"/>
    <n v="-382"/>
    <x v="1"/>
    <x v="52"/>
    <x v="0"/>
    <x v="20"/>
  </r>
  <r>
    <s v="CLM00082"/>
    <s v="PAT0163"/>
    <x v="0"/>
    <x v="0"/>
    <s v="PROC008"/>
    <n v="3114"/>
    <n v="1185"/>
    <n v="601"/>
    <s v="Denied"/>
    <n v="-584"/>
    <x v="1"/>
    <x v="53"/>
    <x v="0"/>
    <x v="19"/>
  </r>
  <r>
    <s v="CLM00083"/>
    <s v="PAT0289"/>
    <x v="2"/>
    <x v="7"/>
    <s v="PROC001"/>
    <n v="516"/>
    <n v="373"/>
    <n v="256"/>
    <s v="Denied"/>
    <n v="-117"/>
    <x v="1"/>
    <x v="54"/>
    <x v="0"/>
    <x v="11"/>
  </r>
  <r>
    <s v="CLM00084"/>
    <s v="PAT0261"/>
    <x v="2"/>
    <x v="4"/>
    <s v="PROC008"/>
    <n v="359"/>
    <n v="269"/>
    <n v="17"/>
    <s v="Paid"/>
    <n v="-252"/>
    <x v="1"/>
    <x v="55"/>
    <x v="0"/>
    <x v="15"/>
  </r>
  <r>
    <s v="CLM00085"/>
    <s v="PAT0231"/>
    <x v="1"/>
    <x v="3"/>
    <s v="PROC008"/>
    <n v="2034"/>
    <n v="1543"/>
    <n v="998"/>
    <s v="Denied"/>
    <n v="-545"/>
    <x v="1"/>
    <x v="56"/>
    <x v="0"/>
    <x v="2"/>
  </r>
  <r>
    <s v="CLM00086"/>
    <s v="PAT0041"/>
    <x v="1"/>
    <x v="9"/>
    <s v="PROC002"/>
    <n v="3179"/>
    <n v="2724"/>
    <n v="1327"/>
    <s v="Paid"/>
    <n v="-1397"/>
    <x v="1"/>
    <x v="29"/>
    <x v="0"/>
    <x v="17"/>
  </r>
  <r>
    <s v="CLM00087"/>
    <s v="PAT0028"/>
    <x v="2"/>
    <x v="9"/>
    <s v="PROC004"/>
    <n v="1644"/>
    <n v="819"/>
    <n v="745"/>
    <s v="Pending"/>
    <n v="-74"/>
    <x v="1"/>
    <x v="34"/>
    <x v="1"/>
    <x v="13"/>
  </r>
  <r>
    <s v="CLM00088"/>
    <s v="PAT0135"/>
    <x v="1"/>
    <x v="6"/>
    <s v="PROC010"/>
    <n v="1318"/>
    <n v="416"/>
    <n v="193"/>
    <s v="Pending"/>
    <n v="-223"/>
    <x v="1"/>
    <x v="5"/>
    <x v="0"/>
    <x v="5"/>
  </r>
  <r>
    <s v="CLM00089"/>
    <s v="PAT0201"/>
    <x v="1"/>
    <x v="5"/>
    <s v="PROC007"/>
    <n v="1815"/>
    <n v="1065"/>
    <n v="960"/>
    <s v="Paid"/>
    <n v="-105"/>
    <x v="1"/>
    <x v="48"/>
    <x v="0"/>
    <x v="13"/>
  </r>
  <r>
    <s v="CLM00090"/>
    <s v="PAT0268"/>
    <x v="2"/>
    <x v="7"/>
    <s v="PROC002"/>
    <n v="3024"/>
    <n v="1309"/>
    <n v="890"/>
    <s v="Pending"/>
    <n v="-419"/>
    <x v="1"/>
    <x v="57"/>
    <x v="0"/>
    <x v="3"/>
  </r>
  <r>
    <s v="CLM00091"/>
    <s v="PAT0033"/>
    <x v="0"/>
    <x v="7"/>
    <s v="PROC002"/>
    <n v="1281"/>
    <n v="958"/>
    <n v="872"/>
    <s v="Paid"/>
    <n v="-86"/>
    <x v="1"/>
    <x v="5"/>
    <x v="1"/>
    <x v="5"/>
  </r>
  <r>
    <s v="CLM00092"/>
    <s v="PAT0048"/>
    <x v="1"/>
    <x v="5"/>
    <s v="PROC002"/>
    <n v="3667"/>
    <n v="362"/>
    <n v="272"/>
    <s v="Denied"/>
    <n v="-90"/>
    <x v="1"/>
    <x v="58"/>
    <x v="1"/>
    <x v="19"/>
  </r>
  <r>
    <s v="CLM00093"/>
    <s v="PAT0062"/>
    <x v="0"/>
    <x v="3"/>
    <s v="PROC006"/>
    <n v="3124"/>
    <n v="660"/>
    <n v="637"/>
    <s v="Pending"/>
    <n v="-23"/>
    <x v="1"/>
    <x v="59"/>
    <x v="1"/>
    <x v="0"/>
  </r>
  <r>
    <s v="CLM00094"/>
    <s v="PAT0216"/>
    <x v="2"/>
    <x v="0"/>
    <s v="PROC009"/>
    <n v="3945"/>
    <n v="2097"/>
    <n v="662"/>
    <s v="Paid"/>
    <n v="-1435"/>
    <x v="1"/>
    <x v="2"/>
    <x v="0"/>
    <x v="2"/>
  </r>
  <r>
    <s v="CLM00095"/>
    <s v="PAT0293"/>
    <x v="0"/>
    <x v="8"/>
    <s v="PROC009"/>
    <n v="3799"/>
    <n v="2658"/>
    <n v="80"/>
    <s v="Denied"/>
    <n v="-2578"/>
    <x v="1"/>
    <x v="52"/>
    <x v="0"/>
    <x v="20"/>
  </r>
  <r>
    <s v="CLM00096"/>
    <s v="PAT0099"/>
    <x v="0"/>
    <x v="0"/>
    <s v="PROC010"/>
    <n v="1737"/>
    <n v="238"/>
    <n v="154"/>
    <s v="Pending"/>
    <n v="-84"/>
    <x v="1"/>
    <x v="60"/>
    <x v="1"/>
    <x v="10"/>
  </r>
  <r>
    <s v="CLM00097"/>
    <s v="PAT0172"/>
    <x v="0"/>
    <x v="0"/>
    <s v="PROC006"/>
    <n v="1373"/>
    <n v="1314"/>
    <n v="848"/>
    <s v="Pending"/>
    <n v="-466"/>
    <x v="1"/>
    <x v="11"/>
    <x v="0"/>
    <x v="5"/>
  </r>
  <r>
    <s v="CLM00098"/>
    <s v="PAT0214"/>
    <x v="2"/>
    <x v="9"/>
    <s v="PROC010"/>
    <n v="4705"/>
    <n v="4609"/>
    <n v="4281"/>
    <s v="Paid"/>
    <n v="-328"/>
    <x v="1"/>
    <x v="61"/>
    <x v="0"/>
    <x v="7"/>
  </r>
  <r>
    <s v="CLM00099"/>
    <s v="PAT0035"/>
    <x v="0"/>
    <x v="7"/>
    <s v="PROC008"/>
    <n v="2943"/>
    <n v="1367"/>
    <n v="255"/>
    <s v="Denied"/>
    <n v="-1112"/>
    <x v="1"/>
    <x v="62"/>
    <x v="0"/>
    <x v="6"/>
  </r>
  <r>
    <s v="CLM00100"/>
    <s v="PAT0227"/>
    <x v="1"/>
    <x v="3"/>
    <s v="PROC002"/>
    <n v="1465"/>
    <n v="439"/>
    <n v="195"/>
    <s v="Paid"/>
    <n v="-244"/>
    <x v="1"/>
    <x v="63"/>
    <x v="0"/>
    <x v="10"/>
  </r>
  <r>
    <s v="CLM00101"/>
    <s v="PAT0101"/>
    <x v="1"/>
    <x v="7"/>
    <s v="PROC004"/>
    <n v="3677"/>
    <n v="931"/>
    <n v="452"/>
    <s v="Denied"/>
    <n v="-479"/>
    <x v="1"/>
    <x v="64"/>
    <x v="0"/>
    <x v="20"/>
  </r>
  <r>
    <s v="CLM00102"/>
    <s v="PAT0131"/>
    <x v="2"/>
    <x v="4"/>
    <s v="PROC009"/>
    <n v="1404"/>
    <n v="823"/>
    <n v="658"/>
    <s v="Pending"/>
    <n v="-165"/>
    <x v="1"/>
    <x v="15"/>
    <x v="0"/>
    <x v="11"/>
  </r>
  <r>
    <s v="CLM00103"/>
    <s v="PAT0257"/>
    <x v="2"/>
    <x v="0"/>
    <s v="PROC010"/>
    <n v="3553"/>
    <n v="992"/>
    <n v="263"/>
    <s v="Denied"/>
    <n v="-729"/>
    <x v="1"/>
    <x v="65"/>
    <x v="0"/>
    <x v="11"/>
  </r>
  <r>
    <s v="CLM00104"/>
    <s v="PAT0005"/>
    <x v="2"/>
    <x v="4"/>
    <s v="PROC009"/>
    <n v="2416"/>
    <n v="1932"/>
    <n v="247"/>
    <s v="Denied"/>
    <n v="-1685"/>
    <x v="1"/>
    <x v="66"/>
    <x v="0"/>
    <x v="14"/>
  </r>
  <r>
    <s v="CLM00105"/>
    <s v="PAT0218"/>
    <x v="1"/>
    <x v="9"/>
    <s v="PROC010"/>
    <n v="2570"/>
    <n v="1582"/>
    <n v="158"/>
    <s v="Denied"/>
    <n v="-1424"/>
    <x v="1"/>
    <x v="67"/>
    <x v="0"/>
    <x v="17"/>
  </r>
  <r>
    <s v="CLM00106"/>
    <s v="PAT0255"/>
    <x v="1"/>
    <x v="2"/>
    <s v="PROC008"/>
    <n v="644"/>
    <n v="129"/>
    <n v="8"/>
    <s v="Denied"/>
    <n v="-121"/>
    <x v="1"/>
    <x v="68"/>
    <x v="0"/>
    <x v="15"/>
  </r>
  <r>
    <s v="CLM00107"/>
    <s v="PAT0283"/>
    <x v="0"/>
    <x v="6"/>
    <s v="PROC009"/>
    <n v="338"/>
    <n v="324"/>
    <n v="300"/>
    <s v="Denied"/>
    <n v="-24"/>
    <x v="1"/>
    <x v="69"/>
    <x v="1"/>
    <x v="10"/>
  </r>
  <r>
    <s v="CLM00108"/>
    <s v="PAT0207"/>
    <x v="1"/>
    <x v="1"/>
    <s v="PROC009"/>
    <n v="1999"/>
    <n v="1892"/>
    <n v="124"/>
    <s v="Paid"/>
    <n v="-1768"/>
    <x v="1"/>
    <x v="70"/>
    <x v="0"/>
    <x v="19"/>
  </r>
  <r>
    <s v="CLM00109"/>
    <s v="PAT0015"/>
    <x v="1"/>
    <x v="6"/>
    <s v="PROC003"/>
    <n v="4465"/>
    <n v="1328"/>
    <n v="399"/>
    <s v="Pending"/>
    <n v="-929"/>
    <x v="1"/>
    <x v="31"/>
    <x v="0"/>
    <x v="13"/>
  </r>
  <r>
    <s v="CLM00110"/>
    <s v="PAT0042"/>
    <x v="1"/>
    <x v="9"/>
    <s v="PROC006"/>
    <n v="1786"/>
    <n v="1068"/>
    <n v="939"/>
    <s v="Denied"/>
    <n v="-129"/>
    <x v="1"/>
    <x v="60"/>
    <x v="0"/>
    <x v="10"/>
  </r>
  <r>
    <s v="CLM00111"/>
    <s v="PAT0179"/>
    <x v="0"/>
    <x v="5"/>
    <s v="PROC008"/>
    <n v="2903"/>
    <n v="2210"/>
    <n v="532"/>
    <s v="Pending"/>
    <n v="-1678"/>
    <x v="1"/>
    <x v="71"/>
    <x v="0"/>
    <x v="12"/>
  </r>
  <r>
    <s v="CLM00112"/>
    <s v="PAT0063"/>
    <x v="0"/>
    <x v="3"/>
    <s v="PROC007"/>
    <n v="3117"/>
    <n v="2131"/>
    <n v="1319"/>
    <s v="Denied"/>
    <n v="-812"/>
    <x v="1"/>
    <x v="12"/>
    <x v="0"/>
    <x v="10"/>
  </r>
  <r>
    <s v="CLM00113"/>
    <s v="PAT0231"/>
    <x v="1"/>
    <x v="8"/>
    <s v="PROC005"/>
    <n v="3550"/>
    <n v="2872"/>
    <n v="3052"/>
    <s v="Paid"/>
    <n v="180"/>
    <x v="0"/>
    <x v="60"/>
    <x v="0"/>
    <x v="10"/>
  </r>
  <r>
    <s v="CLM00114"/>
    <s v="PAT0241"/>
    <x v="2"/>
    <x v="1"/>
    <s v="PROC009"/>
    <n v="312"/>
    <n v="186"/>
    <n v="133"/>
    <s v="Denied"/>
    <n v="-53"/>
    <x v="1"/>
    <x v="72"/>
    <x v="1"/>
    <x v="9"/>
  </r>
  <r>
    <s v="CLM00115"/>
    <s v="PAT0052"/>
    <x v="0"/>
    <x v="6"/>
    <s v="PROC002"/>
    <n v="3246"/>
    <n v="1742"/>
    <n v="154"/>
    <s v="Paid"/>
    <n v="-1588"/>
    <x v="1"/>
    <x v="73"/>
    <x v="0"/>
    <x v="5"/>
  </r>
  <r>
    <s v="CLM00116"/>
    <s v="PAT0096"/>
    <x v="2"/>
    <x v="1"/>
    <s v="PROC005"/>
    <n v="3025"/>
    <n v="1884"/>
    <n v="2339"/>
    <s v="Paid"/>
    <n v="455"/>
    <x v="0"/>
    <x v="4"/>
    <x v="0"/>
    <x v="4"/>
  </r>
  <r>
    <s v="CLM00117"/>
    <s v="PAT0222"/>
    <x v="0"/>
    <x v="3"/>
    <s v="PROC008"/>
    <n v="1097"/>
    <n v="965"/>
    <n v="328"/>
    <s v="Pending"/>
    <n v="-637"/>
    <x v="1"/>
    <x v="64"/>
    <x v="0"/>
    <x v="20"/>
  </r>
  <r>
    <s v="CLM00118"/>
    <s v="PAT0231"/>
    <x v="1"/>
    <x v="9"/>
    <s v="PROC009"/>
    <n v="3413"/>
    <n v="577"/>
    <n v="409"/>
    <s v="Denied"/>
    <n v="-168"/>
    <x v="1"/>
    <x v="74"/>
    <x v="0"/>
    <x v="2"/>
  </r>
  <r>
    <s v="CLM00119"/>
    <s v="PAT0237"/>
    <x v="2"/>
    <x v="0"/>
    <s v="PROC007"/>
    <n v="1017"/>
    <n v="487"/>
    <n v="223"/>
    <s v="Denied"/>
    <n v="-264"/>
    <x v="1"/>
    <x v="75"/>
    <x v="0"/>
    <x v="14"/>
  </r>
  <r>
    <s v="CLM00120"/>
    <s v="PAT0143"/>
    <x v="2"/>
    <x v="6"/>
    <s v="PROC005"/>
    <n v="425"/>
    <n v="129"/>
    <n v="36"/>
    <s v="Pending"/>
    <n v="-93"/>
    <x v="1"/>
    <x v="37"/>
    <x v="1"/>
    <x v="11"/>
  </r>
  <r>
    <s v="CLM00121"/>
    <s v="PAT0171"/>
    <x v="0"/>
    <x v="5"/>
    <s v="PROC002"/>
    <n v="2924"/>
    <n v="719"/>
    <n v="448"/>
    <s v="Denied"/>
    <n v="-271"/>
    <x v="1"/>
    <x v="76"/>
    <x v="0"/>
    <x v="18"/>
  </r>
  <r>
    <s v="CLM00122"/>
    <s v="PAT0029"/>
    <x v="2"/>
    <x v="4"/>
    <s v="PROC006"/>
    <n v="2902"/>
    <n v="278"/>
    <n v="2"/>
    <s v="Denied"/>
    <n v="-276"/>
    <x v="1"/>
    <x v="77"/>
    <x v="0"/>
    <x v="6"/>
  </r>
  <r>
    <s v="CLM00123"/>
    <s v="PAT0036"/>
    <x v="1"/>
    <x v="7"/>
    <s v="PROC008"/>
    <n v="4229"/>
    <n v="833"/>
    <n v="744"/>
    <s v="Pending"/>
    <n v="-89"/>
    <x v="1"/>
    <x v="78"/>
    <x v="1"/>
    <x v="6"/>
  </r>
  <r>
    <s v="CLM00124"/>
    <s v="PAT0013"/>
    <x v="1"/>
    <x v="1"/>
    <s v="PROC002"/>
    <n v="2084"/>
    <n v="1546"/>
    <n v="672"/>
    <s v="Denied"/>
    <n v="-874"/>
    <x v="1"/>
    <x v="10"/>
    <x v="0"/>
    <x v="9"/>
  </r>
  <r>
    <s v="CLM00125"/>
    <s v="PAT0160"/>
    <x v="2"/>
    <x v="4"/>
    <s v="PROC005"/>
    <n v="4117"/>
    <n v="210"/>
    <n v="0"/>
    <s v="Pending"/>
    <n v="-210"/>
    <x v="1"/>
    <x v="27"/>
    <x v="0"/>
    <x v="1"/>
  </r>
  <r>
    <s v="CLM00126"/>
    <s v="PAT0187"/>
    <x v="1"/>
    <x v="3"/>
    <s v="PROC008"/>
    <n v="3317"/>
    <n v="1580"/>
    <n v="437"/>
    <s v="Paid"/>
    <n v="-1143"/>
    <x v="1"/>
    <x v="27"/>
    <x v="0"/>
    <x v="1"/>
  </r>
  <r>
    <s v="CLM00127"/>
    <s v="PAT0243"/>
    <x v="1"/>
    <x v="9"/>
    <s v="PROC004"/>
    <n v="1850"/>
    <n v="518"/>
    <n v="75"/>
    <s v="Pending"/>
    <n v="-443"/>
    <x v="1"/>
    <x v="35"/>
    <x v="0"/>
    <x v="3"/>
  </r>
  <r>
    <s v="CLM00128"/>
    <s v="PAT0086"/>
    <x v="0"/>
    <x v="7"/>
    <s v="PROC001"/>
    <n v="713"/>
    <n v="455"/>
    <n v="105"/>
    <s v="Denied"/>
    <n v="-350"/>
    <x v="1"/>
    <x v="47"/>
    <x v="0"/>
    <x v="19"/>
  </r>
  <r>
    <s v="CLM00129"/>
    <s v="PAT0284"/>
    <x v="2"/>
    <x v="1"/>
    <s v="PROC005"/>
    <n v="2540"/>
    <n v="1938"/>
    <n v="869"/>
    <s v="Denied"/>
    <n v="-1069"/>
    <x v="1"/>
    <x v="79"/>
    <x v="0"/>
    <x v="5"/>
  </r>
  <r>
    <s v="CLM00130"/>
    <s v="PAT0066"/>
    <x v="1"/>
    <x v="6"/>
    <s v="PROC007"/>
    <n v="1449"/>
    <n v="1063"/>
    <n v="2"/>
    <s v="Denied"/>
    <n v="-1061"/>
    <x v="1"/>
    <x v="80"/>
    <x v="0"/>
    <x v="4"/>
  </r>
  <r>
    <s v="CLM00131"/>
    <s v="PAT0170"/>
    <x v="0"/>
    <x v="3"/>
    <s v="PROC009"/>
    <n v="3296"/>
    <n v="2639"/>
    <n v="187"/>
    <s v="Paid"/>
    <n v="-2452"/>
    <x v="1"/>
    <x v="77"/>
    <x v="0"/>
    <x v="6"/>
  </r>
  <r>
    <s v="CLM00132"/>
    <s v="PAT0045"/>
    <x v="1"/>
    <x v="5"/>
    <s v="PROC003"/>
    <n v="3240"/>
    <n v="2268"/>
    <n v="620"/>
    <s v="Denied"/>
    <n v="-1648"/>
    <x v="1"/>
    <x v="81"/>
    <x v="0"/>
    <x v="4"/>
  </r>
  <r>
    <s v="CLM00133"/>
    <s v="PAT0062"/>
    <x v="0"/>
    <x v="5"/>
    <s v="PROC002"/>
    <n v="470"/>
    <n v="421"/>
    <n v="387"/>
    <s v="Paid"/>
    <n v="-34"/>
    <x v="1"/>
    <x v="82"/>
    <x v="1"/>
    <x v="18"/>
  </r>
  <r>
    <s v="CLM00134"/>
    <s v="PAT0134"/>
    <x v="2"/>
    <x v="4"/>
    <s v="PROC004"/>
    <n v="3889"/>
    <n v="3360"/>
    <n v="1372"/>
    <s v="Pending"/>
    <n v="-1988"/>
    <x v="1"/>
    <x v="83"/>
    <x v="0"/>
    <x v="9"/>
  </r>
  <r>
    <s v="CLM00135"/>
    <s v="PAT0284"/>
    <x v="0"/>
    <x v="0"/>
    <s v="PROC009"/>
    <n v="3027"/>
    <n v="2804"/>
    <n v="2963"/>
    <s v="Paid"/>
    <n v="159"/>
    <x v="0"/>
    <x v="6"/>
    <x v="0"/>
    <x v="6"/>
  </r>
  <r>
    <s v="CLM00136"/>
    <s v="PAT0028"/>
    <x v="0"/>
    <x v="3"/>
    <s v="PROC005"/>
    <n v="4204"/>
    <n v="1750"/>
    <n v="3"/>
    <s v="Denied"/>
    <n v="-1747"/>
    <x v="1"/>
    <x v="84"/>
    <x v="0"/>
    <x v="18"/>
  </r>
  <r>
    <s v="CLM00137"/>
    <s v="PAT0108"/>
    <x v="1"/>
    <x v="8"/>
    <s v="PROC005"/>
    <n v="1046"/>
    <n v="157"/>
    <n v="106"/>
    <s v="Denied"/>
    <n v="-51"/>
    <x v="1"/>
    <x v="43"/>
    <x v="1"/>
    <x v="10"/>
  </r>
  <r>
    <s v="CLM00138"/>
    <s v="PAT0044"/>
    <x v="1"/>
    <x v="9"/>
    <s v="PROC007"/>
    <n v="4986"/>
    <n v="422"/>
    <n v="509"/>
    <s v="Paid"/>
    <n v="87"/>
    <x v="0"/>
    <x v="82"/>
    <x v="1"/>
    <x v="18"/>
  </r>
  <r>
    <s v="CLM00139"/>
    <s v="PAT0286"/>
    <x v="2"/>
    <x v="7"/>
    <s v="PROC004"/>
    <n v="2247"/>
    <n v="844"/>
    <n v="138"/>
    <s v="Paid"/>
    <n v="-706"/>
    <x v="1"/>
    <x v="12"/>
    <x v="0"/>
    <x v="10"/>
  </r>
  <r>
    <s v="CLM00140"/>
    <s v="PAT0128"/>
    <x v="0"/>
    <x v="8"/>
    <s v="PROC007"/>
    <n v="450"/>
    <n v="422"/>
    <n v="268"/>
    <s v="Paid"/>
    <n v="-154"/>
    <x v="1"/>
    <x v="85"/>
    <x v="0"/>
    <x v="19"/>
  </r>
  <r>
    <s v="CLM00141"/>
    <s v="PAT0231"/>
    <x v="2"/>
    <x v="4"/>
    <s v="PROC006"/>
    <n v="930"/>
    <n v="691"/>
    <n v="498"/>
    <s v="Denied"/>
    <n v="-193"/>
    <x v="1"/>
    <x v="26"/>
    <x v="0"/>
    <x v="16"/>
  </r>
  <r>
    <s v="CLM00142"/>
    <s v="PAT0190"/>
    <x v="1"/>
    <x v="1"/>
    <s v="PROC006"/>
    <n v="3214"/>
    <n v="2659"/>
    <n v="1041"/>
    <s v="Pending"/>
    <n v="-1618"/>
    <x v="1"/>
    <x v="30"/>
    <x v="0"/>
    <x v="1"/>
  </r>
  <r>
    <s v="CLM00143"/>
    <s v="PAT0225"/>
    <x v="2"/>
    <x v="5"/>
    <s v="PROC005"/>
    <n v="3482"/>
    <n v="2227"/>
    <n v="1863"/>
    <s v="Paid"/>
    <n v="-364"/>
    <x v="1"/>
    <x v="42"/>
    <x v="0"/>
    <x v="18"/>
  </r>
  <r>
    <s v="CLM00144"/>
    <s v="PAT0283"/>
    <x v="0"/>
    <x v="2"/>
    <s v="PROC010"/>
    <n v="1670"/>
    <n v="215"/>
    <n v="107"/>
    <s v="Pending"/>
    <n v="-108"/>
    <x v="1"/>
    <x v="86"/>
    <x v="0"/>
    <x v="12"/>
  </r>
  <r>
    <s v="CLM00145"/>
    <s v="PAT0121"/>
    <x v="1"/>
    <x v="8"/>
    <s v="PROC009"/>
    <n v="543"/>
    <n v="149"/>
    <n v="60"/>
    <s v="Denied"/>
    <n v="-89"/>
    <x v="1"/>
    <x v="87"/>
    <x v="1"/>
    <x v="12"/>
  </r>
  <r>
    <s v="CLM00146"/>
    <s v="PAT0116"/>
    <x v="2"/>
    <x v="0"/>
    <s v="PROC010"/>
    <n v="2828"/>
    <n v="1046"/>
    <n v="1027"/>
    <s v="Pending"/>
    <n v="-19"/>
    <x v="1"/>
    <x v="3"/>
    <x v="1"/>
    <x v="3"/>
  </r>
  <r>
    <s v="CLM00147"/>
    <s v="PAT0233"/>
    <x v="2"/>
    <x v="1"/>
    <s v="PROC002"/>
    <n v="2796"/>
    <n v="1012"/>
    <n v="692"/>
    <s v="Denied"/>
    <n v="-320"/>
    <x v="1"/>
    <x v="88"/>
    <x v="0"/>
    <x v="16"/>
  </r>
  <r>
    <s v="CLM00148"/>
    <s v="PAT0259"/>
    <x v="1"/>
    <x v="0"/>
    <s v="PROC001"/>
    <n v="1894"/>
    <n v="1625"/>
    <n v="899"/>
    <s v="Paid"/>
    <n v="-726"/>
    <x v="1"/>
    <x v="48"/>
    <x v="0"/>
    <x v="13"/>
  </r>
  <r>
    <s v="CLM00149"/>
    <s v="PAT0198"/>
    <x v="2"/>
    <x v="7"/>
    <s v="PROC008"/>
    <n v="1284"/>
    <n v="929"/>
    <n v="21"/>
    <s v="Pending"/>
    <n v="-908"/>
    <x v="1"/>
    <x v="75"/>
    <x v="0"/>
    <x v="14"/>
  </r>
  <r>
    <s v="CLM00150"/>
    <s v="PAT0137"/>
    <x v="0"/>
    <x v="0"/>
    <s v="PROC002"/>
    <n v="2758"/>
    <n v="1802"/>
    <n v="1301"/>
    <s v="Paid"/>
    <n v="-501"/>
    <x v="1"/>
    <x v="33"/>
    <x v="0"/>
    <x v="12"/>
  </r>
  <r>
    <s v="CLM00151"/>
    <s v="PAT0165"/>
    <x v="1"/>
    <x v="5"/>
    <s v="PROC010"/>
    <n v="4492"/>
    <n v="1613"/>
    <n v="1681"/>
    <s v="Paid"/>
    <n v="68"/>
    <x v="0"/>
    <x v="89"/>
    <x v="1"/>
    <x v="2"/>
  </r>
  <r>
    <s v="CLM00152"/>
    <s v="PAT0225"/>
    <x v="2"/>
    <x v="1"/>
    <s v="PROC004"/>
    <n v="3618"/>
    <n v="864"/>
    <n v="1168"/>
    <s v="Paid"/>
    <n v="304"/>
    <x v="0"/>
    <x v="90"/>
    <x v="0"/>
    <x v="16"/>
  </r>
  <r>
    <s v="CLM00153"/>
    <s v="PAT0234"/>
    <x v="2"/>
    <x v="1"/>
    <s v="PROC001"/>
    <n v="4547"/>
    <n v="4330"/>
    <n v="2501"/>
    <s v="Pending"/>
    <n v="-1829"/>
    <x v="1"/>
    <x v="12"/>
    <x v="0"/>
    <x v="10"/>
  </r>
  <r>
    <s v="CLM00154"/>
    <s v="PAT0172"/>
    <x v="0"/>
    <x v="1"/>
    <s v="PROC004"/>
    <n v="191"/>
    <n v="122"/>
    <n v="463"/>
    <s v="Paid"/>
    <n v="341"/>
    <x v="0"/>
    <x v="69"/>
    <x v="0"/>
    <x v="10"/>
  </r>
  <r>
    <s v="CLM00155"/>
    <s v="PAT0152"/>
    <x v="1"/>
    <x v="1"/>
    <s v="PROC004"/>
    <n v="4566"/>
    <n v="2837"/>
    <n v="1510"/>
    <s v="Denied"/>
    <n v="-1327"/>
    <x v="1"/>
    <x v="18"/>
    <x v="0"/>
    <x v="11"/>
  </r>
  <r>
    <s v="CLM00156"/>
    <s v="PAT0160"/>
    <x v="0"/>
    <x v="7"/>
    <s v="PROC005"/>
    <n v="3651"/>
    <n v="3234"/>
    <n v="947"/>
    <s v="Denied"/>
    <n v="-2287"/>
    <x v="1"/>
    <x v="91"/>
    <x v="0"/>
    <x v="18"/>
  </r>
  <r>
    <s v="CLM00157"/>
    <s v="PAT0096"/>
    <x v="2"/>
    <x v="1"/>
    <s v="PROC007"/>
    <n v="2313"/>
    <n v="1573"/>
    <n v="1197"/>
    <s v="Paid"/>
    <n v="-376"/>
    <x v="1"/>
    <x v="45"/>
    <x v="0"/>
    <x v="8"/>
  </r>
  <r>
    <s v="CLM00158"/>
    <s v="PAT0233"/>
    <x v="2"/>
    <x v="5"/>
    <s v="PROC008"/>
    <n v="632"/>
    <n v="195"/>
    <n v="1"/>
    <s v="Pending"/>
    <n v="-194"/>
    <x v="1"/>
    <x v="62"/>
    <x v="0"/>
    <x v="6"/>
  </r>
  <r>
    <s v="CLM00159"/>
    <s v="PAT0180"/>
    <x v="2"/>
    <x v="1"/>
    <s v="PROC004"/>
    <n v="1686"/>
    <n v="865"/>
    <n v="491"/>
    <s v="Paid"/>
    <n v="-374"/>
    <x v="1"/>
    <x v="61"/>
    <x v="0"/>
    <x v="7"/>
  </r>
  <r>
    <s v="CLM00160"/>
    <s v="PAT0113"/>
    <x v="1"/>
    <x v="4"/>
    <s v="PROC003"/>
    <n v="2972"/>
    <n v="2741"/>
    <n v="2326"/>
    <s v="Pending"/>
    <n v="-415"/>
    <x v="1"/>
    <x v="92"/>
    <x v="0"/>
    <x v="20"/>
  </r>
  <r>
    <s v="CLM00161"/>
    <s v="PAT0052"/>
    <x v="2"/>
    <x v="9"/>
    <s v="PROC003"/>
    <n v="2813"/>
    <n v="898"/>
    <n v="601"/>
    <s v="Pending"/>
    <n v="-297"/>
    <x v="1"/>
    <x v="73"/>
    <x v="0"/>
    <x v="5"/>
  </r>
  <r>
    <s v="CLM00162"/>
    <s v="PAT0268"/>
    <x v="2"/>
    <x v="7"/>
    <s v="PROC008"/>
    <n v="1679"/>
    <n v="458"/>
    <n v="125"/>
    <s v="Paid"/>
    <n v="-333"/>
    <x v="1"/>
    <x v="75"/>
    <x v="0"/>
    <x v="14"/>
  </r>
  <r>
    <s v="CLM00163"/>
    <s v="PAT0295"/>
    <x v="1"/>
    <x v="7"/>
    <s v="PROC008"/>
    <n v="2960"/>
    <n v="211"/>
    <n v="105"/>
    <s v="Paid"/>
    <n v="-106"/>
    <x v="1"/>
    <x v="93"/>
    <x v="0"/>
    <x v="1"/>
  </r>
  <r>
    <s v="CLM00164"/>
    <s v="PAT0113"/>
    <x v="2"/>
    <x v="0"/>
    <s v="PROC003"/>
    <n v="4877"/>
    <n v="1585"/>
    <n v="308"/>
    <s v="Pending"/>
    <n v="-1277"/>
    <x v="1"/>
    <x v="35"/>
    <x v="0"/>
    <x v="3"/>
  </r>
  <r>
    <s v="CLM00165"/>
    <s v="PAT0101"/>
    <x v="2"/>
    <x v="8"/>
    <s v="PROC008"/>
    <n v="1668"/>
    <n v="908"/>
    <n v="348"/>
    <s v="Pending"/>
    <n v="-560"/>
    <x v="1"/>
    <x v="94"/>
    <x v="0"/>
    <x v="4"/>
  </r>
  <r>
    <s v="CLM00166"/>
    <s v="PAT0113"/>
    <x v="2"/>
    <x v="9"/>
    <s v="PROC005"/>
    <n v="2841"/>
    <n v="763"/>
    <n v="512"/>
    <s v="Denied"/>
    <n v="-251"/>
    <x v="1"/>
    <x v="95"/>
    <x v="0"/>
    <x v="20"/>
  </r>
  <r>
    <s v="CLM00167"/>
    <s v="PAT0081"/>
    <x v="0"/>
    <x v="7"/>
    <s v="PROC009"/>
    <n v="1699"/>
    <n v="549"/>
    <n v="72"/>
    <s v="Denied"/>
    <n v="-477"/>
    <x v="1"/>
    <x v="12"/>
    <x v="0"/>
    <x v="10"/>
  </r>
  <r>
    <s v="CLM00168"/>
    <s v="PAT0187"/>
    <x v="1"/>
    <x v="1"/>
    <s v="PROC006"/>
    <n v="4239"/>
    <n v="1602"/>
    <n v="1010"/>
    <s v="Paid"/>
    <n v="-592"/>
    <x v="1"/>
    <x v="27"/>
    <x v="0"/>
    <x v="1"/>
  </r>
  <r>
    <s v="CLM00169"/>
    <s v="PAT0113"/>
    <x v="1"/>
    <x v="5"/>
    <s v="PROC010"/>
    <n v="4505"/>
    <n v="3937"/>
    <n v="4209"/>
    <s v="Paid"/>
    <n v="272"/>
    <x v="0"/>
    <x v="31"/>
    <x v="0"/>
    <x v="13"/>
  </r>
  <r>
    <s v="CLM00170"/>
    <s v="PAT0002"/>
    <x v="0"/>
    <x v="1"/>
    <s v="PROC001"/>
    <n v="1708"/>
    <n v="885"/>
    <n v="525"/>
    <s v="Denied"/>
    <n v="-360"/>
    <x v="1"/>
    <x v="6"/>
    <x v="0"/>
    <x v="6"/>
  </r>
  <r>
    <s v="CLM00171"/>
    <s v="PAT0130"/>
    <x v="2"/>
    <x v="2"/>
    <s v="PROC007"/>
    <n v="513"/>
    <n v="465"/>
    <n v="116"/>
    <s v="Paid"/>
    <n v="-349"/>
    <x v="1"/>
    <x v="96"/>
    <x v="0"/>
    <x v="20"/>
  </r>
  <r>
    <s v="CLM00172"/>
    <s v="PAT0220"/>
    <x v="1"/>
    <x v="7"/>
    <s v="PROC007"/>
    <n v="3706"/>
    <n v="2309"/>
    <n v="844"/>
    <s v="Denied"/>
    <n v="-1465"/>
    <x v="1"/>
    <x v="50"/>
    <x v="0"/>
    <x v="3"/>
  </r>
  <r>
    <s v="CLM00173"/>
    <s v="PAT0054"/>
    <x v="1"/>
    <x v="3"/>
    <s v="PROC003"/>
    <n v="2600"/>
    <n v="1567"/>
    <n v="1148"/>
    <s v="Paid"/>
    <n v="-419"/>
    <x v="1"/>
    <x v="97"/>
    <x v="0"/>
    <x v="11"/>
  </r>
  <r>
    <s v="CLM00174"/>
    <s v="PAT0224"/>
    <x v="0"/>
    <x v="0"/>
    <s v="PROC007"/>
    <n v="4070"/>
    <n v="595"/>
    <n v="149"/>
    <s v="Pending"/>
    <n v="-446"/>
    <x v="1"/>
    <x v="72"/>
    <x v="0"/>
    <x v="9"/>
  </r>
  <r>
    <s v="CLM00175"/>
    <s v="PAT0225"/>
    <x v="0"/>
    <x v="7"/>
    <s v="PROC006"/>
    <n v="4055"/>
    <n v="3303"/>
    <n v="3558"/>
    <s v="Paid"/>
    <n v="255"/>
    <x v="0"/>
    <x v="8"/>
    <x v="0"/>
    <x v="8"/>
  </r>
  <r>
    <s v="CLM00176"/>
    <s v="PAT0126"/>
    <x v="1"/>
    <x v="8"/>
    <s v="PROC005"/>
    <n v="4465"/>
    <n v="1818"/>
    <n v="1294"/>
    <s v="Paid"/>
    <n v="-524"/>
    <x v="1"/>
    <x v="98"/>
    <x v="0"/>
    <x v="8"/>
  </r>
  <r>
    <s v="CLM00177"/>
    <s v="PAT0130"/>
    <x v="2"/>
    <x v="0"/>
    <s v="PROC007"/>
    <n v="2878"/>
    <n v="1887"/>
    <n v="1008"/>
    <s v="Pending"/>
    <n v="-879"/>
    <x v="1"/>
    <x v="99"/>
    <x v="0"/>
    <x v="19"/>
  </r>
  <r>
    <s v="CLM00178"/>
    <s v="PAT0053"/>
    <x v="0"/>
    <x v="0"/>
    <s v="PROC010"/>
    <n v="3473"/>
    <n v="763"/>
    <n v="591"/>
    <s v="Denied"/>
    <n v="-172"/>
    <x v="1"/>
    <x v="92"/>
    <x v="0"/>
    <x v="20"/>
  </r>
  <r>
    <s v="CLM00179"/>
    <s v="PAT0172"/>
    <x v="1"/>
    <x v="4"/>
    <s v="PROC007"/>
    <n v="3374"/>
    <n v="717"/>
    <n v="97"/>
    <s v="Pending"/>
    <n v="-620"/>
    <x v="1"/>
    <x v="13"/>
    <x v="0"/>
    <x v="0"/>
  </r>
  <r>
    <s v="CLM00180"/>
    <s v="PAT0218"/>
    <x v="1"/>
    <x v="8"/>
    <s v="PROC010"/>
    <n v="409"/>
    <n v="295"/>
    <n v="103"/>
    <s v="Denied"/>
    <n v="-192"/>
    <x v="1"/>
    <x v="12"/>
    <x v="0"/>
    <x v="10"/>
  </r>
  <r>
    <s v="CLM00181"/>
    <s v="PAT0160"/>
    <x v="2"/>
    <x v="4"/>
    <s v="PROC001"/>
    <n v="3943"/>
    <n v="2842"/>
    <n v="431"/>
    <s v="Denied"/>
    <n v="-2411"/>
    <x v="1"/>
    <x v="66"/>
    <x v="0"/>
    <x v="14"/>
  </r>
  <r>
    <s v="CLM00182"/>
    <s v="PAT0198"/>
    <x v="1"/>
    <x v="7"/>
    <s v="PROC003"/>
    <n v="1383"/>
    <n v="1110"/>
    <n v="97"/>
    <s v="Paid"/>
    <n v="-1013"/>
    <x v="1"/>
    <x v="57"/>
    <x v="0"/>
    <x v="3"/>
  </r>
  <r>
    <s v="CLM00183"/>
    <s v="PAT0247"/>
    <x v="2"/>
    <x v="5"/>
    <s v="PROC006"/>
    <n v="4605"/>
    <n v="1899"/>
    <n v="126"/>
    <s v="Denied"/>
    <n v="-1773"/>
    <x v="1"/>
    <x v="75"/>
    <x v="0"/>
    <x v="14"/>
  </r>
  <r>
    <s v="CLM00184"/>
    <s v="PAT0203"/>
    <x v="0"/>
    <x v="0"/>
    <s v="PROC007"/>
    <n v="3041"/>
    <n v="2274"/>
    <n v="2161"/>
    <s v="Denied"/>
    <n v="-113"/>
    <x v="1"/>
    <x v="89"/>
    <x v="0"/>
    <x v="2"/>
  </r>
  <r>
    <s v="CLM00185"/>
    <s v="PAT0184"/>
    <x v="0"/>
    <x v="4"/>
    <s v="PROC005"/>
    <n v="1718"/>
    <n v="1457"/>
    <n v="409"/>
    <s v="Paid"/>
    <n v="-1048"/>
    <x v="1"/>
    <x v="100"/>
    <x v="0"/>
    <x v="15"/>
  </r>
  <r>
    <s v="CLM00186"/>
    <s v="PAT0123"/>
    <x v="1"/>
    <x v="4"/>
    <s v="PROC008"/>
    <n v="4927"/>
    <n v="1166"/>
    <n v="226"/>
    <s v="Denied"/>
    <n v="-940"/>
    <x v="1"/>
    <x v="101"/>
    <x v="0"/>
    <x v="15"/>
  </r>
  <r>
    <s v="CLM00187"/>
    <s v="PAT0255"/>
    <x v="1"/>
    <x v="3"/>
    <s v="PROC004"/>
    <n v="4079"/>
    <n v="3960"/>
    <n v="1788"/>
    <s v="Pending"/>
    <n v="-2172"/>
    <x v="1"/>
    <x v="48"/>
    <x v="0"/>
    <x v="13"/>
  </r>
  <r>
    <s v="CLM00188"/>
    <s v="PAT0294"/>
    <x v="1"/>
    <x v="7"/>
    <s v="PROC004"/>
    <n v="3910"/>
    <n v="3456"/>
    <n v="3435"/>
    <s v="Paid"/>
    <n v="-21"/>
    <x v="1"/>
    <x v="47"/>
    <x v="1"/>
    <x v="19"/>
  </r>
  <r>
    <s v="CLM00189"/>
    <s v="PAT0280"/>
    <x v="2"/>
    <x v="0"/>
    <s v="PROC002"/>
    <n v="2347"/>
    <n v="585"/>
    <n v="249"/>
    <s v="Denied"/>
    <n v="-336"/>
    <x v="1"/>
    <x v="89"/>
    <x v="0"/>
    <x v="2"/>
  </r>
  <r>
    <s v="CLM00190"/>
    <s v="PAT0098"/>
    <x v="2"/>
    <x v="1"/>
    <s v="PROC002"/>
    <n v="4316"/>
    <n v="1944"/>
    <n v="1452"/>
    <s v="Paid"/>
    <n v="-492"/>
    <x v="1"/>
    <x v="20"/>
    <x v="0"/>
    <x v="10"/>
  </r>
  <r>
    <s v="CLM00191"/>
    <s v="PAT0198"/>
    <x v="0"/>
    <x v="8"/>
    <s v="PROC002"/>
    <n v="2509"/>
    <n v="513"/>
    <n v="236"/>
    <s v="Pending"/>
    <n v="-277"/>
    <x v="1"/>
    <x v="86"/>
    <x v="0"/>
    <x v="12"/>
  </r>
  <r>
    <s v="CLM00192"/>
    <s v="PAT0240"/>
    <x v="0"/>
    <x v="6"/>
    <s v="PROC010"/>
    <n v="433"/>
    <n v="222"/>
    <n v="93"/>
    <s v="Pending"/>
    <n v="-129"/>
    <x v="1"/>
    <x v="53"/>
    <x v="0"/>
    <x v="19"/>
  </r>
  <r>
    <s v="CLM00193"/>
    <s v="PAT0144"/>
    <x v="2"/>
    <x v="2"/>
    <s v="PROC004"/>
    <n v="2235"/>
    <n v="1224"/>
    <n v="546"/>
    <s v="Pending"/>
    <n v="-678"/>
    <x v="1"/>
    <x v="31"/>
    <x v="0"/>
    <x v="13"/>
  </r>
  <r>
    <s v="CLM00194"/>
    <s v="PAT0097"/>
    <x v="1"/>
    <x v="7"/>
    <s v="PROC007"/>
    <n v="4147"/>
    <n v="1372"/>
    <n v="989"/>
    <s v="Pending"/>
    <n v="-383"/>
    <x v="1"/>
    <x v="75"/>
    <x v="0"/>
    <x v="14"/>
  </r>
  <r>
    <s v="CLM00195"/>
    <s v="PAT0201"/>
    <x v="0"/>
    <x v="9"/>
    <s v="PROC001"/>
    <n v="661"/>
    <n v="416"/>
    <n v="241"/>
    <s v="Pending"/>
    <n v="-175"/>
    <x v="1"/>
    <x v="6"/>
    <x v="0"/>
    <x v="6"/>
  </r>
  <r>
    <s v="CLM00196"/>
    <s v="PAT0124"/>
    <x v="0"/>
    <x v="1"/>
    <s v="PROC002"/>
    <n v="4376"/>
    <n v="3759"/>
    <n v="243"/>
    <s v="Paid"/>
    <n v="-3516"/>
    <x v="1"/>
    <x v="53"/>
    <x v="0"/>
    <x v="19"/>
  </r>
  <r>
    <s v="CLM00197"/>
    <s v="PAT0187"/>
    <x v="1"/>
    <x v="9"/>
    <s v="PROC006"/>
    <n v="4559"/>
    <n v="296"/>
    <n v="281"/>
    <s v="Paid"/>
    <n v="-15"/>
    <x v="1"/>
    <x v="9"/>
    <x v="1"/>
    <x v="9"/>
  </r>
  <r>
    <s v="CLM00198"/>
    <s v="PAT0259"/>
    <x v="2"/>
    <x v="5"/>
    <s v="PROC007"/>
    <n v="2153"/>
    <n v="611"/>
    <n v="313"/>
    <s v="Pending"/>
    <n v="-298"/>
    <x v="1"/>
    <x v="24"/>
    <x v="0"/>
    <x v="13"/>
  </r>
  <r>
    <s v="CLM00199"/>
    <s v="PAT0148"/>
    <x v="2"/>
    <x v="5"/>
    <s v="PROC008"/>
    <n v="4736"/>
    <n v="3825"/>
    <n v="3553"/>
    <s v="Denied"/>
    <n v="-272"/>
    <x v="1"/>
    <x v="102"/>
    <x v="0"/>
    <x v="17"/>
  </r>
  <r>
    <s v="CLM00200"/>
    <s v="PAT0252"/>
    <x v="2"/>
    <x v="0"/>
    <s v="PROC006"/>
    <n v="3505"/>
    <n v="2095"/>
    <n v="1444"/>
    <s v="Denied"/>
    <n v="-651"/>
    <x v="1"/>
    <x v="67"/>
    <x v="0"/>
    <x v="17"/>
  </r>
  <r>
    <s v="CLM00201"/>
    <s v="PAT0147"/>
    <x v="0"/>
    <x v="6"/>
    <s v="PROC005"/>
    <n v="945"/>
    <n v="943"/>
    <n v="691"/>
    <s v="Denied"/>
    <n v="-252"/>
    <x v="1"/>
    <x v="72"/>
    <x v="0"/>
    <x v="9"/>
  </r>
  <r>
    <s v="CLM00202"/>
    <s v="PAT0148"/>
    <x v="2"/>
    <x v="8"/>
    <s v="PROC008"/>
    <n v="488"/>
    <n v="133"/>
    <n v="78"/>
    <s v="Paid"/>
    <n v="-55"/>
    <x v="1"/>
    <x v="4"/>
    <x v="1"/>
    <x v="4"/>
  </r>
  <r>
    <s v="CLM00203"/>
    <s v="PAT0199"/>
    <x v="1"/>
    <x v="8"/>
    <s v="PROC006"/>
    <n v="3880"/>
    <n v="707"/>
    <n v="616"/>
    <s v="Pending"/>
    <n v="-91"/>
    <x v="1"/>
    <x v="103"/>
    <x v="1"/>
    <x v="6"/>
  </r>
  <r>
    <s v="CLM00204"/>
    <s v="PAT0128"/>
    <x v="0"/>
    <x v="8"/>
    <s v="PROC010"/>
    <n v="1000"/>
    <n v="765"/>
    <n v="419"/>
    <s v="Paid"/>
    <n v="-346"/>
    <x v="1"/>
    <x v="10"/>
    <x v="0"/>
    <x v="9"/>
  </r>
  <r>
    <s v="CLM00205"/>
    <s v="PAT0039"/>
    <x v="1"/>
    <x v="0"/>
    <s v="PROC004"/>
    <n v="916"/>
    <n v="814"/>
    <n v="569"/>
    <s v="Denied"/>
    <n v="-245"/>
    <x v="1"/>
    <x v="60"/>
    <x v="0"/>
    <x v="10"/>
  </r>
  <r>
    <s v="CLM00206"/>
    <s v="PAT0129"/>
    <x v="0"/>
    <x v="1"/>
    <s v="PROC003"/>
    <n v="2008"/>
    <n v="583"/>
    <n v="367"/>
    <s v="Pending"/>
    <n v="-216"/>
    <x v="1"/>
    <x v="28"/>
    <x v="0"/>
    <x v="6"/>
  </r>
  <r>
    <s v="CLM00207"/>
    <s v="PAT0267"/>
    <x v="1"/>
    <x v="6"/>
    <s v="PROC008"/>
    <n v="4283"/>
    <n v="3177"/>
    <n v="1361"/>
    <s v="Pending"/>
    <n v="-1816"/>
    <x v="1"/>
    <x v="104"/>
    <x v="0"/>
    <x v="6"/>
  </r>
  <r>
    <s v="CLM00208"/>
    <s v="PAT0151"/>
    <x v="2"/>
    <x v="7"/>
    <s v="PROC002"/>
    <n v="4396"/>
    <n v="3152"/>
    <n v="2393"/>
    <s v="Pending"/>
    <n v="-759"/>
    <x v="1"/>
    <x v="64"/>
    <x v="0"/>
    <x v="20"/>
  </r>
  <r>
    <s v="CLM00209"/>
    <s v="PAT0298"/>
    <x v="1"/>
    <x v="2"/>
    <s v="PROC006"/>
    <n v="1764"/>
    <n v="197"/>
    <n v="29"/>
    <s v="Pending"/>
    <n v="-168"/>
    <x v="1"/>
    <x v="105"/>
    <x v="0"/>
    <x v="13"/>
  </r>
  <r>
    <s v="CLM00210"/>
    <s v="PAT0099"/>
    <x v="2"/>
    <x v="2"/>
    <s v="PROC004"/>
    <n v="3005"/>
    <n v="1468"/>
    <n v="1355"/>
    <s v="Paid"/>
    <n v="-113"/>
    <x v="1"/>
    <x v="2"/>
    <x v="0"/>
    <x v="2"/>
  </r>
  <r>
    <s v="CLM00211"/>
    <s v="PAT0263"/>
    <x v="1"/>
    <x v="2"/>
    <s v="PROC009"/>
    <n v="426"/>
    <n v="165"/>
    <n v="133"/>
    <s v="Denied"/>
    <n v="-32"/>
    <x v="1"/>
    <x v="106"/>
    <x v="1"/>
    <x v="4"/>
  </r>
  <r>
    <s v="CLM00212"/>
    <s v="PAT0252"/>
    <x v="0"/>
    <x v="2"/>
    <s v="PROC006"/>
    <n v="2581"/>
    <n v="746"/>
    <n v="211"/>
    <s v="Pending"/>
    <n v="-535"/>
    <x v="1"/>
    <x v="107"/>
    <x v="0"/>
    <x v="0"/>
  </r>
  <r>
    <s v="CLM00213"/>
    <s v="PAT0144"/>
    <x v="2"/>
    <x v="4"/>
    <s v="PROC004"/>
    <n v="1716"/>
    <n v="1393"/>
    <n v="967"/>
    <s v="Paid"/>
    <n v="-426"/>
    <x v="1"/>
    <x v="78"/>
    <x v="0"/>
    <x v="6"/>
  </r>
  <r>
    <s v="CLM00214"/>
    <s v="PAT0112"/>
    <x v="1"/>
    <x v="9"/>
    <s v="PROC005"/>
    <n v="1935"/>
    <n v="1875"/>
    <n v="1284"/>
    <s v="Pending"/>
    <n v="-591"/>
    <x v="1"/>
    <x v="108"/>
    <x v="0"/>
    <x v="16"/>
  </r>
  <r>
    <s v="CLM00215"/>
    <s v="PAT0060"/>
    <x v="0"/>
    <x v="3"/>
    <s v="PROC007"/>
    <n v="4517"/>
    <n v="2900"/>
    <n v="1946"/>
    <s v="Denied"/>
    <n v="-954"/>
    <x v="1"/>
    <x v="109"/>
    <x v="0"/>
    <x v="5"/>
  </r>
  <r>
    <s v="CLM00216"/>
    <s v="PAT0002"/>
    <x v="0"/>
    <x v="6"/>
    <s v="PROC009"/>
    <n v="1416"/>
    <n v="455"/>
    <n v="336"/>
    <s v="Denied"/>
    <n v="-119"/>
    <x v="1"/>
    <x v="37"/>
    <x v="0"/>
    <x v="11"/>
  </r>
  <r>
    <s v="CLM00217"/>
    <s v="PAT0254"/>
    <x v="0"/>
    <x v="1"/>
    <s v="PROC005"/>
    <n v="4610"/>
    <n v="2802"/>
    <n v="793"/>
    <s v="Paid"/>
    <n v="-2009"/>
    <x v="1"/>
    <x v="110"/>
    <x v="0"/>
    <x v="14"/>
  </r>
  <r>
    <s v="CLM00218"/>
    <s v="PAT0140"/>
    <x v="1"/>
    <x v="9"/>
    <s v="PROC002"/>
    <n v="1366"/>
    <n v="445"/>
    <n v="68"/>
    <s v="Denied"/>
    <n v="-377"/>
    <x v="1"/>
    <x v="85"/>
    <x v="0"/>
    <x v="19"/>
  </r>
  <r>
    <s v="CLM00219"/>
    <s v="PAT0037"/>
    <x v="0"/>
    <x v="2"/>
    <s v="PROC006"/>
    <n v="4615"/>
    <n v="3356"/>
    <n v="737"/>
    <s v="Paid"/>
    <n v="-2619"/>
    <x v="1"/>
    <x v="99"/>
    <x v="0"/>
    <x v="19"/>
  </r>
  <r>
    <s v="CLM00220"/>
    <s v="PAT0160"/>
    <x v="2"/>
    <x v="9"/>
    <s v="PROC003"/>
    <n v="2304"/>
    <n v="1322"/>
    <n v="814"/>
    <s v="Paid"/>
    <n v="-508"/>
    <x v="1"/>
    <x v="64"/>
    <x v="0"/>
    <x v="20"/>
  </r>
  <r>
    <s v="CLM00221"/>
    <s v="PAT0009"/>
    <x v="1"/>
    <x v="1"/>
    <s v="PROC008"/>
    <n v="1118"/>
    <n v="321"/>
    <n v="119"/>
    <s v="Denied"/>
    <n v="-202"/>
    <x v="1"/>
    <x v="4"/>
    <x v="0"/>
    <x v="4"/>
  </r>
  <r>
    <s v="CLM00222"/>
    <s v="PAT0233"/>
    <x v="0"/>
    <x v="5"/>
    <s v="PROC002"/>
    <n v="2492"/>
    <n v="229"/>
    <n v="157"/>
    <s v="Pending"/>
    <n v="-72"/>
    <x v="1"/>
    <x v="111"/>
    <x v="1"/>
    <x v="8"/>
  </r>
  <r>
    <s v="CLM00223"/>
    <s v="PAT0099"/>
    <x v="2"/>
    <x v="9"/>
    <s v="PROC010"/>
    <n v="3077"/>
    <n v="2345"/>
    <n v="47"/>
    <s v="Pending"/>
    <n v="-2298"/>
    <x v="1"/>
    <x v="41"/>
    <x v="0"/>
    <x v="16"/>
  </r>
  <r>
    <s v="CLM00224"/>
    <s v="PAT0147"/>
    <x v="1"/>
    <x v="4"/>
    <s v="PROC008"/>
    <n v="433"/>
    <n v="195"/>
    <n v="139"/>
    <s v="Denied"/>
    <n v="-56"/>
    <x v="1"/>
    <x v="8"/>
    <x v="1"/>
    <x v="8"/>
  </r>
  <r>
    <s v="CLM00225"/>
    <s v="PAT0208"/>
    <x v="2"/>
    <x v="9"/>
    <s v="PROC005"/>
    <n v="2292"/>
    <n v="1737"/>
    <n v="1204"/>
    <s v="Paid"/>
    <n v="-533"/>
    <x v="1"/>
    <x v="112"/>
    <x v="0"/>
    <x v="18"/>
  </r>
  <r>
    <s v="CLM00226"/>
    <s v="PAT0131"/>
    <x v="1"/>
    <x v="7"/>
    <s v="PROC003"/>
    <n v="1835"/>
    <n v="768"/>
    <n v="428"/>
    <s v="Denied"/>
    <n v="-340"/>
    <x v="1"/>
    <x v="72"/>
    <x v="0"/>
    <x v="9"/>
  </r>
  <r>
    <s v="CLM00227"/>
    <s v="PAT0152"/>
    <x v="2"/>
    <x v="4"/>
    <s v="PROC001"/>
    <n v="4557"/>
    <n v="2405"/>
    <n v="1924"/>
    <s v="Denied"/>
    <n v="-481"/>
    <x v="1"/>
    <x v="113"/>
    <x v="0"/>
    <x v="14"/>
  </r>
  <r>
    <s v="CLM00228"/>
    <s v="PAT0054"/>
    <x v="1"/>
    <x v="0"/>
    <s v="PROC003"/>
    <n v="114"/>
    <n v="110"/>
    <n v="68"/>
    <s v="Denied"/>
    <n v="-42"/>
    <x v="1"/>
    <x v="16"/>
    <x v="1"/>
    <x v="12"/>
  </r>
  <r>
    <s v="CLM00229"/>
    <s v="PAT0120"/>
    <x v="0"/>
    <x v="9"/>
    <s v="PROC007"/>
    <n v="2902"/>
    <n v="1357"/>
    <n v="1128"/>
    <s v="Denied"/>
    <n v="-229"/>
    <x v="1"/>
    <x v="89"/>
    <x v="0"/>
    <x v="2"/>
  </r>
  <r>
    <s v="CLM00230"/>
    <s v="PAT0161"/>
    <x v="2"/>
    <x v="5"/>
    <s v="PROC007"/>
    <n v="1012"/>
    <n v="244"/>
    <n v="212"/>
    <s v="Pending"/>
    <n v="-32"/>
    <x v="1"/>
    <x v="114"/>
    <x v="1"/>
    <x v="9"/>
  </r>
  <r>
    <s v="CLM00231"/>
    <s v="PAT0116"/>
    <x v="0"/>
    <x v="8"/>
    <s v="PROC002"/>
    <n v="759"/>
    <n v="244"/>
    <n v="160"/>
    <s v="Paid"/>
    <n v="-84"/>
    <x v="1"/>
    <x v="47"/>
    <x v="1"/>
    <x v="19"/>
  </r>
  <r>
    <s v="CLM00232"/>
    <s v="PAT0075"/>
    <x v="0"/>
    <x v="8"/>
    <s v="PROC007"/>
    <n v="605"/>
    <n v="123"/>
    <n v="15"/>
    <s v="Paid"/>
    <n v="-108"/>
    <x v="1"/>
    <x v="115"/>
    <x v="0"/>
    <x v="13"/>
  </r>
  <r>
    <s v="CLM00233"/>
    <s v="PAT0113"/>
    <x v="1"/>
    <x v="7"/>
    <s v="PROC008"/>
    <n v="3582"/>
    <n v="1603"/>
    <n v="1518"/>
    <s v="Denied"/>
    <n v="-85"/>
    <x v="1"/>
    <x v="116"/>
    <x v="1"/>
    <x v="15"/>
  </r>
  <r>
    <s v="CLM00234"/>
    <s v="PAT0104"/>
    <x v="0"/>
    <x v="4"/>
    <s v="PROC006"/>
    <n v="4084"/>
    <n v="810"/>
    <n v="779"/>
    <s v="Pending"/>
    <n v="-31"/>
    <x v="1"/>
    <x v="49"/>
    <x v="1"/>
    <x v="1"/>
  </r>
  <r>
    <s v="CLM00235"/>
    <s v="PAT0254"/>
    <x v="2"/>
    <x v="3"/>
    <s v="PROC005"/>
    <n v="1968"/>
    <n v="1472"/>
    <n v="1201"/>
    <s v="Paid"/>
    <n v="-271"/>
    <x v="1"/>
    <x v="28"/>
    <x v="0"/>
    <x v="6"/>
  </r>
  <r>
    <s v="CLM00236"/>
    <s v="PAT0227"/>
    <x v="1"/>
    <x v="9"/>
    <s v="PROC006"/>
    <n v="4562"/>
    <n v="4233"/>
    <n v="307"/>
    <s v="Pending"/>
    <n v="-3926"/>
    <x v="1"/>
    <x v="117"/>
    <x v="0"/>
    <x v="8"/>
  </r>
  <r>
    <s v="CLM00237"/>
    <s v="PAT0112"/>
    <x v="1"/>
    <x v="6"/>
    <s v="PROC005"/>
    <n v="268"/>
    <n v="238"/>
    <n v="132"/>
    <s v="Paid"/>
    <n v="-106"/>
    <x v="1"/>
    <x v="43"/>
    <x v="0"/>
    <x v="10"/>
  </r>
  <r>
    <s v="CLM00238"/>
    <s v="PAT0099"/>
    <x v="1"/>
    <x v="4"/>
    <s v="PROC005"/>
    <n v="1202"/>
    <n v="527"/>
    <n v="151"/>
    <s v="Denied"/>
    <n v="-376"/>
    <x v="1"/>
    <x v="7"/>
    <x v="0"/>
    <x v="7"/>
  </r>
  <r>
    <s v="CLM00239"/>
    <s v="PAT0153"/>
    <x v="0"/>
    <x v="1"/>
    <s v="PROC010"/>
    <n v="1283"/>
    <n v="364"/>
    <n v="223"/>
    <s v="Pending"/>
    <n v="-141"/>
    <x v="1"/>
    <x v="45"/>
    <x v="0"/>
    <x v="8"/>
  </r>
  <r>
    <s v="CLM00240"/>
    <s v="PAT0194"/>
    <x v="0"/>
    <x v="8"/>
    <s v="PROC007"/>
    <n v="3556"/>
    <n v="2929"/>
    <n v="3049"/>
    <s v="Paid"/>
    <n v="120"/>
    <x v="0"/>
    <x v="108"/>
    <x v="0"/>
    <x v="16"/>
  </r>
  <r>
    <s v="CLM00241"/>
    <s v="PAT0163"/>
    <x v="2"/>
    <x v="7"/>
    <s v="PROC004"/>
    <n v="263"/>
    <n v="139"/>
    <n v="138"/>
    <s v="Paid"/>
    <n v="-1"/>
    <x v="1"/>
    <x v="6"/>
    <x v="1"/>
    <x v="6"/>
  </r>
  <r>
    <s v="CLM00242"/>
    <s v="PAT0208"/>
    <x v="1"/>
    <x v="4"/>
    <s v="PROC005"/>
    <n v="681"/>
    <n v="376"/>
    <n v="294"/>
    <s v="Pending"/>
    <n v="-82"/>
    <x v="1"/>
    <x v="110"/>
    <x v="1"/>
    <x v="14"/>
  </r>
  <r>
    <s v="CLM00243"/>
    <s v="PAT0169"/>
    <x v="1"/>
    <x v="6"/>
    <s v="PROC007"/>
    <n v="1382"/>
    <n v="396"/>
    <n v="779"/>
    <s v="Paid"/>
    <n v="383"/>
    <x v="0"/>
    <x v="103"/>
    <x v="0"/>
    <x v="6"/>
  </r>
  <r>
    <s v="CLM00244"/>
    <s v="PAT0161"/>
    <x v="1"/>
    <x v="4"/>
    <s v="PROC006"/>
    <n v="4940"/>
    <n v="930"/>
    <n v="53"/>
    <s v="Pending"/>
    <n v="-877"/>
    <x v="1"/>
    <x v="10"/>
    <x v="0"/>
    <x v="9"/>
  </r>
  <r>
    <s v="CLM00245"/>
    <s v="PAT0068"/>
    <x v="2"/>
    <x v="0"/>
    <s v="PROC006"/>
    <n v="1348"/>
    <n v="810"/>
    <n v="1048"/>
    <s v="Paid"/>
    <n v="238"/>
    <x v="0"/>
    <x v="63"/>
    <x v="0"/>
    <x v="10"/>
  </r>
  <r>
    <s v="CLM00246"/>
    <s v="PAT0289"/>
    <x v="0"/>
    <x v="1"/>
    <s v="PROC007"/>
    <n v="4154"/>
    <n v="3747"/>
    <n v="4130"/>
    <s v="Paid"/>
    <n v="383"/>
    <x v="0"/>
    <x v="118"/>
    <x v="0"/>
    <x v="19"/>
  </r>
  <r>
    <s v="CLM00247"/>
    <s v="PAT0277"/>
    <x v="1"/>
    <x v="8"/>
    <s v="PROC002"/>
    <n v="564"/>
    <n v="299"/>
    <n v="38"/>
    <s v="Denied"/>
    <n v="-261"/>
    <x v="1"/>
    <x v="83"/>
    <x v="0"/>
    <x v="9"/>
  </r>
  <r>
    <s v="CLM00248"/>
    <s v="PAT0135"/>
    <x v="1"/>
    <x v="8"/>
    <s v="PROC004"/>
    <n v="4038"/>
    <n v="3632"/>
    <n v="3852"/>
    <s v="Paid"/>
    <n v="220"/>
    <x v="0"/>
    <x v="2"/>
    <x v="0"/>
    <x v="2"/>
  </r>
  <r>
    <s v="CLM00249"/>
    <s v="PAT0195"/>
    <x v="1"/>
    <x v="1"/>
    <s v="PROC004"/>
    <n v="1196"/>
    <n v="627"/>
    <n v="185"/>
    <s v="Pending"/>
    <n v="-442"/>
    <x v="1"/>
    <x v="82"/>
    <x v="0"/>
    <x v="18"/>
  </r>
  <r>
    <s v="CLM00250"/>
    <s v="PAT0128"/>
    <x v="0"/>
    <x v="0"/>
    <s v="PROC009"/>
    <n v="4837"/>
    <n v="2640"/>
    <n v="2170"/>
    <s v="Denied"/>
    <n v="-470"/>
    <x v="1"/>
    <x v="64"/>
    <x v="0"/>
    <x v="20"/>
  </r>
  <r>
    <s v="CLM00251"/>
    <s v="PAT0033"/>
    <x v="1"/>
    <x v="1"/>
    <s v="PROC001"/>
    <n v="1030"/>
    <n v="257"/>
    <n v="255"/>
    <s v="Paid"/>
    <n v="-2"/>
    <x v="1"/>
    <x v="30"/>
    <x v="1"/>
    <x v="1"/>
  </r>
  <r>
    <s v="CLM00252"/>
    <s v="PAT0176"/>
    <x v="0"/>
    <x v="5"/>
    <s v="PROC007"/>
    <n v="3225"/>
    <n v="2103"/>
    <n v="2074"/>
    <s v="Paid"/>
    <n v="-29"/>
    <x v="1"/>
    <x v="20"/>
    <x v="1"/>
    <x v="10"/>
  </r>
  <r>
    <s v="CLM00253"/>
    <s v="PAT0022"/>
    <x v="2"/>
    <x v="3"/>
    <s v="PROC006"/>
    <n v="4281"/>
    <n v="3833"/>
    <n v="3688"/>
    <s v="Denied"/>
    <n v="-145"/>
    <x v="1"/>
    <x v="42"/>
    <x v="0"/>
    <x v="18"/>
  </r>
  <r>
    <s v="CLM00254"/>
    <s v="PAT0238"/>
    <x v="1"/>
    <x v="1"/>
    <s v="PROC001"/>
    <n v="4404"/>
    <n v="3692"/>
    <n v="3894"/>
    <s v="Paid"/>
    <n v="202"/>
    <x v="0"/>
    <x v="119"/>
    <x v="0"/>
    <x v="7"/>
  </r>
  <r>
    <s v="CLM00255"/>
    <s v="PAT0158"/>
    <x v="1"/>
    <x v="5"/>
    <s v="PROC007"/>
    <n v="2855"/>
    <n v="2105"/>
    <n v="1292"/>
    <s v="Paid"/>
    <n v="-813"/>
    <x v="1"/>
    <x v="70"/>
    <x v="0"/>
    <x v="19"/>
  </r>
  <r>
    <s v="CLM00256"/>
    <s v="PAT0038"/>
    <x v="1"/>
    <x v="9"/>
    <s v="PROC002"/>
    <n v="749"/>
    <n v="328"/>
    <n v="220"/>
    <s v="Pending"/>
    <n v="-108"/>
    <x v="1"/>
    <x v="120"/>
    <x v="0"/>
    <x v="7"/>
  </r>
  <r>
    <s v="CLM00257"/>
    <s v="PAT0230"/>
    <x v="0"/>
    <x v="2"/>
    <s v="PROC010"/>
    <n v="1452"/>
    <n v="967"/>
    <n v="1131"/>
    <s v="Paid"/>
    <n v="164"/>
    <x v="0"/>
    <x v="93"/>
    <x v="0"/>
    <x v="1"/>
  </r>
  <r>
    <s v="CLM00258"/>
    <s v="PAT0051"/>
    <x v="2"/>
    <x v="7"/>
    <s v="PROC001"/>
    <n v="626"/>
    <n v="602"/>
    <n v="469"/>
    <s v="Pending"/>
    <n v="-133"/>
    <x v="1"/>
    <x v="97"/>
    <x v="0"/>
    <x v="11"/>
  </r>
  <r>
    <s v="CLM00259"/>
    <s v="PAT0264"/>
    <x v="1"/>
    <x v="4"/>
    <s v="PROC003"/>
    <n v="642"/>
    <n v="295"/>
    <n v="214"/>
    <s v="Denied"/>
    <n v="-81"/>
    <x v="1"/>
    <x v="54"/>
    <x v="1"/>
    <x v="11"/>
  </r>
  <r>
    <s v="CLM00260"/>
    <s v="PAT0283"/>
    <x v="0"/>
    <x v="1"/>
    <s v="PROC001"/>
    <n v="4323"/>
    <n v="4181"/>
    <n v="2330"/>
    <s v="Paid"/>
    <n v="-1851"/>
    <x v="1"/>
    <x v="9"/>
    <x v="0"/>
    <x v="9"/>
  </r>
  <r>
    <s v="CLM00261"/>
    <s v="PAT0027"/>
    <x v="1"/>
    <x v="3"/>
    <s v="PROC001"/>
    <n v="647"/>
    <n v="178"/>
    <n v="8"/>
    <s v="Pending"/>
    <n v="-170"/>
    <x v="1"/>
    <x v="75"/>
    <x v="0"/>
    <x v="14"/>
  </r>
  <r>
    <s v="CLM00262"/>
    <s v="PAT0226"/>
    <x v="0"/>
    <x v="2"/>
    <s v="PROC004"/>
    <n v="936"/>
    <n v="726"/>
    <n v="438"/>
    <s v="Pending"/>
    <n v="-288"/>
    <x v="1"/>
    <x v="62"/>
    <x v="0"/>
    <x v="6"/>
  </r>
  <r>
    <s v="CLM00263"/>
    <s v="PAT0277"/>
    <x v="0"/>
    <x v="4"/>
    <s v="PROC005"/>
    <n v="4582"/>
    <n v="4442"/>
    <n v="2203"/>
    <s v="Paid"/>
    <n v="-2239"/>
    <x v="1"/>
    <x v="121"/>
    <x v="0"/>
    <x v="1"/>
  </r>
  <r>
    <s v="CLM00264"/>
    <s v="PAT0286"/>
    <x v="1"/>
    <x v="7"/>
    <s v="PROC002"/>
    <n v="1131"/>
    <n v="533"/>
    <n v="384"/>
    <s v="Paid"/>
    <n v="-149"/>
    <x v="1"/>
    <x v="78"/>
    <x v="0"/>
    <x v="6"/>
  </r>
  <r>
    <s v="CLM00265"/>
    <s v="PAT0097"/>
    <x v="1"/>
    <x v="7"/>
    <s v="PROC001"/>
    <n v="1194"/>
    <n v="645"/>
    <n v="122"/>
    <s v="Denied"/>
    <n v="-523"/>
    <x v="1"/>
    <x v="74"/>
    <x v="0"/>
    <x v="2"/>
  </r>
  <r>
    <s v="CLM00266"/>
    <s v="PAT0284"/>
    <x v="0"/>
    <x v="8"/>
    <s v="PROC003"/>
    <n v="884"/>
    <n v="787"/>
    <n v="913"/>
    <s v="Paid"/>
    <n v="126"/>
    <x v="0"/>
    <x v="34"/>
    <x v="0"/>
    <x v="13"/>
  </r>
  <r>
    <s v="CLM00267"/>
    <s v="PAT0147"/>
    <x v="2"/>
    <x v="1"/>
    <s v="PROC002"/>
    <n v="2125"/>
    <n v="1744"/>
    <n v="902"/>
    <s v="Denied"/>
    <n v="-842"/>
    <x v="1"/>
    <x v="6"/>
    <x v="0"/>
    <x v="6"/>
  </r>
  <r>
    <s v="CLM00268"/>
    <s v="PAT0004"/>
    <x v="2"/>
    <x v="5"/>
    <s v="PROC005"/>
    <n v="530"/>
    <n v="304"/>
    <n v="160"/>
    <s v="Paid"/>
    <n v="-144"/>
    <x v="1"/>
    <x v="117"/>
    <x v="0"/>
    <x v="8"/>
  </r>
  <r>
    <s v="CLM00269"/>
    <s v="PAT0035"/>
    <x v="0"/>
    <x v="9"/>
    <s v="PROC004"/>
    <n v="3636"/>
    <n v="3381"/>
    <n v="2214"/>
    <s v="Paid"/>
    <n v="-1167"/>
    <x v="1"/>
    <x v="50"/>
    <x v="0"/>
    <x v="3"/>
  </r>
  <r>
    <s v="CLM00270"/>
    <s v="PAT0192"/>
    <x v="0"/>
    <x v="7"/>
    <s v="PROC001"/>
    <n v="4449"/>
    <n v="1509"/>
    <n v="1104"/>
    <s v="Denied"/>
    <n v="-405"/>
    <x v="1"/>
    <x v="100"/>
    <x v="0"/>
    <x v="15"/>
  </r>
  <r>
    <s v="CLM00271"/>
    <s v="PAT0049"/>
    <x v="2"/>
    <x v="8"/>
    <s v="PROC001"/>
    <n v="3081"/>
    <n v="1757"/>
    <n v="1483"/>
    <s v="Denied"/>
    <n v="-274"/>
    <x v="1"/>
    <x v="122"/>
    <x v="0"/>
    <x v="3"/>
  </r>
  <r>
    <s v="CLM00272"/>
    <s v="PAT0017"/>
    <x v="1"/>
    <x v="7"/>
    <s v="PROC003"/>
    <n v="2437"/>
    <n v="868"/>
    <n v="207"/>
    <s v="Pending"/>
    <n v="-661"/>
    <x v="1"/>
    <x v="31"/>
    <x v="0"/>
    <x v="13"/>
  </r>
  <r>
    <s v="CLM00273"/>
    <s v="PAT0172"/>
    <x v="1"/>
    <x v="4"/>
    <s v="PROC005"/>
    <n v="1595"/>
    <n v="158"/>
    <n v="60"/>
    <s v="Pending"/>
    <n v="-98"/>
    <x v="1"/>
    <x v="49"/>
    <x v="1"/>
    <x v="1"/>
  </r>
  <r>
    <s v="CLM00274"/>
    <s v="PAT0220"/>
    <x v="0"/>
    <x v="9"/>
    <s v="PROC009"/>
    <n v="1623"/>
    <n v="927"/>
    <n v="977"/>
    <s v="Paid"/>
    <n v="50"/>
    <x v="0"/>
    <x v="102"/>
    <x v="1"/>
    <x v="17"/>
  </r>
  <r>
    <s v="CLM00275"/>
    <s v="PAT0158"/>
    <x v="2"/>
    <x v="3"/>
    <s v="PROC008"/>
    <n v="4883"/>
    <n v="4693"/>
    <n v="125"/>
    <s v="Pending"/>
    <n v="-4568"/>
    <x v="1"/>
    <x v="91"/>
    <x v="0"/>
    <x v="18"/>
  </r>
  <r>
    <s v="CLM00276"/>
    <s v="PAT0046"/>
    <x v="1"/>
    <x v="1"/>
    <s v="PROC002"/>
    <n v="3126"/>
    <n v="353"/>
    <n v="43"/>
    <s v="Pending"/>
    <n v="-310"/>
    <x v="1"/>
    <x v="45"/>
    <x v="0"/>
    <x v="8"/>
  </r>
  <r>
    <s v="CLM00277"/>
    <s v="PAT0006"/>
    <x v="1"/>
    <x v="7"/>
    <s v="PROC007"/>
    <n v="2389"/>
    <n v="1697"/>
    <n v="133"/>
    <s v="Paid"/>
    <n v="-1564"/>
    <x v="1"/>
    <x v="64"/>
    <x v="0"/>
    <x v="20"/>
  </r>
  <r>
    <s v="CLM00278"/>
    <s v="PAT0099"/>
    <x v="2"/>
    <x v="2"/>
    <s v="PROC008"/>
    <n v="2382"/>
    <n v="258"/>
    <n v="82"/>
    <s v="Denied"/>
    <n v="-176"/>
    <x v="1"/>
    <x v="29"/>
    <x v="0"/>
    <x v="17"/>
  </r>
  <r>
    <s v="CLM00279"/>
    <s v="PAT0233"/>
    <x v="1"/>
    <x v="4"/>
    <s v="PROC008"/>
    <n v="360"/>
    <n v="169"/>
    <n v="67"/>
    <s v="Denied"/>
    <n v="-102"/>
    <x v="1"/>
    <x v="91"/>
    <x v="0"/>
    <x v="18"/>
  </r>
  <r>
    <s v="CLM00280"/>
    <s v="PAT0037"/>
    <x v="0"/>
    <x v="8"/>
    <s v="PROC008"/>
    <n v="739"/>
    <n v="509"/>
    <n v="183"/>
    <s v="Paid"/>
    <n v="-326"/>
    <x v="1"/>
    <x v="106"/>
    <x v="0"/>
    <x v="4"/>
  </r>
  <r>
    <s v="CLM00281"/>
    <s v="PAT0280"/>
    <x v="1"/>
    <x v="4"/>
    <s v="PROC001"/>
    <n v="2338"/>
    <n v="393"/>
    <n v="259"/>
    <s v="Denied"/>
    <n v="-134"/>
    <x v="1"/>
    <x v="123"/>
    <x v="0"/>
    <x v="17"/>
  </r>
  <r>
    <s v="CLM00282"/>
    <s v="PAT0181"/>
    <x v="0"/>
    <x v="5"/>
    <s v="PROC001"/>
    <n v="1687"/>
    <n v="1127"/>
    <n v="349"/>
    <s v="Paid"/>
    <n v="-778"/>
    <x v="1"/>
    <x v="45"/>
    <x v="0"/>
    <x v="8"/>
  </r>
  <r>
    <s v="CLM00283"/>
    <s v="PAT0095"/>
    <x v="1"/>
    <x v="9"/>
    <s v="PROC005"/>
    <n v="3314"/>
    <n v="1782"/>
    <n v="428"/>
    <s v="Pending"/>
    <n v="-1354"/>
    <x v="1"/>
    <x v="76"/>
    <x v="0"/>
    <x v="18"/>
  </r>
  <r>
    <s v="CLM00284"/>
    <s v="PAT0099"/>
    <x v="1"/>
    <x v="4"/>
    <s v="PROC006"/>
    <n v="1740"/>
    <n v="1474"/>
    <n v="389"/>
    <s v="Denied"/>
    <n v="-1085"/>
    <x v="1"/>
    <x v="69"/>
    <x v="0"/>
    <x v="10"/>
  </r>
  <r>
    <s v="CLM00285"/>
    <s v="PAT0188"/>
    <x v="1"/>
    <x v="8"/>
    <s v="PROC008"/>
    <n v="2867"/>
    <n v="1036"/>
    <n v="506"/>
    <s v="Pending"/>
    <n v="-530"/>
    <x v="1"/>
    <x v="62"/>
    <x v="0"/>
    <x v="6"/>
  </r>
  <r>
    <s v="CLM00286"/>
    <s v="PAT0116"/>
    <x v="2"/>
    <x v="0"/>
    <s v="PROC002"/>
    <n v="866"/>
    <n v="100"/>
    <n v="53"/>
    <s v="Paid"/>
    <n v="-47"/>
    <x v="1"/>
    <x v="124"/>
    <x v="1"/>
    <x v="3"/>
  </r>
  <r>
    <s v="CLM00287"/>
    <s v="PAT0191"/>
    <x v="1"/>
    <x v="3"/>
    <s v="PROC007"/>
    <n v="1776"/>
    <n v="1376"/>
    <n v="1691"/>
    <s v="Paid"/>
    <n v="315"/>
    <x v="0"/>
    <x v="112"/>
    <x v="0"/>
    <x v="18"/>
  </r>
  <r>
    <s v="CLM00288"/>
    <s v="PAT0253"/>
    <x v="0"/>
    <x v="3"/>
    <s v="PROC009"/>
    <n v="3199"/>
    <n v="437"/>
    <n v="19"/>
    <s v="Denied"/>
    <n v="-418"/>
    <x v="1"/>
    <x v="4"/>
    <x v="0"/>
    <x v="4"/>
  </r>
  <r>
    <s v="CLM00289"/>
    <s v="PAT0161"/>
    <x v="1"/>
    <x v="3"/>
    <s v="PROC003"/>
    <n v="2191"/>
    <n v="1173"/>
    <n v="1111"/>
    <s v="Denied"/>
    <n v="-62"/>
    <x v="1"/>
    <x v="125"/>
    <x v="1"/>
    <x v="18"/>
  </r>
  <r>
    <s v="CLM00290"/>
    <s v="PAT0256"/>
    <x v="0"/>
    <x v="6"/>
    <s v="PROC001"/>
    <n v="4297"/>
    <n v="3625"/>
    <n v="2377"/>
    <s v="Paid"/>
    <n v="-1248"/>
    <x v="1"/>
    <x v="81"/>
    <x v="0"/>
    <x v="4"/>
  </r>
  <r>
    <s v="CLM00291"/>
    <s v="PAT0128"/>
    <x v="0"/>
    <x v="6"/>
    <s v="PROC008"/>
    <n v="2134"/>
    <n v="1109"/>
    <n v="780"/>
    <s v="Denied"/>
    <n v="-329"/>
    <x v="1"/>
    <x v="103"/>
    <x v="0"/>
    <x v="6"/>
  </r>
  <r>
    <s v="CLM00292"/>
    <s v="PAT0018"/>
    <x v="2"/>
    <x v="9"/>
    <s v="PROC005"/>
    <n v="1843"/>
    <n v="1334"/>
    <n v="626"/>
    <s v="Denied"/>
    <n v="-708"/>
    <x v="1"/>
    <x v="115"/>
    <x v="0"/>
    <x v="13"/>
  </r>
  <r>
    <s v="CLM00293"/>
    <s v="PAT0281"/>
    <x v="0"/>
    <x v="4"/>
    <s v="PROC006"/>
    <n v="857"/>
    <n v="181"/>
    <n v="166"/>
    <s v="Denied"/>
    <n v="-15"/>
    <x v="1"/>
    <x v="80"/>
    <x v="1"/>
    <x v="4"/>
  </r>
  <r>
    <s v="CLM00294"/>
    <s v="PAT0223"/>
    <x v="0"/>
    <x v="7"/>
    <s v="PROC003"/>
    <n v="3455"/>
    <n v="2352"/>
    <n v="436"/>
    <s v="Pending"/>
    <n v="-1916"/>
    <x v="1"/>
    <x v="126"/>
    <x v="0"/>
    <x v="2"/>
  </r>
  <r>
    <s v="CLM00295"/>
    <s v="PAT0054"/>
    <x v="1"/>
    <x v="4"/>
    <s v="PROC006"/>
    <n v="1479"/>
    <n v="436"/>
    <n v="136"/>
    <s v="Denied"/>
    <n v="-300"/>
    <x v="1"/>
    <x v="80"/>
    <x v="0"/>
    <x v="4"/>
  </r>
  <r>
    <s v="CLM00296"/>
    <s v="PAT0058"/>
    <x v="2"/>
    <x v="4"/>
    <s v="PROC010"/>
    <n v="4725"/>
    <n v="2639"/>
    <n v="1242"/>
    <s v="Pending"/>
    <n v="-1397"/>
    <x v="1"/>
    <x v="83"/>
    <x v="0"/>
    <x v="9"/>
  </r>
  <r>
    <s v="CLM00297"/>
    <s v="PAT0174"/>
    <x v="1"/>
    <x v="5"/>
    <s v="PROC002"/>
    <n v="3762"/>
    <n v="3212"/>
    <n v="2229"/>
    <s v="Paid"/>
    <n v="-983"/>
    <x v="1"/>
    <x v="80"/>
    <x v="0"/>
    <x v="4"/>
  </r>
  <r>
    <s v="CLM00298"/>
    <s v="PAT0280"/>
    <x v="1"/>
    <x v="3"/>
    <s v="PROC004"/>
    <n v="1656"/>
    <n v="1615"/>
    <n v="103"/>
    <s v="Pending"/>
    <n v="-1512"/>
    <x v="1"/>
    <x v="58"/>
    <x v="0"/>
    <x v="19"/>
  </r>
  <r>
    <s v="CLM00299"/>
    <s v="PAT0114"/>
    <x v="1"/>
    <x v="3"/>
    <s v="PROC004"/>
    <n v="4183"/>
    <n v="598"/>
    <n v="196"/>
    <s v="Paid"/>
    <n v="-402"/>
    <x v="1"/>
    <x v="32"/>
    <x v="0"/>
    <x v="5"/>
  </r>
  <r>
    <s v="CLM00300"/>
    <s v="PAT0288"/>
    <x v="2"/>
    <x v="0"/>
    <s v="PROC001"/>
    <n v="944"/>
    <n v="538"/>
    <n v="509"/>
    <s v="Denied"/>
    <n v="-29"/>
    <x v="1"/>
    <x v="72"/>
    <x v="1"/>
    <x v="9"/>
  </r>
  <r>
    <s v="CLM00301"/>
    <s v="PAT0151"/>
    <x v="2"/>
    <x v="0"/>
    <s v="PROC002"/>
    <n v="3358"/>
    <n v="1118"/>
    <n v="300"/>
    <s v="Paid"/>
    <n v="-818"/>
    <x v="1"/>
    <x v="127"/>
    <x v="0"/>
    <x v="16"/>
  </r>
  <r>
    <s v="CLM00302"/>
    <s v="PAT0127"/>
    <x v="0"/>
    <x v="8"/>
    <s v="PROC006"/>
    <n v="2644"/>
    <n v="217"/>
    <n v="219"/>
    <s v="Paid"/>
    <n v="2"/>
    <x v="0"/>
    <x v="5"/>
    <x v="1"/>
    <x v="5"/>
  </r>
  <r>
    <s v="CLM00303"/>
    <s v="PAT0155"/>
    <x v="2"/>
    <x v="2"/>
    <s v="PROC009"/>
    <n v="4070"/>
    <n v="712"/>
    <n v="707"/>
    <s v="Pending"/>
    <n v="-5"/>
    <x v="1"/>
    <x v="58"/>
    <x v="1"/>
    <x v="19"/>
  </r>
  <r>
    <s v="CLM00304"/>
    <s v="PAT0273"/>
    <x v="1"/>
    <x v="6"/>
    <s v="PROC008"/>
    <n v="3311"/>
    <n v="2292"/>
    <n v="212"/>
    <s v="Paid"/>
    <n v="-2080"/>
    <x v="1"/>
    <x v="36"/>
    <x v="0"/>
    <x v="4"/>
  </r>
  <r>
    <s v="CLM00305"/>
    <s v="PAT0104"/>
    <x v="2"/>
    <x v="6"/>
    <s v="PROC003"/>
    <n v="2905"/>
    <n v="1440"/>
    <n v="45"/>
    <s v="Pending"/>
    <n v="-1395"/>
    <x v="1"/>
    <x v="127"/>
    <x v="0"/>
    <x v="16"/>
  </r>
  <r>
    <s v="CLM00306"/>
    <s v="PAT0299"/>
    <x v="2"/>
    <x v="8"/>
    <s v="PROC002"/>
    <n v="3183"/>
    <n v="1619"/>
    <n v="1366"/>
    <s v="Denied"/>
    <n v="-253"/>
    <x v="1"/>
    <x v="16"/>
    <x v="0"/>
    <x v="12"/>
  </r>
  <r>
    <s v="CLM00307"/>
    <s v="PAT0246"/>
    <x v="0"/>
    <x v="5"/>
    <s v="PROC008"/>
    <n v="2931"/>
    <n v="2053"/>
    <n v="750"/>
    <s v="Denied"/>
    <n v="-1303"/>
    <x v="1"/>
    <x v="21"/>
    <x v="0"/>
    <x v="15"/>
  </r>
  <r>
    <s v="CLM00308"/>
    <s v="PAT0176"/>
    <x v="0"/>
    <x v="7"/>
    <s v="PROC001"/>
    <n v="4122"/>
    <n v="3821"/>
    <n v="1750"/>
    <s v="Pending"/>
    <n v="-2071"/>
    <x v="1"/>
    <x v="108"/>
    <x v="0"/>
    <x v="16"/>
  </r>
  <r>
    <s v="CLM00309"/>
    <s v="PAT0039"/>
    <x v="2"/>
    <x v="7"/>
    <s v="PROC006"/>
    <n v="3425"/>
    <n v="767"/>
    <n v="329"/>
    <s v="Denied"/>
    <n v="-438"/>
    <x v="1"/>
    <x v="99"/>
    <x v="0"/>
    <x v="19"/>
  </r>
  <r>
    <s v="CLM00310"/>
    <s v="PAT0170"/>
    <x v="2"/>
    <x v="7"/>
    <s v="PROC004"/>
    <n v="1489"/>
    <n v="969"/>
    <n v="774"/>
    <s v="Paid"/>
    <n v="-195"/>
    <x v="1"/>
    <x v="118"/>
    <x v="0"/>
    <x v="19"/>
  </r>
  <r>
    <s v="CLM00311"/>
    <s v="PAT0247"/>
    <x v="0"/>
    <x v="3"/>
    <s v="PROC001"/>
    <n v="1370"/>
    <n v="526"/>
    <n v="312"/>
    <s v="Paid"/>
    <n v="-214"/>
    <x v="1"/>
    <x v="94"/>
    <x v="0"/>
    <x v="4"/>
  </r>
  <r>
    <s v="CLM00312"/>
    <s v="PAT0026"/>
    <x v="2"/>
    <x v="6"/>
    <s v="PROC002"/>
    <n v="1390"/>
    <n v="423"/>
    <n v="182"/>
    <s v="Denied"/>
    <n v="-241"/>
    <x v="1"/>
    <x v="128"/>
    <x v="0"/>
    <x v="5"/>
  </r>
  <r>
    <s v="CLM00313"/>
    <s v="PAT0013"/>
    <x v="1"/>
    <x v="8"/>
    <s v="PROC001"/>
    <n v="1854"/>
    <n v="1692"/>
    <n v="919"/>
    <s v="Paid"/>
    <n v="-773"/>
    <x v="1"/>
    <x v="75"/>
    <x v="0"/>
    <x v="14"/>
  </r>
  <r>
    <s v="CLM00314"/>
    <s v="PAT0036"/>
    <x v="1"/>
    <x v="9"/>
    <s v="PROC007"/>
    <n v="2104"/>
    <n v="1745"/>
    <n v="1417"/>
    <s v="Denied"/>
    <n v="-328"/>
    <x v="1"/>
    <x v="129"/>
    <x v="0"/>
    <x v="2"/>
  </r>
  <r>
    <s v="CLM00315"/>
    <s v="PAT0173"/>
    <x v="0"/>
    <x v="6"/>
    <s v="PROC006"/>
    <n v="1919"/>
    <n v="557"/>
    <n v="418"/>
    <s v="Denied"/>
    <n v="-139"/>
    <x v="1"/>
    <x v="31"/>
    <x v="0"/>
    <x v="13"/>
  </r>
  <r>
    <s v="CLM00316"/>
    <s v="PAT0020"/>
    <x v="1"/>
    <x v="0"/>
    <s v="PROC007"/>
    <n v="1959"/>
    <n v="584"/>
    <n v="310"/>
    <s v="Pending"/>
    <n v="-274"/>
    <x v="1"/>
    <x v="57"/>
    <x v="0"/>
    <x v="3"/>
  </r>
  <r>
    <s v="CLM00317"/>
    <s v="PAT0264"/>
    <x v="0"/>
    <x v="1"/>
    <s v="PROC006"/>
    <n v="732"/>
    <n v="191"/>
    <n v="64"/>
    <s v="Pending"/>
    <n v="-127"/>
    <x v="1"/>
    <x v="56"/>
    <x v="0"/>
    <x v="2"/>
  </r>
  <r>
    <s v="CLM00318"/>
    <s v="PAT0142"/>
    <x v="0"/>
    <x v="6"/>
    <s v="PROC010"/>
    <n v="2895"/>
    <n v="2403"/>
    <n v="248"/>
    <s v="Pending"/>
    <n v="-2155"/>
    <x v="1"/>
    <x v="23"/>
    <x v="0"/>
    <x v="12"/>
  </r>
  <r>
    <s v="CLM00319"/>
    <s v="PAT0143"/>
    <x v="1"/>
    <x v="8"/>
    <s v="PROC001"/>
    <n v="2901"/>
    <n v="2058"/>
    <n v="1655"/>
    <s v="Paid"/>
    <n v="-403"/>
    <x v="1"/>
    <x v="130"/>
    <x v="0"/>
    <x v="9"/>
  </r>
  <r>
    <s v="CLM00320"/>
    <s v="PAT0092"/>
    <x v="0"/>
    <x v="2"/>
    <s v="PROC008"/>
    <n v="2273"/>
    <n v="199"/>
    <n v="100"/>
    <s v="Denied"/>
    <n v="-99"/>
    <x v="1"/>
    <x v="131"/>
    <x v="1"/>
    <x v="10"/>
  </r>
  <r>
    <s v="CLM00321"/>
    <s v="PAT0288"/>
    <x v="2"/>
    <x v="5"/>
    <s v="PROC006"/>
    <n v="514"/>
    <n v="202"/>
    <n v="191"/>
    <s v="Denied"/>
    <n v="-11"/>
    <x v="1"/>
    <x v="6"/>
    <x v="1"/>
    <x v="6"/>
  </r>
  <r>
    <s v="CLM00322"/>
    <s v="PAT0215"/>
    <x v="1"/>
    <x v="4"/>
    <s v="PROC002"/>
    <n v="4330"/>
    <n v="1820"/>
    <n v="2150"/>
    <s v="Paid"/>
    <n v="330"/>
    <x v="0"/>
    <x v="30"/>
    <x v="0"/>
    <x v="1"/>
  </r>
  <r>
    <s v="CLM00323"/>
    <s v="PAT0051"/>
    <x v="0"/>
    <x v="8"/>
    <s v="PROC010"/>
    <n v="1112"/>
    <n v="745"/>
    <n v="100"/>
    <s v="Pending"/>
    <n v="-645"/>
    <x v="1"/>
    <x v="85"/>
    <x v="0"/>
    <x v="19"/>
  </r>
  <r>
    <s v="CLM00324"/>
    <s v="PAT0153"/>
    <x v="2"/>
    <x v="5"/>
    <s v="PROC004"/>
    <n v="3164"/>
    <n v="452"/>
    <n v="228"/>
    <s v="Paid"/>
    <n v="-224"/>
    <x v="1"/>
    <x v="24"/>
    <x v="0"/>
    <x v="13"/>
  </r>
  <r>
    <s v="CLM00325"/>
    <s v="PAT0186"/>
    <x v="0"/>
    <x v="8"/>
    <s v="PROC005"/>
    <n v="371"/>
    <n v="328"/>
    <n v="189"/>
    <s v="Paid"/>
    <n v="-139"/>
    <x v="1"/>
    <x v="108"/>
    <x v="0"/>
    <x v="16"/>
  </r>
  <r>
    <s v="CLM00326"/>
    <s v="PAT0063"/>
    <x v="0"/>
    <x v="3"/>
    <s v="PROC004"/>
    <n v="4087"/>
    <n v="1774"/>
    <n v="1401"/>
    <s v="Paid"/>
    <n v="-373"/>
    <x v="1"/>
    <x v="56"/>
    <x v="0"/>
    <x v="2"/>
  </r>
  <r>
    <s v="CLM00327"/>
    <s v="PAT0190"/>
    <x v="1"/>
    <x v="6"/>
    <s v="PROC002"/>
    <n v="2751"/>
    <n v="470"/>
    <n v="202"/>
    <s v="Denied"/>
    <n v="-268"/>
    <x v="1"/>
    <x v="119"/>
    <x v="0"/>
    <x v="7"/>
  </r>
  <r>
    <s v="CLM00328"/>
    <s v="PAT0125"/>
    <x v="2"/>
    <x v="6"/>
    <s v="PROC001"/>
    <n v="240"/>
    <n v="208"/>
    <n v="20"/>
    <s v="Paid"/>
    <n v="-188"/>
    <x v="1"/>
    <x v="106"/>
    <x v="0"/>
    <x v="4"/>
  </r>
  <r>
    <s v="CLM00329"/>
    <s v="PAT0150"/>
    <x v="2"/>
    <x v="0"/>
    <s v="PROC009"/>
    <n v="2760"/>
    <n v="2227"/>
    <n v="265"/>
    <s v="Pending"/>
    <n v="-1962"/>
    <x v="1"/>
    <x v="15"/>
    <x v="0"/>
    <x v="11"/>
  </r>
  <r>
    <s v="CLM00330"/>
    <s v="PAT0058"/>
    <x v="0"/>
    <x v="6"/>
    <s v="PROC008"/>
    <n v="808"/>
    <n v="758"/>
    <n v="444"/>
    <s v="Pending"/>
    <n v="-314"/>
    <x v="1"/>
    <x v="102"/>
    <x v="0"/>
    <x v="17"/>
  </r>
  <r>
    <s v="CLM00331"/>
    <s v="PAT0180"/>
    <x v="0"/>
    <x v="8"/>
    <s v="PROC008"/>
    <n v="4930"/>
    <n v="4919"/>
    <n v="1889"/>
    <s v="Paid"/>
    <n v="-3030"/>
    <x v="1"/>
    <x v="52"/>
    <x v="0"/>
    <x v="20"/>
  </r>
  <r>
    <s v="CLM00332"/>
    <s v="PAT0170"/>
    <x v="2"/>
    <x v="5"/>
    <s v="PROC005"/>
    <n v="3862"/>
    <n v="1952"/>
    <n v="2040"/>
    <s v="Paid"/>
    <n v="88"/>
    <x v="0"/>
    <x v="14"/>
    <x v="1"/>
    <x v="2"/>
  </r>
  <r>
    <s v="CLM00333"/>
    <s v="PAT0271"/>
    <x v="1"/>
    <x v="2"/>
    <s v="PROC005"/>
    <n v="4377"/>
    <n v="1546"/>
    <n v="1401"/>
    <s v="Denied"/>
    <n v="-145"/>
    <x v="1"/>
    <x v="43"/>
    <x v="0"/>
    <x v="10"/>
  </r>
  <r>
    <s v="CLM00334"/>
    <s v="PAT0054"/>
    <x v="2"/>
    <x v="0"/>
    <s v="PROC004"/>
    <n v="2430"/>
    <n v="1862"/>
    <n v="1361"/>
    <s v="Denied"/>
    <n v="-501"/>
    <x v="1"/>
    <x v="69"/>
    <x v="0"/>
    <x v="10"/>
  </r>
  <r>
    <s v="CLM00335"/>
    <s v="PAT0101"/>
    <x v="2"/>
    <x v="0"/>
    <s v="PROC002"/>
    <n v="112"/>
    <n v="104"/>
    <n v="79"/>
    <s v="Paid"/>
    <n v="-25"/>
    <x v="1"/>
    <x v="83"/>
    <x v="1"/>
    <x v="9"/>
  </r>
  <r>
    <s v="CLM00336"/>
    <s v="PAT0264"/>
    <x v="0"/>
    <x v="0"/>
    <s v="PROC008"/>
    <n v="3942"/>
    <n v="842"/>
    <n v="705"/>
    <s v="Pending"/>
    <n v="-137"/>
    <x v="1"/>
    <x v="24"/>
    <x v="0"/>
    <x v="13"/>
  </r>
  <r>
    <s v="CLM00337"/>
    <s v="PAT0053"/>
    <x v="2"/>
    <x v="5"/>
    <s v="PROC007"/>
    <n v="1218"/>
    <n v="1000"/>
    <n v="736"/>
    <s v="Pending"/>
    <n v="-264"/>
    <x v="1"/>
    <x v="115"/>
    <x v="0"/>
    <x v="13"/>
  </r>
  <r>
    <s v="CLM00338"/>
    <s v="PAT0060"/>
    <x v="1"/>
    <x v="3"/>
    <s v="PROC010"/>
    <n v="3706"/>
    <n v="1894"/>
    <n v="38"/>
    <s v="Pending"/>
    <n v="-1856"/>
    <x v="1"/>
    <x v="132"/>
    <x v="0"/>
    <x v="20"/>
  </r>
  <r>
    <s v="CLM00339"/>
    <s v="PAT0108"/>
    <x v="2"/>
    <x v="9"/>
    <s v="PROC001"/>
    <n v="2656"/>
    <n v="805"/>
    <n v="798"/>
    <s v="Paid"/>
    <n v="-7"/>
    <x v="1"/>
    <x v="52"/>
    <x v="1"/>
    <x v="20"/>
  </r>
  <r>
    <s v="CLM00340"/>
    <s v="PAT0005"/>
    <x v="0"/>
    <x v="1"/>
    <s v="PROC007"/>
    <n v="4885"/>
    <n v="3165"/>
    <n v="2444"/>
    <s v="Pending"/>
    <n v="-721"/>
    <x v="1"/>
    <x v="107"/>
    <x v="0"/>
    <x v="0"/>
  </r>
  <r>
    <s v="CLM00341"/>
    <s v="PAT0103"/>
    <x v="0"/>
    <x v="7"/>
    <s v="PROC007"/>
    <n v="1147"/>
    <n v="912"/>
    <n v="871"/>
    <s v="Denied"/>
    <n v="-41"/>
    <x v="1"/>
    <x v="133"/>
    <x v="1"/>
    <x v="20"/>
  </r>
  <r>
    <s v="CLM00342"/>
    <s v="PAT0196"/>
    <x v="1"/>
    <x v="1"/>
    <s v="PROC002"/>
    <n v="4406"/>
    <n v="787"/>
    <n v="6"/>
    <s v="Pending"/>
    <n v="-781"/>
    <x v="1"/>
    <x v="38"/>
    <x v="0"/>
    <x v="12"/>
  </r>
  <r>
    <s v="CLM00343"/>
    <s v="PAT0262"/>
    <x v="2"/>
    <x v="4"/>
    <s v="PROC010"/>
    <n v="4637"/>
    <n v="3878"/>
    <n v="4056"/>
    <s v="Paid"/>
    <n v="178"/>
    <x v="0"/>
    <x v="110"/>
    <x v="0"/>
    <x v="14"/>
  </r>
  <r>
    <s v="CLM00344"/>
    <s v="PAT0047"/>
    <x v="1"/>
    <x v="0"/>
    <s v="PROC010"/>
    <n v="4661"/>
    <n v="2645"/>
    <n v="1461"/>
    <s v="Denied"/>
    <n v="-1184"/>
    <x v="1"/>
    <x v="134"/>
    <x v="0"/>
    <x v="14"/>
  </r>
  <r>
    <s v="CLM00345"/>
    <s v="PAT0144"/>
    <x v="0"/>
    <x v="9"/>
    <s v="PROC009"/>
    <n v="1935"/>
    <n v="1416"/>
    <n v="1500"/>
    <s v="Paid"/>
    <n v="84"/>
    <x v="0"/>
    <x v="135"/>
    <x v="1"/>
    <x v="17"/>
  </r>
  <r>
    <s v="CLM00346"/>
    <s v="PAT0269"/>
    <x v="2"/>
    <x v="9"/>
    <s v="PROC009"/>
    <n v="4061"/>
    <n v="3651"/>
    <n v="198"/>
    <s v="Paid"/>
    <n v="-3453"/>
    <x v="1"/>
    <x v="61"/>
    <x v="0"/>
    <x v="7"/>
  </r>
  <r>
    <s v="CLM00347"/>
    <s v="PAT0124"/>
    <x v="0"/>
    <x v="4"/>
    <s v="PROC009"/>
    <n v="4932"/>
    <n v="1597"/>
    <n v="822"/>
    <s v="Pending"/>
    <n v="-775"/>
    <x v="1"/>
    <x v="71"/>
    <x v="0"/>
    <x v="12"/>
  </r>
  <r>
    <s v="CLM00348"/>
    <s v="PAT0106"/>
    <x v="0"/>
    <x v="5"/>
    <s v="PROC003"/>
    <n v="2548"/>
    <n v="2075"/>
    <n v="2497"/>
    <s v="Paid"/>
    <n v="422"/>
    <x v="0"/>
    <x v="47"/>
    <x v="0"/>
    <x v="19"/>
  </r>
  <r>
    <s v="CLM00349"/>
    <s v="PAT0158"/>
    <x v="2"/>
    <x v="1"/>
    <s v="PROC008"/>
    <n v="525"/>
    <n v="196"/>
    <n v="47"/>
    <s v="Pending"/>
    <n v="-149"/>
    <x v="1"/>
    <x v="29"/>
    <x v="0"/>
    <x v="17"/>
  </r>
  <r>
    <s v="CLM00350"/>
    <s v="PAT0147"/>
    <x v="0"/>
    <x v="1"/>
    <s v="PROC002"/>
    <n v="3748"/>
    <n v="1067"/>
    <n v="487"/>
    <s v="Denied"/>
    <n v="-580"/>
    <x v="1"/>
    <x v="11"/>
    <x v="0"/>
    <x v="5"/>
  </r>
  <r>
    <s v="CLM00351"/>
    <s v="PAT0145"/>
    <x v="1"/>
    <x v="0"/>
    <s v="PROC009"/>
    <n v="833"/>
    <n v="422"/>
    <n v="713"/>
    <s v="Paid"/>
    <n v="291"/>
    <x v="0"/>
    <x v="24"/>
    <x v="0"/>
    <x v="13"/>
  </r>
  <r>
    <s v="CLM00352"/>
    <s v="PAT0120"/>
    <x v="0"/>
    <x v="6"/>
    <s v="PROC004"/>
    <n v="734"/>
    <n v="307"/>
    <n v="54"/>
    <s v="Paid"/>
    <n v="-253"/>
    <x v="1"/>
    <x v="116"/>
    <x v="0"/>
    <x v="15"/>
  </r>
  <r>
    <s v="CLM00353"/>
    <s v="PAT0275"/>
    <x v="2"/>
    <x v="9"/>
    <s v="PROC007"/>
    <n v="3994"/>
    <n v="376"/>
    <n v="120"/>
    <s v="Pending"/>
    <n v="-256"/>
    <x v="1"/>
    <x v="115"/>
    <x v="0"/>
    <x v="13"/>
  </r>
  <r>
    <s v="CLM00354"/>
    <s v="PAT0092"/>
    <x v="2"/>
    <x v="0"/>
    <s v="PROC005"/>
    <n v="3916"/>
    <n v="315"/>
    <n v="168"/>
    <s v="Denied"/>
    <n v="-147"/>
    <x v="1"/>
    <x v="71"/>
    <x v="0"/>
    <x v="12"/>
  </r>
  <r>
    <s v="CLM00355"/>
    <s v="PAT0058"/>
    <x v="0"/>
    <x v="1"/>
    <s v="PROC004"/>
    <n v="4445"/>
    <n v="3420"/>
    <n v="2867"/>
    <s v="Denied"/>
    <n v="-553"/>
    <x v="1"/>
    <x v="82"/>
    <x v="0"/>
    <x v="18"/>
  </r>
  <r>
    <s v="CLM00356"/>
    <s v="PAT0229"/>
    <x v="1"/>
    <x v="8"/>
    <s v="PROC005"/>
    <n v="3626"/>
    <n v="1224"/>
    <n v="898"/>
    <s v="Paid"/>
    <n v="-326"/>
    <x v="1"/>
    <x v="19"/>
    <x v="0"/>
    <x v="14"/>
  </r>
  <r>
    <s v="CLM00357"/>
    <s v="PAT0117"/>
    <x v="0"/>
    <x v="9"/>
    <s v="PROC008"/>
    <n v="2810"/>
    <n v="1087"/>
    <n v="636"/>
    <s v="Pending"/>
    <n v="-451"/>
    <x v="1"/>
    <x v="128"/>
    <x v="0"/>
    <x v="5"/>
  </r>
  <r>
    <s v="CLM00358"/>
    <s v="PAT0279"/>
    <x v="1"/>
    <x v="3"/>
    <s v="PROC006"/>
    <n v="247"/>
    <n v="103"/>
    <n v="41"/>
    <s v="Pending"/>
    <n v="-62"/>
    <x v="1"/>
    <x v="114"/>
    <x v="1"/>
    <x v="9"/>
  </r>
  <r>
    <s v="CLM00359"/>
    <s v="PAT0127"/>
    <x v="2"/>
    <x v="4"/>
    <s v="PROC002"/>
    <n v="2558"/>
    <n v="1073"/>
    <n v="893"/>
    <s v="Paid"/>
    <n v="-180"/>
    <x v="1"/>
    <x v="83"/>
    <x v="0"/>
    <x v="9"/>
  </r>
  <r>
    <s v="CLM00360"/>
    <s v="PAT0129"/>
    <x v="2"/>
    <x v="1"/>
    <s v="PROC005"/>
    <n v="1682"/>
    <n v="378"/>
    <n v="269"/>
    <s v="Pending"/>
    <n v="-109"/>
    <x v="1"/>
    <x v="104"/>
    <x v="0"/>
    <x v="6"/>
  </r>
  <r>
    <s v="CLM00361"/>
    <s v="PAT0058"/>
    <x v="0"/>
    <x v="9"/>
    <s v="PROC001"/>
    <n v="3055"/>
    <n v="1998"/>
    <n v="921"/>
    <s v="Paid"/>
    <n v="-1077"/>
    <x v="1"/>
    <x v="0"/>
    <x v="0"/>
    <x v="0"/>
  </r>
  <r>
    <s v="CLM00362"/>
    <s v="PAT0122"/>
    <x v="2"/>
    <x v="6"/>
    <s v="PROC002"/>
    <n v="774"/>
    <n v="154"/>
    <n v="95"/>
    <s v="Pending"/>
    <n v="-59"/>
    <x v="1"/>
    <x v="125"/>
    <x v="1"/>
    <x v="18"/>
  </r>
  <r>
    <s v="CLM00363"/>
    <s v="PAT0001"/>
    <x v="1"/>
    <x v="6"/>
    <s v="PROC001"/>
    <n v="122"/>
    <n v="110"/>
    <n v="28"/>
    <s v="Paid"/>
    <n v="-82"/>
    <x v="1"/>
    <x v="136"/>
    <x v="1"/>
    <x v="3"/>
  </r>
  <r>
    <s v="CLM00364"/>
    <s v="PAT0239"/>
    <x v="2"/>
    <x v="0"/>
    <s v="PROC009"/>
    <n v="3263"/>
    <n v="1764"/>
    <n v="1304"/>
    <s v="Paid"/>
    <n v="-460"/>
    <x v="1"/>
    <x v="76"/>
    <x v="0"/>
    <x v="18"/>
  </r>
  <r>
    <s v="CLM00365"/>
    <s v="PAT0290"/>
    <x v="2"/>
    <x v="7"/>
    <s v="PROC006"/>
    <n v="3410"/>
    <n v="2177"/>
    <n v="628"/>
    <s v="Paid"/>
    <n v="-1549"/>
    <x v="1"/>
    <x v="137"/>
    <x v="0"/>
    <x v="9"/>
  </r>
  <r>
    <s v="CLM00366"/>
    <s v="PAT0096"/>
    <x v="0"/>
    <x v="0"/>
    <s v="PROC001"/>
    <n v="4091"/>
    <n v="1701"/>
    <n v="50"/>
    <s v="Denied"/>
    <n v="-1651"/>
    <x v="1"/>
    <x v="52"/>
    <x v="0"/>
    <x v="20"/>
  </r>
  <r>
    <s v="CLM00367"/>
    <s v="PAT0126"/>
    <x v="2"/>
    <x v="8"/>
    <s v="PROC007"/>
    <n v="1474"/>
    <n v="1276"/>
    <n v="229"/>
    <s v="Paid"/>
    <n v="-1047"/>
    <x v="1"/>
    <x v="98"/>
    <x v="0"/>
    <x v="8"/>
  </r>
  <r>
    <s v="CLM00368"/>
    <s v="PAT0118"/>
    <x v="1"/>
    <x v="7"/>
    <s v="PROC010"/>
    <n v="3635"/>
    <n v="928"/>
    <n v="359"/>
    <s v="Denied"/>
    <n v="-569"/>
    <x v="1"/>
    <x v="43"/>
    <x v="0"/>
    <x v="10"/>
  </r>
  <r>
    <s v="CLM00369"/>
    <s v="PAT0048"/>
    <x v="2"/>
    <x v="1"/>
    <s v="PROC003"/>
    <n v="2658"/>
    <n v="2648"/>
    <n v="2773"/>
    <s v="Paid"/>
    <n v="125"/>
    <x v="0"/>
    <x v="6"/>
    <x v="0"/>
    <x v="6"/>
  </r>
  <r>
    <s v="CLM00370"/>
    <s v="PAT0089"/>
    <x v="0"/>
    <x v="5"/>
    <s v="PROC002"/>
    <n v="1562"/>
    <n v="108"/>
    <n v="90"/>
    <s v="Paid"/>
    <n v="-18"/>
    <x v="1"/>
    <x v="88"/>
    <x v="1"/>
    <x v="16"/>
  </r>
  <r>
    <s v="CLM00371"/>
    <s v="PAT0237"/>
    <x v="1"/>
    <x v="7"/>
    <s v="PROC007"/>
    <n v="1075"/>
    <n v="848"/>
    <n v="30"/>
    <s v="Pending"/>
    <n v="-818"/>
    <x v="1"/>
    <x v="65"/>
    <x v="0"/>
    <x v="11"/>
  </r>
  <r>
    <s v="CLM00372"/>
    <s v="PAT0272"/>
    <x v="1"/>
    <x v="4"/>
    <s v="PROC010"/>
    <n v="1429"/>
    <n v="606"/>
    <n v="545"/>
    <s v="Denied"/>
    <n v="-61"/>
    <x v="1"/>
    <x v="114"/>
    <x v="1"/>
    <x v="9"/>
  </r>
  <r>
    <s v="CLM00373"/>
    <s v="PAT0189"/>
    <x v="1"/>
    <x v="7"/>
    <s v="PROC005"/>
    <n v="3056"/>
    <n v="1861"/>
    <n v="407"/>
    <s v="Denied"/>
    <n v="-1454"/>
    <x v="1"/>
    <x v="17"/>
    <x v="0"/>
    <x v="13"/>
  </r>
  <r>
    <s v="CLM00374"/>
    <s v="PAT0192"/>
    <x v="2"/>
    <x v="4"/>
    <s v="PROC003"/>
    <n v="4174"/>
    <n v="3578"/>
    <n v="1242"/>
    <s v="Pending"/>
    <n v="-2336"/>
    <x v="1"/>
    <x v="96"/>
    <x v="0"/>
    <x v="20"/>
  </r>
  <r>
    <s v="CLM00375"/>
    <s v="PAT0069"/>
    <x v="1"/>
    <x v="2"/>
    <s v="PROC001"/>
    <n v="616"/>
    <n v="488"/>
    <n v="355"/>
    <s v="Pending"/>
    <n v="-133"/>
    <x v="1"/>
    <x v="96"/>
    <x v="0"/>
    <x v="20"/>
  </r>
  <r>
    <s v="CLM00376"/>
    <s v="PAT0278"/>
    <x v="1"/>
    <x v="3"/>
    <s v="PROC006"/>
    <n v="294"/>
    <n v="278"/>
    <n v="24"/>
    <s v="Denied"/>
    <n v="-254"/>
    <x v="1"/>
    <x v="125"/>
    <x v="0"/>
    <x v="18"/>
  </r>
  <r>
    <s v="CLM00377"/>
    <s v="PAT0247"/>
    <x v="0"/>
    <x v="2"/>
    <s v="PROC006"/>
    <n v="2062"/>
    <n v="2062"/>
    <n v="1909"/>
    <s v="Paid"/>
    <n v="-153"/>
    <x v="1"/>
    <x v="80"/>
    <x v="0"/>
    <x v="4"/>
  </r>
  <r>
    <s v="CLM00378"/>
    <s v="PAT0076"/>
    <x v="1"/>
    <x v="9"/>
    <s v="PROC004"/>
    <n v="3841"/>
    <n v="3164"/>
    <n v="1340"/>
    <s v="Denied"/>
    <n v="-1824"/>
    <x v="1"/>
    <x v="107"/>
    <x v="0"/>
    <x v="0"/>
  </r>
  <r>
    <s v="CLM00379"/>
    <s v="PAT0154"/>
    <x v="1"/>
    <x v="2"/>
    <s v="PROC009"/>
    <n v="1738"/>
    <n v="1670"/>
    <n v="532"/>
    <s v="Pending"/>
    <n v="-1138"/>
    <x v="1"/>
    <x v="133"/>
    <x v="0"/>
    <x v="20"/>
  </r>
  <r>
    <s v="CLM00380"/>
    <s v="PAT0144"/>
    <x v="1"/>
    <x v="6"/>
    <s v="PROC001"/>
    <n v="756"/>
    <n v="353"/>
    <n v="8"/>
    <s v="Denied"/>
    <n v="-345"/>
    <x v="1"/>
    <x v="81"/>
    <x v="0"/>
    <x v="4"/>
  </r>
  <r>
    <s v="CLM00381"/>
    <s v="PAT0086"/>
    <x v="2"/>
    <x v="3"/>
    <s v="PROC001"/>
    <n v="612"/>
    <n v="404"/>
    <n v="204"/>
    <s v="Denied"/>
    <n v="-200"/>
    <x v="1"/>
    <x v="138"/>
    <x v="0"/>
    <x v="7"/>
  </r>
  <r>
    <s v="CLM00382"/>
    <s v="PAT0185"/>
    <x v="2"/>
    <x v="7"/>
    <s v="PROC004"/>
    <n v="3992"/>
    <n v="964"/>
    <n v="638"/>
    <s v="Pending"/>
    <n v="-326"/>
    <x v="1"/>
    <x v="63"/>
    <x v="0"/>
    <x v="10"/>
  </r>
  <r>
    <s v="CLM00383"/>
    <s v="PAT0285"/>
    <x v="2"/>
    <x v="8"/>
    <s v="PROC001"/>
    <n v="3003"/>
    <n v="1831"/>
    <n v="1002"/>
    <s v="Denied"/>
    <n v="-829"/>
    <x v="1"/>
    <x v="25"/>
    <x v="0"/>
    <x v="7"/>
  </r>
  <r>
    <s v="CLM00384"/>
    <s v="PAT0220"/>
    <x v="0"/>
    <x v="2"/>
    <s v="PROC003"/>
    <n v="1211"/>
    <n v="758"/>
    <n v="545"/>
    <s v="Denied"/>
    <n v="-213"/>
    <x v="1"/>
    <x v="6"/>
    <x v="0"/>
    <x v="6"/>
  </r>
  <r>
    <s v="CLM00385"/>
    <s v="PAT0069"/>
    <x v="1"/>
    <x v="9"/>
    <s v="PROC006"/>
    <n v="4549"/>
    <n v="3014"/>
    <n v="2306"/>
    <s v="Paid"/>
    <n v="-708"/>
    <x v="1"/>
    <x v="64"/>
    <x v="0"/>
    <x v="20"/>
  </r>
  <r>
    <s v="CLM00386"/>
    <s v="PAT0047"/>
    <x v="0"/>
    <x v="3"/>
    <s v="PROC002"/>
    <n v="2054"/>
    <n v="1263"/>
    <n v="563"/>
    <s v="Pending"/>
    <n v="-700"/>
    <x v="1"/>
    <x v="63"/>
    <x v="0"/>
    <x v="10"/>
  </r>
  <r>
    <s v="CLM00387"/>
    <s v="PAT0094"/>
    <x v="1"/>
    <x v="6"/>
    <s v="PROC001"/>
    <n v="1117"/>
    <n v="697"/>
    <n v="4"/>
    <s v="Denied"/>
    <n v="-693"/>
    <x v="1"/>
    <x v="131"/>
    <x v="0"/>
    <x v="10"/>
  </r>
  <r>
    <s v="CLM00388"/>
    <s v="PAT0238"/>
    <x v="0"/>
    <x v="2"/>
    <s v="PROC008"/>
    <n v="3210"/>
    <n v="1211"/>
    <n v="0"/>
    <s v="Denied"/>
    <n v="-1211"/>
    <x v="1"/>
    <x v="108"/>
    <x v="0"/>
    <x v="16"/>
  </r>
  <r>
    <s v="CLM00389"/>
    <s v="PAT0204"/>
    <x v="2"/>
    <x v="2"/>
    <s v="PROC003"/>
    <n v="3173"/>
    <n v="1040"/>
    <n v="351"/>
    <s v="Pending"/>
    <n v="-689"/>
    <x v="1"/>
    <x v="46"/>
    <x v="0"/>
    <x v="0"/>
  </r>
  <r>
    <s v="CLM00390"/>
    <s v="PAT0218"/>
    <x v="0"/>
    <x v="7"/>
    <s v="PROC009"/>
    <n v="3409"/>
    <n v="2548"/>
    <n v="1656"/>
    <s v="Paid"/>
    <n v="-892"/>
    <x v="1"/>
    <x v="37"/>
    <x v="0"/>
    <x v="11"/>
  </r>
  <r>
    <s v="CLM00391"/>
    <s v="PAT0039"/>
    <x v="0"/>
    <x v="7"/>
    <s v="PROC010"/>
    <n v="1597"/>
    <n v="1055"/>
    <n v="516"/>
    <s v="Paid"/>
    <n v="-539"/>
    <x v="1"/>
    <x v="5"/>
    <x v="0"/>
    <x v="5"/>
  </r>
  <r>
    <s v="CLM00392"/>
    <s v="PAT0100"/>
    <x v="2"/>
    <x v="6"/>
    <s v="PROC004"/>
    <n v="3895"/>
    <n v="2694"/>
    <n v="2204"/>
    <s v="Paid"/>
    <n v="-490"/>
    <x v="1"/>
    <x v="36"/>
    <x v="0"/>
    <x v="4"/>
  </r>
  <r>
    <s v="CLM00393"/>
    <s v="PAT0289"/>
    <x v="1"/>
    <x v="6"/>
    <s v="PROC005"/>
    <n v="4583"/>
    <n v="1149"/>
    <n v="33"/>
    <s v="Paid"/>
    <n v="-1116"/>
    <x v="1"/>
    <x v="75"/>
    <x v="0"/>
    <x v="14"/>
  </r>
  <r>
    <s v="CLM00394"/>
    <s v="PAT0254"/>
    <x v="0"/>
    <x v="4"/>
    <s v="PROC010"/>
    <n v="216"/>
    <n v="207"/>
    <n v="207"/>
    <s v="Pending"/>
    <n v="0"/>
    <x v="1"/>
    <x v="83"/>
    <x v="1"/>
    <x v="9"/>
  </r>
  <r>
    <s v="CLM00395"/>
    <s v="PAT0222"/>
    <x v="1"/>
    <x v="6"/>
    <s v="PROC001"/>
    <n v="1829"/>
    <n v="1652"/>
    <n v="822"/>
    <s v="Paid"/>
    <n v="-830"/>
    <x v="1"/>
    <x v="56"/>
    <x v="0"/>
    <x v="2"/>
  </r>
  <r>
    <s v="CLM00396"/>
    <s v="PAT0023"/>
    <x v="2"/>
    <x v="2"/>
    <s v="PROC001"/>
    <n v="3225"/>
    <n v="898"/>
    <n v="259"/>
    <s v="Paid"/>
    <n v="-639"/>
    <x v="1"/>
    <x v="31"/>
    <x v="0"/>
    <x v="13"/>
  </r>
  <r>
    <s v="CLM00397"/>
    <s v="PAT0250"/>
    <x v="0"/>
    <x v="8"/>
    <s v="PROC002"/>
    <n v="4002"/>
    <n v="1820"/>
    <n v="892"/>
    <s v="Paid"/>
    <n v="-928"/>
    <x v="1"/>
    <x v="133"/>
    <x v="0"/>
    <x v="20"/>
  </r>
  <r>
    <s v="CLM00398"/>
    <s v="PAT0010"/>
    <x v="1"/>
    <x v="8"/>
    <s v="PROC005"/>
    <n v="4253"/>
    <n v="1297"/>
    <n v="1212"/>
    <s v="Paid"/>
    <n v="-85"/>
    <x v="1"/>
    <x v="94"/>
    <x v="1"/>
    <x v="4"/>
  </r>
  <r>
    <s v="CLM00399"/>
    <s v="PAT0246"/>
    <x v="2"/>
    <x v="7"/>
    <s v="PROC008"/>
    <n v="135"/>
    <n v="111"/>
    <n v="41"/>
    <s v="Pending"/>
    <n v="-70"/>
    <x v="1"/>
    <x v="122"/>
    <x v="1"/>
    <x v="3"/>
  </r>
  <r>
    <s v="CLM00400"/>
    <s v="PAT0100"/>
    <x v="2"/>
    <x v="7"/>
    <s v="PROC003"/>
    <n v="3510"/>
    <n v="2792"/>
    <n v="766"/>
    <s v="Denied"/>
    <n v="-2026"/>
    <x v="1"/>
    <x v="34"/>
    <x v="0"/>
    <x v="13"/>
  </r>
  <r>
    <s v="CLM00401"/>
    <s v="PAT0290"/>
    <x v="2"/>
    <x v="3"/>
    <s v="PROC006"/>
    <n v="2691"/>
    <n v="285"/>
    <n v="277"/>
    <s v="Denied"/>
    <n v="-8"/>
    <x v="1"/>
    <x v="62"/>
    <x v="1"/>
    <x v="6"/>
  </r>
  <r>
    <s v="CLM00402"/>
    <s v="PAT0180"/>
    <x v="1"/>
    <x v="0"/>
    <s v="PROC003"/>
    <n v="3506"/>
    <n v="1347"/>
    <n v="1124"/>
    <s v="Denied"/>
    <n v="-223"/>
    <x v="1"/>
    <x v="58"/>
    <x v="0"/>
    <x v="19"/>
  </r>
  <r>
    <s v="CLM00403"/>
    <s v="PAT0223"/>
    <x v="2"/>
    <x v="2"/>
    <s v="PROC005"/>
    <n v="4236"/>
    <n v="100"/>
    <n v="54"/>
    <s v="Pending"/>
    <n v="-46"/>
    <x v="1"/>
    <x v="37"/>
    <x v="1"/>
    <x v="11"/>
  </r>
  <r>
    <s v="CLM00404"/>
    <s v="PAT0250"/>
    <x v="0"/>
    <x v="9"/>
    <s v="PROC004"/>
    <n v="3432"/>
    <n v="565"/>
    <n v="480"/>
    <s v="Denied"/>
    <n v="-85"/>
    <x v="1"/>
    <x v="117"/>
    <x v="1"/>
    <x v="8"/>
  </r>
  <r>
    <s v="CLM00405"/>
    <s v="PAT0147"/>
    <x v="1"/>
    <x v="6"/>
    <s v="PROC009"/>
    <n v="4340"/>
    <n v="1739"/>
    <n v="971"/>
    <s v="Paid"/>
    <n v="-768"/>
    <x v="1"/>
    <x v="139"/>
    <x v="0"/>
    <x v="14"/>
  </r>
  <r>
    <s v="CLM00406"/>
    <s v="PAT0096"/>
    <x v="2"/>
    <x v="8"/>
    <s v="PROC003"/>
    <n v="1023"/>
    <n v="581"/>
    <n v="119"/>
    <s v="Pending"/>
    <n v="-462"/>
    <x v="1"/>
    <x v="53"/>
    <x v="0"/>
    <x v="19"/>
  </r>
  <r>
    <s v="CLM00407"/>
    <s v="PAT0257"/>
    <x v="2"/>
    <x v="1"/>
    <s v="PROC004"/>
    <n v="1897"/>
    <n v="1490"/>
    <n v="788"/>
    <s v="Denied"/>
    <n v="-702"/>
    <x v="1"/>
    <x v="120"/>
    <x v="0"/>
    <x v="7"/>
  </r>
  <r>
    <s v="CLM00408"/>
    <s v="PAT0004"/>
    <x v="1"/>
    <x v="4"/>
    <s v="PROC002"/>
    <n v="1976"/>
    <n v="1382"/>
    <n v="845"/>
    <s v="Denied"/>
    <n v="-537"/>
    <x v="1"/>
    <x v="75"/>
    <x v="0"/>
    <x v="14"/>
  </r>
  <r>
    <s v="CLM00409"/>
    <s v="PAT0016"/>
    <x v="0"/>
    <x v="3"/>
    <s v="PROC007"/>
    <n v="2269"/>
    <n v="277"/>
    <n v="100"/>
    <s v="Paid"/>
    <n v="-177"/>
    <x v="1"/>
    <x v="130"/>
    <x v="0"/>
    <x v="9"/>
  </r>
  <r>
    <s v="CLM00410"/>
    <s v="PAT0280"/>
    <x v="1"/>
    <x v="6"/>
    <s v="PROC009"/>
    <n v="3568"/>
    <n v="215"/>
    <n v="80"/>
    <s v="Denied"/>
    <n v="-135"/>
    <x v="1"/>
    <x v="12"/>
    <x v="0"/>
    <x v="10"/>
  </r>
  <r>
    <s v="CLM00411"/>
    <s v="PAT0247"/>
    <x v="0"/>
    <x v="4"/>
    <s v="PROC001"/>
    <n v="4888"/>
    <n v="1189"/>
    <n v="204"/>
    <s v="Paid"/>
    <n v="-985"/>
    <x v="1"/>
    <x v="62"/>
    <x v="0"/>
    <x v="6"/>
  </r>
  <r>
    <s v="CLM00412"/>
    <s v="PAT0258"/>
    <x v="1"/>
    <x v="1"/>
    <s v="PROC010"/>
    <n v="258"/>
    <n v="136"/>
    <n v="26"/>
    <s v="Denied"/>
    <n v="-110"/>
    <x v="1"/>
    <x v="139"/>
    <x v="0"/>
    <x v="14"/>
  </r>
  <r>
    <s v="CLM00413"/>
    <s v="PAT0160"/>
    <x v="1"/>
    <x v="3"/>
    <s v="PROC002"/>
    <n v="4076"/>
    <n v="2269"/>
    <n v="508"/>
    <s v="Pending"/>
    <n v="-1761"/>
    <x v="1"/>
    <x v="50"/>
    <x v="0"/>
    <x v="3"/>
  </r>
  <r>
    <s v="CLM00414"/>
    <s v="PAT0152"/>
    <x v="1"/>
    <x v="9"/>
    <s v="PROC001"/>
    <n v="2845"/>
    <n v="836"/>
    <n v="771"/>
    <s v="Denied"/>
    <n v="-65"/>
    <x v="1"/>
    <x v="63"/>
    <x v="1"/>
    <x v="10"/>
  </r>
  <r>
    <s v="CLM00415"/>
    <s v="PAT0178"/>
    <x v="1"/>
    <x v="1"/>
    <s v="PROC003"/>
    <n v="1533"/>
    <n v="914"/>
    <n v="196"/>
    <s v="Denied"/>
    <n v="-718"/>
    <x v="1"/>
    <x v="84"/>
    <x v="0"/>
    <x v="18"/>
  </r>
  <r>
    <s v="CLM00416"/>
    <s v="PAT0163"/>
    <x v="2"/>
    <x v="9"/>
    <s v="PROC003"/>
    <n v="1931"/>
    <n v="1179"/>
    <n v="934"/>
    <s v="Pending"/>
    <n v="-245"/>
    <x v="1"/>
    <x v="2"/>
    <x v="0"/>
    <x v="2"/>
  </r>
  <r>
    <s v="CLM00417"/>
    <s v="PAT0033"/>
    <x v="0"/>
    <x v="5"/>
    <s v="PROC010"/>
    <n v="2981"/>
    <n v="2806"/>
    <n v="923"/>
    <s v="Pending"/>
    <n v="-1883"/>
    <x v="1"/>
    <x v="13"/>
    <x v="0"/>
    <x v="0"/>
  </r>
  <r>
    <s v="CLM00418"/>
    <s v="PAT0179"/>
    <x v="0"/>
    <x v="9"/>
    <s v="PROC009"/>
    <n v="4217"/>
    <n v="3079"/>
    <n v="1957"/>
    <s v="Pending"/>
    <n v="-1122"/>
    <x v="1"/>
    <x v="71"/>
    <x v="0"/>
    <x v="12"/>
  </r>
  <r>
    <s v="CLM00419"/>
    <s v="PAT0101"/>
    <x v="1"/>
    <x v="2"/>
    <s v="PROC002"/>
    <n v="2421"/>
    <n v="1191"/>
    <n v="629"/>
    <s v="Pending"/>
    <n v="-562"/>
    <x v="1"/>
    <x v="60"/>
    <x v="0"/>
    <x v="10"/>
  </r>
  <r>
    <s v="CLM00420"/>
    <s v="PAT0268"/>
    <x v="1"/>
    <x v="9"/>
    <s v="PROC001"/>
    <n v="1691"/>
    <n v="810"/>
    <n v="130"/>
    <s v="Denied"/>
    <n v="-680"/>
    <x v="1"/>
    <x v="79"/>
    <x v="0"/>
    <x v="5"/>
  </r>
  <r>
    <s v="CLM00421"/>
    <s v="PAT0065"/>
    <x v="2"/>
    <x v="4"/>
    <s v="PROC005"/>
    <n v="4019"/>
    <n v="3395"/>
    <n v="2860"/>
    <s v="Pending"/>
    <n v="-535"/>
    <x v="1"/>
    <x v="128"/>
    <x v="0"/>
    <x v="5"/>
  </r>
  <r>
    <s v="CLM00422"/>
    <s v="PAT0168"/>
    <x v="0"/>
    <x v="7"/>
    <s v="PROC005"/>
    <n v="3410"/>
    <n v="1380"/>
    <n v="880"/>
    <s v="Denied"/>
    <n v="-500"/>
    <x v="1"/>
    <x v="95"/>
    <x v="0"/>
    <x v="20"/>
  </r>
  <r>
    <s v="CLM00423"/>
    <s v="PAT0043"/>
    <x v="0"/>
    <x v="6"/>
    <s v="PROC010"/>
    <n v="4617"/>
    <n v="4204"/>
    <n v="2416"/>
    <s v="Paid"/>
    <n v="-1788"/>
    <x v="1"/>
    <x v="61"/>
    <x v="0"/>
    <x v="7"/>
  </r>
  <r>
    <s v="CLM00424"/>
    <s v="PAT0044"/>
    <x v="1"/>
    <x v="9"/>
    <s v="PROC010"/>
    <n v="2458"/>
    <n v="1932"/>
    <n v="2206"/>
    <s v="Paid"/>
    <n v="274"/>
    <x v="0"/>
    <x v="6"/>
    <x v="0"/>
    <x v="6"/>
  </r>
  <r>
    <s v="CLM00425"/>
    <s v="PAT0285"/>
    <x v="2"/>
    <x v="1"/>
    <s v="PROC002"/>
    <n v="4643"/>
    <n v="273"/>
    <n v="31"/>
    <s v="Pending"/>
    <n v="-242"/>
    <x v="1"/>
    <x v="13"/>
    <x v="0"/>
    <x v="0"/>
  </r>
  <r>
    <s v="CLM00426"/>
    <s v="PAT0012"/>
    <x v="0"/>
    <x v="2"/>
    <s v="PROC008"/>
    <n v="4986"/>
    <n v="3720"/>
    <n v="672"/>
    <s v="Denied"/>
    <n v="-3048"/>
    <x v="1"/>
    <x v="17"/>
    <x v="0"/>
    <x v="13"/>
  </r>
  <r>
    <s v="CLM00427"/>
    <s v="PAT0095"/>
    <x v="1"/>
    <x v="7"/>
    <s v="PROC010"/>
    <n v="3149"/>
    <n v="899"/>
    <n v="416"/>
    <s v="Pending"/>
    <n v="-483"/>
    <x v="1"/>
    <x v="89"/>
    <x v="0"/>
    <x v="2"/>
  </r>
  <r>
    <s v="CLM00428"/>
    <s v="PAT0253"/>
    <x v="2"/>
    <x v="6"/>
    <s v="PROC010"/>
    <n v="4443"/>
    <n v="2245"/>
    <n v="494"/>
    <s v="Denied"/>
    <n v="-1751"/>
    <x v="1"/>
    <x v="30"/>
    <x v="0"/>
    <x v="1"/>
  </r>
  <r>
    <s v="CLM00429"/>
    <s v="PAT0242"/>
    <x v="0"/>
    <x v="7"/>
    <s v="PROC004"/>
    <n v="4418"/>
    <n v="1386"/>
    <n v="797"/>
    <s v="Pending"/>
    <n v="-589"/>
    <x v="1"/>
    <x v="128"/>
    <x v="0"/>
    <x v="5"/>
  </r>
  <r>
    <s v="CLM00430"/>
    <s v="PAT0035"/>
    <x v="0"/>
    <x v="2"/>
    <s v="PROC001"/>
    <n v="4584"/>
    <n v="2586"/>
    <n v="938"/>
    <s v="Denied"/>
    <n v="-1648"/>
    <x v="1"/>
    <x v="54"/>
    <x v="0"/>
    <x v="11"/>
  </r>
  <r>
    <s v="CLM00431"/>
    <s v="PAT0215"/>
    <x v="2"/>
    <x v="1"/>
    <s v="PROC009"/>
    <n v="265"/>
    <n v="142"/>
    <n v="80"/>
    <s v="Pending"/>
    <n v="-62"/>
    <x v="1"/>
    <x v="65"/>
    <x v="1"/>
    <x v="11"/>
  </r>
  <r>
    <s v="CLM00432"/>
    <s v="PAT0090"/>
    <x v="1"/>
    <x v="1"/>
    <s v="PROC008"/>
    <n v="2563"/>
    <n v="312"/>
    <n v="237"/>
    <s v="Denied"/>
    <n v="-75"/>
    <x v="1"/>
    <x v="97"/>
    <x v="1"/>
    <x v="11"/>
  </r>
  <r>
    <s v="CLM00433"/>
    <s v="PAT0264"/>
    <x v="1"/>
    <x v="0"/>
    <s v="PROC002"/>
    <n v="1222"/>
    <n v="716"/>
    <n v="139"/>
    <s v="Pending"/>
    <n v="-577"/>
    <x v="1"/>
    <x v="139"/>
    <x v="0"/>
    <x v="14"/>
  </r>
  <r>
    <s v="CLM00434"/>
    <s v="PAT0093"/>
    <x v="1"/>
    <x v="8"/>
    <s v="PROC004"/>
    <n v="329"/>
    <n v="139"/>
    <n v="76"/>
    <s v="Denied"/>
    <n v="-63"/>
    <x v="1"/>
    <x v="102"/>
    <x v="1"/>
    <x v="17"/>
  </r>
  <r>
    <s v="CLM00435"/>
    <s v="PAT0090"/>
    <x v="1"/>
    <x v="5"/>
    <s v="PROC001"/>
    <n v="4856"/>
    <n v="2703"/>
    <n v="1335"/>
    <s v="Pending"/>
    <n v="-1368"/>
    <x v="1"/>
    <x v="59"/>
    <x v="0"/>
    <x v="0"/>
  </r>
  <r>
    <s v="CLM00436"/>
    <s v="PAT0115"/>
    <x v="2"/>
    <x v="4"/>
    <s v="PROC004"/>
    <n v="1980"/>
    <n v="1483"/>
    <n v="445"/>
    <s v="Denied"/>
    <n v="-1038"/>
    <x v="1"/>
    <x v="25"/>
    <x v="0"/>
    <x v="7"/>
  </r>
  <r>
    <s v="CLM00437"/>
    <s v="PAT0105"/>
    <x v="0"/>
    <x v="0"/>
    <s v="PROC005"/>
    <n v="4861"/>
    <n v="1767"/>
    <n v="636"/>
    <s v="Pending"/>
    <n v="-1131"/>
    <x v="1"/>
    <x v="75"/>
    <x v="0"/>
    <x v="14"/>
  </r>
  <r>
    <s v="CLM00438"/>
    <s v="PAT0196"/>
    <x v="2"/>
    <x v="8"/>
    <s v="PROC007"/>
    <n v="4266"/>
    <n v="1884"/>
    <n v="107"/>
    <s v="Paid"/>
    <n v="-1777"/>
    <x v="1"/>
    <x v="136"/>
    <x v="0"/>
    <x v="3"/>
  </r>
  <r>
    <s v="CLM00439"/>
    <s v="PAT0114"/>
    <x v="1"/>
    <x v="7"/>
    <s v="PROC007"/>
    <n v="3755"/>
    <n v="1795"/>
    <n v="538"/>
    <s v="Pending"/>
    <n v="-1257"/>
    <x v="1"/>
    <x v="55"/>
    <x v="0"/>
    <x v="15"/>
  </r>
  <r>
    <s v="CLM00440"/>
    <s v="PAT0075"/>
    <x v="0"/>
    <x v="2"/>
    <s v="PROC008"/>
    <n v="2077"/>
    <n v="528"/>
    <n v="340"/>
    <s v="Pending"/>
    <n v="-188"/>
    <x v="1"/>
    <x v="4"/>
    <x v="0"/>
    <x v="4"/>
  </r>
  <r>
    <s v="CLM00441"/>
    <s v="PAT0217"/>
    <x v="2"/>
    <x v="9"/>
    <s v="PROC008"/>
    <n v="4238"/>
    <n v="1085"/>
    <n v="1047"/>
    <s v="Pending"/>
    <n v="-38"/>
    <x v="1"/>
    <x v="81"/>
    <x v="1"/>
    <x v="4"/>
  </r>
  <r>
    <s v="CLM00442"/>
    <s v="PAT0277"/>
    <x v="2"/>
    <x v="6"/>
    <s v="PROC004"/>
    <n v="683"/>
    <n v="205"/>
    <n v="5"/>
    <s v="Pending"/>
    <n v="-200"/>
    <x v="1"/>
    <x v="75"/>
    <x v="0"/>
    <x v="14"/>
  </r>
  <r>
    <s v="CLM00443"/>
    <s v="PAT0249"/>
    <x v="1"/>
    <x v="5"/>
    <s v="PROC001"/>
    <n v="2740"/>
    <n v="1444"/>
    <n v="1055"/>
    <s v="Pending"/>
    <n v="-389"/>
    <x v="1"/>
    <x v="0"/>
    <x v="0"/>
    <x v="0"/>
  </r>
  <r>
    <s v="CLM00444"/>
    <s v="PAT0164"/>
    <x v="2"/>
    <x v="5"/>
    <s v="PROC009"/>
    <n v="212"/>
    <n v="165"/>
    <n v="45"/>
    <s v="Pending"/>
    <n v="-120"/>
    <x v="1"/>
    <x v="22"/>
    <x v="0"/>
    <x v="4"/>
  </r>
  <r>
    <s v="CLM00445"/>
    <s v="PAT0192"/>
    <x v="1"/>
    <x v="0"/>
    <s v="PROC004"/>
    <n v="1585"/>
    <n v="371"/>
    <n v="12"/>
    <s v="Pending"/>
    <n v="-359"/>
    <x v="1"/>
    <x v="109"/>
    <x v="0"/>
    <x v="5"/>
  </r>
  <r>
    <s v="CLM00446"/>
    <s v="PAT0227"/>
    <x v="2"/>
    <x v="6"/>
    <s v="PROC001"/>
    <n v="3217"/>
    <n v="1043"/>
    <n v="892"/>
    <s v="Pending"/>
    <n v="-151"/>
    <x v="1"/>
    <x v="109"/>
    <x v="0"/>
    <x v="5"/>
  </r>
  <r>
    <s v="CLM00447"/>
    <s v="PAT0177"/>
    <x v="0"/>
    <x v="0"/>
    <s v="PROC008"/>
    <n v="3471"/>
    <n v="3410"/>
    <n v="1106"/>
    <s v="Pending"/>
    <n v="-2304"/>
    <x v="1"/>
    <x v="109"/>
    <x v="0"/>
    <x v="5"/>
  </r>
  <r>
    <s v="CLM00448"/>
    <s v="PAT0099"/>
    <x v="0"/>
    <x v="8"/>
    <s v="PROC001"/>
    <n v="1148"/>
    <n v="1109"/>
    <n v="835"/>
    <s v="Denied"/>
    <n v="-274"/>
    <x v="1"/>
    <x v="3"/>
    <x v="0"/>
    <x v="3"/>
  </r>
  <r>
    <s v="CLM00449"/>
    <s v="PAT0036"/>
    <x v="1"/>
    <x v="2"/>
    <s v="PROC004"/>
    <n v="2363"/>
    <n v="542"/>
    <n v="236"/>
    <s v="Denied"/>
    <n v="-306"/>
    <x v="1"/>
    <x v="128"/>
    <x v="0"/>
    <x v="5"/>
  </r>
  <r>
    <s v="CLM00450"/>
    <s v="PAT0096"/>
    <x v="2"/>
    <x v="0"/>
    <s v="PROC006"/>
    <n v="3656"/>
    <n v="1407"/>
    <n v="1160"/>
    <s v="Denied"/>
    <n v="-247"/>
    <x v="1"/>
    <x v="99"/>
    <x v="0"/>
    <x v="19"/>
  </r>
  <r>
    <s v="CLM00451"/>
    <s v="PAT0152"/>
    <x v="1"/>
    <x v="5"/>
    <s v="PROC002"/>
    <n v="3657"/>
    <n v="2356"/>
    <n v="2129"/>
    <s v="Pending"/>
    <n v="-227"/>
    <x v="1"/>
    <x v="10"/>
    <x v="0"/>
    <x v="9"/>
  </r>
  <r>
    <s v="CLM00452"/>
    <s v="PAT0151"/>
    <x v="0"/>
    <x v="7"/>
    <s v="PROC002"/>
    <n v="2260"/>
    <n v="2256"/>
    <n v="443"/>
    <s v="Pending"/>
    <n v="-1813"/>
    <x v="1"/>
    <x v="124"/>
    <x v="0"/>
    <x v="3"/>
  </r>
  <r>
    <s v="CLM00453"/>
    <s v="PAT0190"/>
    <x v="0"/>
    <x v="7"/>
    <s v="PROC002"/>
    <n v="3048"/>
    <n v="1140"/>
    <n v="573"/>
    <s v="Pending"/>
    <n v="-567"/>
    <x v="1"/>
    <x v="27"/>
    <x v="0"/>
    <x v="1"/>
  </r>
  <r>
    <s v="CLM00454"/>
    <s v="PAT0224"/>
    <x v="2"/>
    <x v="1"/>
    <s v="PROC001"/>
    <n v="2792"/>
    <n v="1481"/>
    <n v="179"/>
    <s v="Denied"/>
    <n v="-1302"/>
    <x v="1"/>
    <x v="85"/>
    <x v="0"/>
    <x v="19"/>
  </r>
  <r>
    <s v="CLM00455"/>
    <s v="PAT0037"/>
    <x v="0"/>
    <x v="4"/>
    <s v="PROC003"/>
    <n v="2027"/>
    <n v="286"/>
    <n v="156"/>
    <s v="Pending"/>
    <n v="-130"/>
    <x v="1"/>
    <x v="127"/>
    <x v="0"/>
    <x v="16"/>
  </r>
  <r>
    <s v="CLM00456"/>
    <s v="PAT0268"/>
    <x v="0"/>
    <x v="5"/>
    <s v="PROC009"/>
    <n v="819"/>
    <n v="453"/>
    <n v="253"/>
    <s v="Paid"/>
    <n v="-200"/>
    <x v="1"/>
    <x v="22"/>
    <x v="0"/>
    <x v="4"/>
  </r>
  <r>
    <s v="CLM00457"/>
    <s v="PAT0183"/>
    <x v="0"/>
    <x v="5"/>
    <s v="PROC009"/>
    <n v="4746"/>
    <n v="1008"/>
    <n v="691"/>
    <s v="Denied"/>
    <n v="-317"/>
    <x v="1"/>
    <x v="131"/>
    <x v="0"/>
    <x v="10"/>
  </r>
  <r>
    <s v="CLM00458"/>
    <s v="PAT0013"/>
    <x v="2"/>
    <x v="6"/>
    <s v="PROC003"/>
    <n v="3402"/>
    <n v="977"/>
    <n v="1389"/>
    <s v="Paid"/>
    <n v="412"/>
    <x v="0"/>
    <x v="106"/>
    <x v="0"/>
    <x v="4"/>
  </r>
  <r>
    <s v="CLM00459"/>
    <s v="PAT0279"/>
    <x v="0"/>
    <x v="5"/>
    <s v="PROC002"/>
    <n v="4828"/>
    <n v="747"/>
    <n v="564"/>
    <s v="Denied"/>
    <n v="-183"/>
    <x v="1"/>
    <x v="89"/>
    <x v="0"/>
    <x v="2"/>
  </r>
  <r>
    <s v="CLM00460"/>
    <s v="PAT0217"/>
    <x v="2"/>
    <x v="1"/>
    <s v="PROC002"/>
    <n v="501"/>
    <n v="360"/>
    <n v="156"/>
    <s v="Denied"/>
    <n v="-204"/>
    <x v="1"/>
    <x v="66"/>
    <x v="0"/>
    <x v="14"/>
  </r>
  <r>
    <s v="CLM00461"/>
    <s v="PAT0286"/>
    <x v="1"/>
    <x v="7"/>
    <s v="PROC007"/>
    <n v="861"/>
    <n v="346"/>
    <n v="19"/>
    <s v="Denied"/>
    <n v="-327"/>
    <x v="1"/>
    <x v="66"/>
    <x v="0"/>
    <x v="14"/>
  </r>
  <r>
    <s v="CLM00462"/>
    <s v="PAT0273"/>
    <x v="1"/>
    <x v="3"/>
    <s v="PROC005"/>
    <n v="1008"/>
    <n v="712"/>
    <n v="335"/>
    <s v="Pending"/>
    <n v="-377"/>
    <x v="1"/>
    <x v="134"/>
    <x v="0"/>
    <x v="14"/>
  </r>
  <r>
    <s v="CLM00463"/>
    <s v="PAT0062"/>
    <x v="0"/>
    <x v="0"/>
    <s v="PROC009"/>
    <n v="2507"/>
    <n v="212"/>
    <n v="131"/>
    <s v="Paid"/>
    <n v="-81"/>
    <x v="1"/>
    <x v="22"/>
    <x v="1"/>
    <x v="4"/>
  </r>
  <r>
    <s v="CLM00464"/>
    <s v="PAT0084"/>
    <x v="1"/>
    <x v="7"/>
    <s v="PROC003"/>
    <n v="3365"/>
    <n v="1619"/>
    <n v="1460"/>
    <s v="Denied"/>
    <n v="-159"/>
    <x v="1"/>
    <x v="67"/>
    <x v="0"/>
    <x v="17"/>
  </r>
  <r>
    <s v="CLM00465"/>
    <s v="PAT0217"/>
    <x v="1"/>
    <x v="4"/>
    <s v="PROC002"/>
    <n v="3044"/>
    <n v="2838"/>
    <n v="1197"/>
    <s v="Denied"/>
    <n v="-1641"/>
    <x v="1"/>
    <x v="61"/>
    <x v="0"/>
    <x v="7"/>
  </r>
  <r>
    <s v="CLM00466"/>
    <s v="PAT0187"/>
    <x v="0"/>
    <x v="3"/>
    <s v="PROC005"/>
    <n v="2083"/>
    <n v="1950"/>
    <n v="132"/>
    <s v="Pending"/>
    <n v="-1818"/>
    <x v="1"/>
    <x v="68"/>
    <x v="0"/>
    <x v="15"/>
  </r>
  <r>
    <s v="CLM00467"/>
    <s v="PAT0019"/>
    <x v="0"/>
    <x v="2"/>
    <s v="PROC009"/>
    <n v="1120"/>
    <n v="939"/>
    <n v="626"/>
    <s v="Paid"/>
    <n v="-313"/>
    <x v="1"/>
    <x v="11"/>
    <x v="0"/>
    <x v="5"/>
  </r>
  <r>
    <s v="CLM00468"/>
    <s v="PAT0177"/>
    <x v="0"/>
    <x v="9"/>
    <s v="PROC006"/>
    <n v="3553"/>
    <n v="3468"/>
    <n v="2488"/>
    <s v="Denied"/>
    <n v="-980"/>
    <x v="1"/>
    <x v="98"/>
    <x v="0"/>
    <x v="8"/>
  </r>
  <r>
    <s v="CLM00469"/>
    <s v="PAT0100"/>
    <x v="1"/>
    <x v="1"/>
    <s v="PROC005"/>
    <n v="965"/>
    <n v="171"/>
    <n v="654"/>
    <s v="Paid"/>
    <n v="483"/>
    <x v="0"/>
    <x v="130"/>
    <x v="0"/>
    <x v="9"/>
  </r>
  <r>
    <s v="CLM00470"/>
    <s v="PAT0233"/>
    <x v="0"/>
    <x v="5"/>
    <s v="PROC007"/>
    <n v="4293"/>
    <n v="4132"/>
    <n v="411"/>
    <s v="Pending"/>
    <n v="-3721"/>
    <x v="1"/>
    <x v="134"/>
    <x v="0"/>
    <x v="14"/>
  </r>
  <r>
    <s v="CLM00471"/>
    <s v="PAT0076"/>
    <x v="0"/>
    <x v="7"/>
    <s v="PROC007"/>
    <n v="4475"/>
    <n v="599"/>
    <n v="47"/>
    <s v="Pending"/>
    <n v="-552"/>
    <x v="1"/>
    <x v="112"/>
    <x v="0"/>
    <x v="18"/>
  </r>
  <r>
    <s v="CLM00472"/>
    <s v="PAT0265"/>
    <x v="0"/>
    <x v="9"/>
    <s v="PROC010"/>
    <n v="4819"/>
    <n v="655"/>
    <n v="1073"/>
    <s v="Paid"/>
    <n v="418"/>
    <x v="0"/>
    <x v="24"/>
    <x v="0"/>
    <x v="13"/>
  </r>
  <r>
    <s v="CLM00473"/>
    <s v="PAT0284"/>
    <x v="0"/>
    <x v="2"/>
    <s v="PROC003"/>
    <n v="2848"/>
    <n v="2262"/>
    <n v="372"/>
    <s v="Pending"/>
    <n v="-1890"/>
    <x v="1"/>
    <x v="123"/>
    <x v="0"/>
    <x v="17"/>
  </r>
  <r>
    <s v="CLM00474"/>
    <s v="PAT0206"/>
    <x v="0"/>
    <x v="5"/>
    <s v="PROC003"/>
    <n v="2958"/>
    <n v="120"/>
    <n v="25"/>
    <s v="Paid"/>
    <n v="-95"/>
    <x v="1"/>
    <x v="20"/>
    <x v="1"/>
    <x v="10"/>
  </r>
  <r>
    <s v="CLM00475"/>
    <s v="PAT0223"/>
    <x v="1"/>
    <x v="1"/>
    <s v="PROC003"/>
    <n v="3312"/>
    <n v="2653"/>
    <n v="2201"/>
    <s v="Pending"/>
    <n v="-452"/>
    <x v="1"/>
    <x v="105"/>
    <x v="0"/>
    <x v="13"/>
  </r>
  <r>
    <s v="CLM00476"/>
    <s v="PAT0052"/>
    <x v="0"/>
    <x v="9"/>
    <s v="PROC006"/>
    <n v="2779"/>
    <n v="1862"/>
    <n v="449"/>
    <s v="Pending"/>
    <n v="-1413"/>
    <x v="1"/>
    <x v="131"/>
    <x v="0"/>
    <x v="10"/>
  </r>
  <r>
    <s v="CLM00477"/>
    <s v="PAT0144"/>
    <x v="2"/>
    <x v="0"/>
    <s v="PROC005"/>
    <n v="249"/>
    <n v="142"/>
    <n v="55"/>
    <s v="Pending"/>
    <n v="-87"/>
    <x v="1"/>
    <x v="52"/>
    <x v="1"/>
    <x v="20"/>
  </r>
  <r>
    <s v="CLM00478"/>
    <s v="PAT0069"/>
    <x v="1"/>
    <x v="6"/>
    <s v="PROC007"/>
    <n v="3878"/>
    <n v="1802"/>
    <n v="290"/>
    <s v="Paid"/>
    <n v="-1512"/>
    <x v="1"/>
    <x v="26"/>
    <x v="0"/>
    <x v="16"/>
  </r>
  <r>
    <s v="CLM00479"/>
    <s v="PAT0099"/>
    <x v="2"/>
    <x v="2"/>
    <s v="PROC005"/>
    <n v="2420"/>
    <n v="1805"/>
    <n v="201"/>
    <s v="Denied"/>
    <n v="-1604"/>
    <x v="1"/>
    <x v="57"/>
    <x v="0"/>
    <x v="3"/>
  </r>
  <r>
    <s v="CLM00480"/>
    <s v="PAT0025"/>
    <x v="0"/>
    <x v="9"/>
    <s v="PROC010"/>
    <n v="670"/>
    <n v="665"/>
    <n v="275"/>
    <s v="Denied"/>
    <n v="-390"/>
    <x v="1"/>
    <x v="93"/>
    <x v="0"/>
    <x v="1"/>
  </r>
  <r>
    <s v="CLM00481"/>
    <s v="PAT0053"/>
    <x v="1"/>
    <x v="1"/>
    <s v="PROC006"/>
    <n v="4939"/>
    <n v="4278"/>
    <n v="129"/>
    <s v="Pending"/>
    <n v="-4149"/>
    <x v="1"/>
    <x v="83"/>
    <x v="0"/>
    <x v="9"/>
  </r>
  <r>
    <s v="CLM00482"/>
    <s v="PAT0151"/>
    <x v="0"/>
    <x v="4"/>
    <s v="PROC008"/>
    <n v="3065"/>
    <n v="2532"/>
    <n v="347"/>
    <s v="Pending"/>
    <n v="-2185"/>
    <x v="1"/>
    <x v="99"/>
    <x v="0"/>
    <x v="19"/>
  </r>
  <r>
    <s v="CLM00483"/>
    <s v="PAT0144"/>
    <x v="0"/>
    <x v="7"/>
    <s v="PROC001"/>
    <n v="4949"/>
    <n v="719"/>
    <n v="434"/>
    <s v="Paid"/>
    <n v="-285"/>
    <x v="1"/>
    <x v="71"/>
    <x v="0"/>
    <x v="12"/>
  </r>
  <r>
    <s v="CLM00484"/>
    <s v="PAT0057"/>
    <x v="2"/>
    <x v="5"/>
    <s v="PROC003"/>
    <n v="3068"/>
    <n v="406"/>
    <n v="152"/>
    <s v="Denied"/>
    <n v="-254"/>
    <x v="1"/>
    <x v="21"/>
    <x v="0"/>
    <x v="15"/>
  </r>
  <r>
    <s v="CLM00485"/>
    <s v="PAT0039"/>
    <x v="1"/>
    <x v="8"/>
    <s v="PROC001"/>
    <n v="2619"/>
    <n v="432"/>
    <n v="162"/>
    <s v="Denied"/>
    <n v="-270"/>
    <x v="1"/>
    <x v="126"/>
    <x v="0"/>
    <x v="2"/>
  </r>
  <r>
    <s v="CLM00486"/>
    <s v="PAT0109"/>
    <x v="0"/>
    <x v="4"/>
    <s v="PROC008"/>
    <n v="2978"/>
    <n v="1262"/>
    <n v="821"/>
    <s v="Paid"/>
    <n v="-441"/>
    <x v="1"/>
    <x v="25"/>
    <x v="0"/>
    <x v="7"/>
  </r>
  <r>
    <s v="CLM00487"/>
    <s v="PAT0181"/>
    <x v="1"/>
    <x v="8"/>
    <s v="PROC005"/>
    <n v="3692"/>
    <n v="1014"/>
    <n v="392"/>
    <s v="Pending"/>
    <n v="-622"/>
    <x v="1"/>
    <x v="135"/>
    <x v="0"/>
    <x v="17"/>
  </r>
  <r>
    <s v="CLM00488"/>
    <s v="PAT0042"/>
    <x v="0"/>
    <x v="7"/>
    <s v="PROC007"/>
    <n v="4872"/>
    <n v="2521"/>
    <n v="2286"/>
    <s v="Pending"/>
    <n v="-235"/>
    <x v="1"/>
    <x v="17"/>
    <x v="0"/>
    <x v="13"/>
  </r>
  <r>
    <s v="CLM00489"/>
    <s v="PAT0186"/>
    <x v="0"/>
    <x v="7"/>
    <s v="PROC003"/>
    <n v="1000"/>
    <n v="954"/>
    <n v="720"/>
    <s v="Pending"/>
    <n v="-234"/>
    <x v="1"/>
    <x v="51"/>
    <x v="0"/>
    <x v="1"/>
  </r>
  <r>
    <s v="CLM00490"/>
    <s v="PAT0223"/>
    <x v="0"/>
    <x v="5"/>
    <s v="PROC007"/>
    <n v="3011"/>
    <n v="1619"/>
    <n v="782"/>
    <s v="Pending"/>
    <n v="-837"/>
    <x v="1"/>
    <x v="55"/>
    <x v="0"/>
    <x v="15"/>
  </r>
  <r>
    <s v="CLM00491"/>
    <s v="PAT0122"/>
    <x v="0"/>
    <x v="7"/>
    <s v="PROC009"/>
    <n v="2372"/>
    <n v="1011"/>
    <n v="897"/>
    <s v="Paid"/>
    <n v="-114"/>
    <x v="1"/>
    <x v="50"/>
    <x v="0"/>
    <x v="3"/>
  </r>
  <r>
    <s v="CLM00492"/>
    <s v="PAT0133"/>
    <x v="1"/>
    <x v="8"/>
    <s v="PROC010"/>
    <n v="3525"/>
    <n v="1561"/>
    <n v="878"/>
    <s v="Pending"/>
    <n v="-683"/>
    <x v="1"/>
    <x v="16"/>
    <x v="0"/>
    <x v="12"/>
  </r>
  <r>
    <s v="CLM00493"/>
    <s v="PAT0163"/>
    <x v="0"/>
    <x v="1"/>
    <s v="PROC005"/>
    <n v="924"/>
    <n v="501"/>
    <n v="48"/>
    <s v="Paid"/>
    <n v="-453"/>
    <x v="1"/>
    <x v="79"/>
    <x v="0"/>
    <x v="5"/>
  </r>
  <r>
    <s v="CLM00494"/>
    <s v="PAT0215"/>
    <x v="2"/>
    <x v="1"/>
    <s v="PROC007"/>
    <n v="3243"/>
    <n v="1132"/>
    <n v="524"/>
    <s v="Pending"/>
    <n v="-608"/>
    <x v="1"/>
    <x v="101"/>
    <x v="0"/>
    <x v="15"/>
  </r>
  <r>
    <s v="CLM00495"/>
    <s v="PAT0221"/>
    <x v="1"/>
    <x v="9"/>
    <s v="PROC002"/>
    <n v="2631.5"/>
    <n v="1976"/>
    <n v="1169"/>
    <s v="Paid"/>
    <n v="-807"/>
    <x v="1"/>
    <x v="136"/>
    <x v="0"/>
    <x v="3"/>
  </r>
  <r>
    <s v="CLM00496"/>
    <s v="PAT0235"/>
    <x v="2"/>
    <x v="5"/>
    <s v="PROC008"/>
    <n v="1119"/>
    <n v="765"/>
    <n v="177"/>
    <s v="Pending"/>
    <n v="-588"/>
    <x v="1"/>
    <x v="57"/>
    <x v="0"/>
    <x v="3"/>
  </r>
  <r>
    <s v="CLM00497"/>
    <s v="PAT0146"/>
    <x v="1"/>
    <x v="0"/>
    <s v="PROC004"/>
    <n v="2631.5"/>
    <n v="835"/>
    <n v="507"/>
    <s v="Pending"/>
    <n v="-328"/>
    <x v="1"/>
    <x v="111"/>
    <x v="0"/>
    <x v="8"/>
  </r>
  <r>
    <s v="CLM00498"/>
    <s v="PAT0239"/>
    <x v="2"/>
    <x v="2"/>
    <s v="PROC007"/>
    <n v="2631.5"/>
    <n v="1826"/>
    <n v="1651"/>
    <s v="Denied"/>
    <n v="-175"/>
    <x v="1"/>
    <x v="77"/>
    <x v="0"/>
    <x v="6"/>
  </r>
  <r>
    <s v="CLM00499"/>
    <s v="PAT0076"/>
    <x v="0"/>
    <x v="8"/>
    <s v="PROC010"/>
    <n v="289"/>
    <n v="238"/>
    <n v="649"/>
    <s v="Paid"/>
    <n v="411"/>
    <x v="0"/>
    <x v="1"/>
    <x v="0"/>
    <x v="1"/>
  </r>
  <r>
    <s v="CLM00500"/>
    <s v="PAT0009"/>
    <x v="0"/>
    <x v="0"/>
    <s v="PROC003"/>
    <n v="4342"/>
    <n v="3586"/>
    <n v="2449"/>
    <s v="Denied"/>
    <n v="-1137"/>
    <x v="1"/>
    <x v="140"/>
    <x v="0"/>
    <x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CAA7E7-84DB-4A45-9BAA-8337DA5EF70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M12:N35" firstHeaderRow="1" firstDataRow="1" firstDataCol="1" rowPageCount="2" colPageCount="1"/>
  <pivotFields count="15">
    <pivotField showAll="0"/>
    <pivotField showAll="0"/>
    <pivotField axis="axisPage" multipleItemSelectionAllowed="1" showAll="0">
      <items count="4">
        <item x="2"/>
        <item x="0"/>
        <item x="1"/>
        <item t="default"/>
      </items>
    </pivotField>
    <pivotField showAll="0"/>
    <pivotField showAll="0"/>
    <pivotField showAll="0"/>
    <pivotField showAll="0"/>
    <pivotField showAll="0"/>
    <pivotField showAll="0"/>
    <pivotField showAll="0"/>
    <pivotField multipleItemSelectionAllowed="1" showAll="0">
      <items count="3">
        <item x="0"/>
        <item x="1"/>
        <item t="default"/>
      </items>
    </pivotField>
    <pivotField numFmtId="14" showAll="0">
      <items count="142">
        <item x="140"/>
        <item x="117"/>
        <item x="8"/>
        <item x="45"/>
        <item x="111"/>
        <item x="98"/>
        <item x="114"/>
        <item x="130"/>
        <item x="83"/>
        <item x="72"/>
        <item x="137"/>
        <item x="10"/>
        <item x="9"/>
        <item x="99"/>
        <item x="85"/>
        <item x="58"/>
        <item x="53"/>
        <item x="47"/>
        <item x="70"/>
        <item x="118"/>
        <item x="50"/>
        <item x="122"/>
        <item x="124"/>
        <item x="35"/>
        <item x="136"/>
        <item x="57"/>
        <item x="3"/>
        <item x="61"/>
        <item x="119"/>
        <item x="25"/>
        <item x="7"/>
        <item x="39"/>
        <item x="138"/>
        <item x="120"/>
        <item x="109"/>
        <item x="5"/>
        <item x="32"/>
        <item x="79"/>
        <item x="73"/>
        <item x="11"/>
        <item x="128"/>
        <item x="64"/>
        <item x="132"/>
        <item x="96"/>
        <item x="92"/>
        <item x="95"/>
        <item x="52"/>
        <item x="133"/>
        <item x="49"/>
        <item x="27"/>
        <item x="121"/>
        <item x="93"/>
        <item x="1"/>
        <item x="51"/>
        <item x="30"/>
        <item x="20"/>
        <item x="69"/>
        <item x="63"/>
        <item x="43"/>
        <item x="12"/>
        <item x="60"/>
        <item x="131"/>
        <item x="129"/>
        <item x="14"/>
        <item x="89"/>
        <item x="2"/>
        <item x="74"/>
        <item x="56"/>
        <item x="126"/>
        <item x="116"/>
        <item x="101"/>
        <item x="68"/>
        <item x="21"/>
        <item x="55"/>
        <item x="44"/>
        <item x="100"/>
        <item x="81"/>
        <item x="4"/>
        <item x="94"/>
        <item x="106"/>
        <item x="22"/>
        <item x="36"/>
        <item x="80"/>
        <item x="103"/>
        <item x="62"/>
        <item x="104"/>
        <item x="78"/>
        <item x="28"/>
        <item x="77"/>
        <item x="6"/>
        <item x="66"/>
        <item x="19"/>
        <item x="75"/>
        <item x="110"/>
        <item x="139"/>
        <item x="113"/>
        <item x="134"/>
        <item x="107"/>
        <item x="40"/>
        <item x="0"/>
        <item x="46"/>
        <item x="13"/>
        <item x="59"/>
        <item x="90"/>
        <item x="127"/>
        <item x="41"/>
        <item x="88"/>
        <item x="108"/>
        <item x="26"/>
        <item x="97"/>
        <item x="54"/>
        <item x="65"/>
        <item x="37"/>
        <item x="18"/>
        <item x="15"/>
        <item x="105"/>
        <item x="17"/>
        <item x="34"/>
        <item x="31"/>
        <item x="115"/>
        <item x="24"/>
        <item x="48"/>
        <item x="112"/>
        <item x="42"/>
        <item x="91"/>
        <item x="125"/>
        <item x="84"/>
        <item x="82"/>
        <item x="76"/>
        <item x="23"/>
        <item x="33"/>
        <item x="16"/>
        <item x="71"/>
        <item x="38"/>
        <item x="86"/>
        <item x="87"/>
        <item x="123"/>
        <item x="135"/>
        <item x="102"/>
        <item x="67"/>
        <item x="29"/>
        <item t="default"/>
      </items>
    </pivotField>
    <pivotField axis="axisPage" dataField="1" multipleItemSelectionAllowed="1" showAll="0">
      <items count="5">
        <item x="0"/>
        <item m="1" x="3"/>
        <item x="1"/>
        <item m="1" x="2"/>
        <item t="default"/>
      </items>
    </pivotField>
    <pivotField axis="axisRow" showAll="0">
      <items count="23">
        <item x="8"/>
        <item x="9"/>
        <item x="19"/>
        <item x="3"/>
        <item x="7"/>
        <item x="5"/>
        <item x="20"/>
        <item x="1"/>
        <item x="10"/>
        <item x="2"/>
        <item x="15"/>
        <item x="4"/>
        <item x="6"/>
        <item x="14"/>
        <item x="0"/>
        <item x="16"/>
        <item x="11"/>
        <item x="13"/>
        <item x="18"/>
        <item x="12"/>
        <item x="17"/>
        <item x="21"/>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1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ageFields count="2">
    <pageField fld="2" hier="-1"/>
    <pageField fld="12" hier="-1"/>
  </pageFields>
  <dataFields count="1">
    <dataField name="Count of Flag_High_Variance" fld="12" subtotal="count" baseField="0" baseItem="0" numFmtId="1"/>
  </dataFields>
  <formats count="1">
    <format dxfId="16">
      <pivotArea outline="0" fieldPosition="0">
        <references count="1">
          <reference field="4294967294" count="1">
            <x v="0"/>
          </reference>
        </references>
      </pivotArea>
    </format>
  </formats>
  <chartFormats count="2">
    <chartFormat chart="8" format="6"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27BE16-0FAB-4B49-9460-A0AF5D15ABB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7" firstHeaderRow="0" firstDataRow="1" firstDataCol="1"/>
  <pivotFields count="15">
    <pivotField showAll="0"/>
    <pivotField showAll="0"/>
    <pivotField axis="axisRow" showAll="0">
      <items count="4">
        <item x="2"/>
        <item x="0"/>
        <item x="1"/>
        <item t="default"/>
      </items>
    </pivotField>
    <pivotField showAll="0"/>
    <pivotField showAll="0"/>
    <pivotField showAll="0"/>
    <pivotField showAll="0"/>
    <pivotField showAll="0"/>
    <pivotField showAll="0"/>
    <pivotField dataField="1" showAll="0"/>
    <pivotField showAll="0"/>
    <pivotField numFmtId="14" showAll="0">
      <items count="142">
        <item x="140"/>
        <item x="117"/>
        <item x="8"/>
        <item x="45"/>
        <item x="111"/>
        <item x="98"/>
        <item x="114"/>
        <item x="130"/>
        <item x="83"/>
        <item x="72"/>
        <item x="137"/>
        <item x="10"/>
        <item x="9"/>
        <item x="99"/>
        <item x="85"/>
        <item x="58"/>
        <item x="53"/>
        <item x="47"/>
        <item x="70"/>
        <item x="118"/>
        <item x="50"/>
        <item x="122"/>
        <item x="124"/>
        <item x="35"/>
        <item x="136"/>
        <item x="57"/>
        <item x="3"/>
        <item x="61"/>
        <item x="119"/>
        <item x="25"/>
        <item x="7"/>
        <item x="39"/>
        <item x="138"/>
        <item x="120"/>
        <item x="109"/>
        <item x="5"/>
        <item x="32"/>
        <item x="79"/>
        <item x="73"/>
        <item x="11"/>
        <item x="128"/>
        <item x="64"/>
        <item x="132"/>
        <item x="96"/>
        <item x="92"/>
        <item x="95"/>
        <item x="52"/>
        <item x="133"/>
        <item x="49"/>
        <item x="27"/>
        <item x="121"/>
        <item x="93"/>
        <item x="1"/>
        <item x="51"/>
        <item x="30"/>
        <item x="20"/>
        <item x="69"/>
        <item x="63"/>
        <item x="43"/>
        <item x="12"/>
        <item x="60"/>
        <item x="131"/>
        <item x="129"/>
        <item x="14"/>
        <item x="89"/>
        <item x="2"/>
        <item x="74"/>
        <item x="56"/>
        <item x="126"/>
        <item x="116"/>
        <item x="101"/>
        <item x="68"/>
        <item x="21"/>
        <item x="55"/>
        <item x="44"/>
        <item x="100"/>
        <item x="81"/>
        <item x="4"/>
        <item x="94"/>
        <item x="106"/>
        <item x="22"/>
        <item x="36"/>
        <item x="80"/>
        <item x="103"/>
        <item x="62"/>
        <item x="104"/>
        <item x="78"/>
        <item x="28"/>
        <item x="77"/>
        <item x="6"/>
        <item x="66"/>
        <item x="19"/>
        <item x="75"/>
        <item x="110"/>
        <item x="139"/>
        <item x="113"/>
        <item x="134"/>
        <item x="107"/>
        <item x="40"/>
        <item x="0"/>
        <item x="46"/>
        <item x="13"/>
        <item x="59"/>
        <item x="90"/>
        <item x="127"/>
        <item x="41"/>
        <item x="88"/>
        <item x="108"/>
        <item x="26"/>
        <item x="97"/>
        <item x="54"/>
        <item x="65"/>
        <item x="37"/>
        <item x="18"/>
        <item x="15"/>
        <item x="105"/>
        <item x="17"/>
        <item x="34"/>
        <item x="31"/>
        <item x="115"/>
        <item x="24"/>
        <item x="48"/>
        <item x="112"/>
        <item x="42"/>
        <item x="91"/>
        <item x="125"/>
        <item x="84"/>
        <item x="82"/>
        <item x="76"/>
        <item x="23"/>
        <item x="33"/>
        <item x="16"/>
        <item x="71"/>
        <item x="38"/>
        <item x="86"/>
        <item x="87"/>
        <item x="123"/>
        <item x="135"/>
        <item x="102"/>
        <item x="67"/>
        <item x="29"/>
        <item t="default"/>
      </items>
    </pivotField>
    <pivotField showAll="0">
      <items count="5">
        <item x="0"/>
        <item m="1" x="3"/>
        <item x="1"/>
        <item m="1" x="2"/>
        <item t="default"/>
      </items>
    </pivotField>
    <pivotField showAll="0"/>
    <pivotField showAll="0">
      <items count="19">
        <item x="0"/>
        <item x="1"/>
        <item x="2"/>
        <item x="3"/>
        <item x="4"/>
        <item x="5"/>
        <item x="6"/>
        <item x="7"/>
        <item x="8"/>
        <item x="9"/>
        <item x="10"/>
        <item x="11"/>
        <item x="12"/>
        <item x="13"/>
        <item x="14"/>
        <item x="15"/>
        <item x="16"/>
        <item x="17"/>
        <item t="default"/>
      </items>
    </pivotField>
  </pivotFields>
  <rowFields count="1">
    <field x="2"/>
  </rowFields>
  <rowItems count="4">
    <i>
      <x/>
    </i>
    <i>
      <x v="1"/>
    </i>
    <i>
      <x v="2"/>
    </i>
    <i t="grand">
      <x/>
    </i>
  </rowItems>
  <colFields count="1">
    <field x="-2"/>
  </colFields>
  <colItems count="2">
    <i>
      <x/>
    </i>
    <i i="1">
      <x v="1"/>
    </i>
  </colItems>
  <dataFields count="2">
    <dataField name="Volume" fld="9" subtotal="count" baseField="2" baseItem="0"/>
    <dataField name="Value" fld="9" subtotal="average" baseField="2" baseItem="0" numFmtId="164"/>
  </dataFields>
  <formats count="1">
    <format dxfId="17">
      <pivotArea collapsedLevelsAreSubtotals="1" fieldPosition="0">
        <references count="2">
          <reference field="4294967294" count="1" selected="0">
            <x v="1"/>
          </reference>
          <reference field="2" count="1">
            <x v="0"/>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1E8CF3-65D6-45EE-8654-EEC159C6425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K28:L31" firstHeaderRow="1" firstDataRow="1" firstDataCol="1"/>
  <pivotFields count="15">
    <pivotField dataField="1" showAll="0"/>
    <pivotField showAll="0"/>
    <pivotField multipleItemSelectionAllowed="1" showAll="0">
      <items count="4">
        <item x="2"/>
        <item x="0"/>
        <item x="1"/>
        <item t="default"/>
      </items>
    </pivotField>
    <pivotField showAll="0"/>
    <pivotField showAll="0"/>
    <pivotField showAll="0"/>
    <pivotField showAll="0"/>
    <pivotField showAll="0"/>
    <pivotField showAll="0"/>
    <pivotField showAll="0"/>
    <pivotField multipleItemSelectionAllowed="1" showAll="0"/>
    <pivotField numFmtId="14" showAll="0">
      <items count="142">
        <item x="140"/>
        <item x="117"/>
        <item x="8"/>
        <item x="45"/>
        <item x="111"/>
        <item x="98"/>
        <item x="114"/>
        <item x="130"/>
        <item x="83"/>
        <item x="72"/>
        <item x="137"/>
        <item x="10"/>
        <item x="9"/>
        <item x="99"/>
        <item x="85"/>
        <item x="58"/>
        <item x="53"/>
        <item x="47"/>
        <item x="70"/>
        <item x="118"/>
        <item x="50"/>
        <item x="122"/>
        <item x="124"/>
        <item x="35"/>
        <item x="136"/>
        <item x="57"/>
        <item x="3"/>
        <item x="61"/>
        <item x="119"/>
        <item x="25"/>
        <item x="7"/>
        <item x="39"/>
        <item x="138"/>
        <item x="120"/>
        <item x="109"/>
        <item x="5"/>
        <item x="32"/>
        <item x="79"/>
        <item x="73"/>
        <item x="11"/>
        <item x="128"/>
        <item x="64"/>
        <item x="132"/>
        <item x="96"/>
        <item x="92"/>
        <item x="95"/>
        <item x="52"/>
        <item x="133"/>
        <item x="49"/>
        <item x="27"/>
        <item x="121"/>
        <item x="93"/>
        <item x="1"/>
        <item x="51"/>
        <item x="30"/>
        <item x="20"/>
        <item x="69"/>
        <item x="63"/>
        <item x="43"/>
        <item x="12"/>
        <item x="60"/>
        <item x="131"/>
        <item x="129"/>
        <item x="14"/>
        <item x="89"/>
        <item x="2"/>
        <item x="74"/>
        <item x="56"/>
        <item x="126"/>
        <item x="116"/>
        <item x="101"/>
        <item x="68"/>
        <item x="21"/>
        <item x="55"/>
        <item x="44"/>
        <item x="100"/>
        <item x="81"/>
        <item x="4"/>
        <item x="94"/>
        <item x="106"/>
        <item x="22"/>
        <item x="36"/>
        <item x="80"/>
        <item x="103"/>
        <item x="62"/>
        <item x="104"/>
        <item x="78"/>
        <item x="28"/>
        <item x="77"/>
        <item x="6"/>
        <item x="66"/>
        <item x="19"/>
        <item x="75"/>
        <item x="110"/>
        <item x="139"/>
        <item x="113"/>
        <item x="134"/>
        <item x="107"/>
        <item x="40"/>
        <item x="0"/>
        <item x="46"/>
        <item x="13"/>
        <item x="59"/>
        <item x="90"/>
        <item x="127"/>
        <item x="41"/>
        <item x="88"/>
        <item x="108"/>
        <item x="26"/>
        <item x="97"/>
        <item x="54"/>
        <item x="65"/>
        <item x="37"/>
        <item x="18"/>
        <item x="15"/>
        <item x="105"/>
        <item x="17"/>
        <item x="34"/>
        <item x="31"/>
        <item x="115"/>
        <item x="24"/>
        <item x="48"/>
        <item x="112"/>
        <item x="42"/>
        <item x="91"/>
        <item x="125"/>
        <item x="84"/>
        <item x="82"/>
        <item x="76"/>
        <item x="23"/>
        <item x="33"/>
        <item x="16"/>
        <item x="71"/>
        <item x="38"/>
        <item x="86"/>
        <item x="87"/>
        <item x="123"/>
        <item x="135"/>
        <item x="102"/>
        <item x="67"/>
        <item x="29"/>
        <item t="default"/>
      </items>
    </pivotField>
    <pivotField axis="axisRow" showAll="0">
      <items count="5">
        <item m="1" x="3"/>
        <item m="1" x="2"/>
        <item x="0"/>
        <item x="1"/>
        <item t="default"/>
      </items>
    </pivotField>
    <pivotField showAll="0"/>
    <pivotField showAll="0">
      <items count="19">
        <item x="0"/>
        <item x="1"/>
        <item x="2"/>
        <item x="3"/>
        <item x="4"/>
        <item x="5"/>
        <item x="6"/>
        <item x="7"/>
        <item x="8"/>
        <item x="9"/>
        <item x="10"/>
        <item x="11"/>
        <item x="12"/>
        <item x="13"/>
        <item x="14"/>
        <item x="15"/>
        <item x="16"/>
        <item x="17"/>
        <item t="default"/>
      </items>
    </pivotField>
  </pivotFields>
  <rowFields count="1">
    <field x="12"/>
  </rowFields>
  <rowItems count="3">
    <i>
      <x v="2"/>
    </i>
    <i>
      <x v="3"/>
    </i>
    <i t="grand">
      <x/>
    </i>
  </rowItems>
  <colItems count="1">
    <i/>
  </colItems>
  <dataFields count="1">
    <dataField name="Count of ClaimID" fld="0" subtotal="count" showDataAs="percentOfTotal" baseField="0" baseItem="0" numFmtId="10"/>
  </dataFields>
  <chartFormats count="6">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12" count="1" selected="0">
            <x v="3"/>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12" count="1" selected="0">
            <x v="2"/>
          </reference>
        </references>
      </pivotArea>
    </chartFormat>
    <chartFormat chart="15" format="7">
      <pivotArea type="data" outline="0" fieldPosition="0">
        <references count="2">
          <reference field="4294967294" count="1" selected="0">
            <x v="0"/>
          </reference>
          <reference field="12" count="1" selected="0">
            <x v="3"/>
          </reference>
        </references>
      </pivotArea>
    </chartFormat>
    <chartFormat chart="12"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958856-D287-48C9-B837-6172A689EA75}"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8">
  <location ref="I12:K22" firstHeaderRow="0" firstDataRow="1" firstDataCol="1"/>
  <pivotFields count="15">
    <pivotField compact="0" showAll="0"/>
    <pivotField compact="0" showAll="0"/>
    <pivotField compact="0" showAll="0">
      <items count="4">
        <item x="2"/>
        <item x="0"/>
        <item x="1"/>
        <item t="default"/>
      </items>
    </pivotField>
    <pivotField axis="axisRow" compact="0" showAll="0" sortType="ascending">
      <items count="11">
        <item x="9"/>
        <item x="2"/>
        <item x="8"/>
        <item x="0"/>
        <item x="3"/>
        <item x="6"/>
        <item x="5"/>
        <item x="1"/>
        <item x="4"/>
        <item x="7"/>
        <item t="default"/>
      </items>
      <autoSortScope>
        <pivotArea dataOnly="0" outline="0" fieldPosition="0">
          <references count="1">
            <reference field="4294967294" count="1" selected="0">
              <x v="1"/>
            </reference>
          </references>
        </pivotArea>
      </autoSortScope>
    </pivotField>
    <pivotField compact="0" showAll="0"/>
    <pivotField compact="0" showAll="0"/>
    <pivotField compact="0" showAll="0"/>
    <pivotField compact="0" showAll="0"/>
    <pivotField compact="0" showAll="0"/>
    <pivotField dataField="1" compact="0" showAll="0"/>
    <pivotField compact="0" showAll="0"/>
    <pivotField compact="0" numFmtId="14" showAll="0">
      <items count="142">
        <item x="140"/>
        <item x="117"/>
        <item x="8"/>
        <item x="45"/>
        <item x="111"/>
        <item x="98"/>
        <item x="114"/>
        <item x="130"/>
        <item x="83"/>
        <item x="72"/>
        <item x="137"/>
        <item x="10"/>
        <item x="9"/>
        <item x="99"/>
        <item x="85"/>
        <item x="58"/>
        <item x="53"/>
        <item x="47"/>
        <item x="70"/>
        <item x="118"/>
        <item x="50"/>
        <item x="122"/>
        <item x="124"/>
        <item x="35"/>
        <item x="136"/>
        <item x="57"/>
        <item x="3"/>
        <item x="61"/>
        <item x="119"/>
        <item x="25"/>
        <item x="7"/>
        <item x="39"/>
        <item x="138"/>
        <item x="120"/>
        <item x="109"/>
        <item x="5"/>
        <item x="32"/>
        <item x="79"/>
        <item x="73"/>
        <item x="11"/>
        <item x="128"/>
        <item x="64"/>
        <item x="132"/>
        <item x="96"/>
        <item x="92"/>
        <item x="95"/>
        <item x="52"/>
        <item x="133"/>
        <item x="49"/>
        <item x="27"/>
        <item x="121"/>
        <item x="93"/>
        <item x="1"/>
        <item x="51"/>
        <item x="30"/>
        <item x="20"/>
        <item x="69"/>
        <item x="63"/>
        <item x="43"/>
        <item x="12"/>
        <item x="60"/>
        <item x="131"/>
        <item x="129"/>
        <item x="14"/>
        <item x="89"/>
        <item x="2"/>
        <item x="74"/>
        <item x="56"/>
        <item x="126"/>
        <item x="116"/>
        <item x="101"/>
        <item x="68"/>
        <item x="21"/>
        <item x="55"/>
        <item x="44"/>
        <item x="100"/>
        <item x="81"/>
        <item x="4"/>
        <item x="94"/>
        <item x="106"/>
        <item x="22"/>
        <item x="36"/>
        <item x="80"/>
        <item x="103"/>
        <item x="62"/>
        <item x="104"/>
        <item x="78"/>
        <item x="28"/>
        <item x="77"/>
        <item x="6"/>
        <item x="66"/>
        <item x="19"/>
        <item x="75"/>
        <item x="110"/>
        <item x="139"/>
        <item x="113"/>
        <item x="134"/>
        <item x="107"/>
        <item x="40"/>
        <item x="0"/>
        <item x="46"/>
        <item x="13"/>
        <item x="59"/>
        <item x="90"/>
        <item x="127"/>
        <item x="41"/>
        <item x="88"/>
        <item x="108"/>
        <item x="26"/>
        <item x="97"/>
        <item x="54"/>
        <item x="65"/>
        <item x="37"/>
        <item x="18"/>
        <item x="15"/>
        <item x="105"/>
        <item x="17"/>
        <item x="34"/>
        <item x="31"/>
        <item x="115"/>
        <item x="24"/>
        <item x="48"/>
        <item x="112"/>
        <item x="42"/>
        <item x="91"/>
        <item x="125"/>
        <item x="84"/>
        <item x="82"/>
        <item x="76"/>
        <item x="23"/>
        <item x="33"/>
        <item x="16"/>
        <item x="71"/>
        <item x="38"/>
        <item x="86"/>
        <item x="87"/>
        <item x="123"/>
        <item x="135"/>
        <item x="102"/>
        <item x="67"/>
        <item x="29"/>
        <item t="default"/>
      </items>
    </pivotField>
    <pivotField compact="0" showAll="0">
      <items count="5">
        <item x="0"/>
        <item m="1" x="3"/>
        <item x="1"/>
        <item m="1" x="2"/>
        <item t="default"/>
      </items>
    </pivotField>
    <pivotField compact="0" showAll="0"/>
    <pivotField compact="0" showAll="0">
      <items count="19">
        <item x="0"/>
        <item x="1"/>
        <item x="2"/>
        <item x="3"/>
        <item x="4"/>
        <item x="5"/>
        <item x="6"/>
        <item x="7"/>
        <item x="8"/>
        <item x="9"/>
        <item x="10"/>
        <item x="11"/>
        <item x="12"/>
        <item x="13"/>
        <item x="14"/>
        <item x="15"/>
        <item x="16"/>
        <item x="17"/>
        <item t="default"/>
      </items>
    </pivotField>
  </pivotFields>
  <rowFields count="1">
    <field x="3"/>
  </rowFields>
  <rowItems count="10">
    <i>
      <x v="4"/>
    </i>
    <i>
      <x v="1"/>
    </i>
    <i>
      <x v="6"/>
    </i>
    <i>
      <x v="5"/>
    </i>
    <i>
      <x v="2"/>
    </i>
    <i>
      <x/>
    </i>
    <i>
      <x v="8"/>
    </i>
    <i>
      <x v="7"/>
    </i>
    <i>
      <x v="3"/>
    </i>
    <i>
      <x v="9"/>
    </i>
  </rowItems>
  <colFields count="1">
    <field x="-2"/>
  </colFields>
  <colItems count="2">
    <i>
      <x/>
    </i>
    <i i="1">
      <x v="1"/>
    </i>
  </colItems>
  <dataFields count="2">
    <dataField name="Value" fld="9" subtotal="average" baseField="3" baseItem="0" numFmtId="164"/>
    <dataField name="Volume" fld="9" subtotal="count" baseField="3" baseItem="4"/>
  </dataFields>
  <formats count="1">
    <format dxfId="18">
      <pivotArea dataOnly="0" labelOnly="1" outline="0" fieldPosition="0">
        <references count="1">
          <reference field="3" count="0"/>
        </references>
      </pivotArea>
    </format>
  </formats>
  <conditionalFormats count="2">
    <conditionalFormat priority="2">
      <pivotAreas count="1">
        <pivotArea type="data" outline="0" collapsedLevelsAreSubtotals="1" fieldPosition="0">
          <references count="1">
            <reference field="4294967294" count="1" selected="0">
              <x v="1"/>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D0AF1B-97D0-4FD2-8729-620F60EA956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9:I10" firstHeaderRow="1" firstDataRow="1" firstDataCol="0"/>
  <pivotFields count="15">
    <pivotField dataField="1"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numFmtId="14" showAll="0">
      <items count="142">
        <item x="140"/>
        <item x="117"/>
        <item x="8"/>
        <item x="45"/>
        <item x="111"/>
        <item x="98"/>
        <item x="114"/>
        <item x="130"/>
        <item x="83"/>
        <item x="72"/>
        <item x="137"/>
        <item x="10"/>
        <item x="9"/>
        <item x="99"/>
        <item x="85"/>
        <item x="58"/>
        <item x="53"/>
        <item x="47"/>
        <item x="70"/>
        <item x="118"/>
        <item x="50"/>
        <item x="122"/>
        <item x="124"/>
        <item x="35"/>
        <item x="136"/>
        <item x="57"/>
        <item x="3"/>
        <item x="61"/>
        <item x="119"/>
        <item x="25"/>
        <item x="7"/>
        <item x="39"/>
        <item x="138"/>
        <item x="120"/>
        <item x="109"/>
        <item x="5"/>
        <item x="32"/>
        <item x="79"/>
        <item x="73"/>
        <item x="11"/>
        <item x="128"/>
        <item x="64"/>
        <item x="132"/>
        <item x="96"/>
        <item x="92"/>
        <item x="95"/>
        <item x="52"/>
        <item x="133"/>
        <item x="49"/>
        <item x="27"/>
        <item x="121"/>
        <item x="93"/>
        <item x="1"/>
        <item x="51"/>
        <item x="30"/>
        <item x="20"/>
        <item x="69"/>
        <item x="63"/>
        <item x="43"/>
        <item x="12"/>
        <item x="60"/>
        <item x="131"/>
        <item x="129"/>
        <item x="14"/>
        <item x="89"/>
        <item x="2"/>
        <item x="74"/>
        <item x="56"/>
        <item x="126"/>
        <item x="116"/>
        <item x="101"/>
        <item x="68"/>
        <item x="21"/>
        <item x="55"/>
        <item x="44"/>
        <item x="100"/>
        <item x="81"/>
        <item x="4"/>
        <item x="94"/>
        <item x="106"/>
        <item x="22"/>
        <item x="36"/>
        <item x="80"/>
        <item x="103"/>
        <item x="62"/>
        <item x="104"/>
        <item x="78"/>
        <item x="28"/>
        <item x="77"/>
        <item x="6"/>
        <item x="66"/>
        <item x="19"/>
        <item x="75"/>
        <item x="110"/>
        <item x="139"/>
        <item x="113"/>
        <item x="134"/>
        <item x="107"/>
        <item x="40"/>
        <item x="0"/>
        <item x="46"/>
        <item x="13"/>
        <item x="59"/>
        <item x="90"/>
        <item x="127"/>
        <item x="41"/>
        <item x="88"/>
        <item x="108"/>
        <item x="26"/>
        <item x="97"/>
        <item x="54"/>
        <item x="65"/>
        <item x="37"/>
        <item x="18"/>
        <item x="15"/>
        <item x="105"/>
        <item x="17"/>
        <item x="34"/>
        <item x="31"/>
        <item x="115"/>
        <item x="24"/>
        <item x="48"/>
        <item x="112"/>
        <item x="42"/>
        <item x="91"/>
        <item x="125"/>
        <item x="84"/>
        <item x="82"/>
        <item x="76"/>
        <item x="23"/>
        <item x="33"/>
        <item x="16"/>
        <item x="71"/>
        <item x="38"/>
        <item x="86"/>
        <item x="87"/>
        <item x="123"/>
        <item x="135"/>
        <item x="102"/>
        <item x="67"/>
        <item x="29"/>
        <item t="default"/>
      </items>
    </pivotField>
    <pivotField showAll="0">
      <items count="5">
        <item x="0"/>
        <item m="1" x="3"/>
        <item x="1"/>
        <item m="1" x="2"/>
        <item t="default"/>
      </items>
    </pivotField>
    <pivotField showAll="0"/>
    <pivotField showAll="0">
      <items count="19">
        <item x="0"/>
        <item x="1"/>
        <item x="2"/>
        <item x="3"/>
        <item x="4"/>
        <item x="5"/>
        <item x="6"/>
        <item x="7"/>
        <item x="8"/>
        <item x="9"/>
        <item x="10"/>
        <item x="11"/>
        <item x="12"/>
        <item x="13"/>
        <item x="14"/>
        <item x="15"/>
        <item x="16"/>
        <item x="17"/>
        <item t="default"/>
      </items>
    </pivotField>
  </pivotFields>
  <rowItems count="1">
    <i/>
  </rowItems>
  <colItems count="1">
    <i/>
  </colItems>
  <dataFields count="1">
    <dataField name="Count of ClaimID" fld="0" subtotal="count" baseField="0" baseItem="0"/>
  </dataFields>
  <chartFormats count="2">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F2777B-DC56-4F99-B69E-3CF57B93833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I3:J6" firstHeaderRow="1" firstDataRow="1" firstDataCol="1"/>
  <pivotFields count="15">
    <pivotField dataField="1" showAll="0"/>
    <pivotField showAll="0"/>
    <pivotField showAll="0">
      <items count="4">
        <item x="2"/>
        <item x="0"/>
        <item x="1"/>
        <item t="default"/>
      </items>
    </pivotField>
    <pivotField showAll="0"/>
    <pivotField showAll="0"/>
    <pivotField showAll="0"/>
    <pivotField showAll="0"/>
    <pivotField showAll="0"/>
    <pivotField showAll="0"/>
    <pivotField showAll="0"/>
    <pivotField axis="axisRow" showAll="0">
      <items count="3">
        <item x="0"/>
        <item x="1"/>
        <item t="default"/>
      </items>
    </pivotField>
    <pivotField numFmtId="14" showAll="0">
      <items count="142">
        <item x="140"/>
        <item x="117"/>
        <item x="8"/>
        <item x="45"/>
        <item x="111"/>
        <item x="98"/>
        <item x="114"/>
        <item x="130"/>
        <item x="83"/>
        <item x="72"/>
        <item x="137"/>
        <item x="10"/>
        <item x="9"/>
        <item x="99"/>
        <item x="85"/>
        <item x="58"/>
        <item x="53"/>
        <item x="47"/>
        <item x="70"/>
        <item x="118"/>
        <item x="50"/>
        <item x="122"/>
        <item x="124"/>
        <item x="35"/>
        <item x="136"/>
        <item x="57"/>
        <item x="3"/>
        <item x="61"/>
        <item x="119"/>
        <item x="25"/>
        <item x="7"/>
        <item x="39"/>
        <item x="138"/>
        <item x="120"/>
        <item x="109"/>
        <item x="5"/>
        <item x="32"/>
        <item x="79"/>
        <item x="73"/>
        <item x="11"/>
        <item x="128"/>
        <item x="64"/>
        <item x="132"/>
        <item x="96"/>
        <item x="92"/>
        <item x="95"/>
        <item x="52"/>
        <item x="133"/>
        <item x="49"/>
        <item x="27"/>
        <item x="121"/>
        <item x="93"/>
        <item x="1"/>
        <item x="51"/>
        <item x="30"/>
        <item x="20"/>
        <item x="69"/>
        <item x="63"/>
        <item x="43"/>
        <item x="12"/>
        <item x="60"/>
        <item x="131"/>
        <item x="129"/>
        <item x="14"/>
        <item x="89"/>
        <item x="2"/>
        <item x="74"/>
        <item x="56"/>
        <item x="126"/>
        <item x="116"/>
        <item x="101"/>
        <item x="68"/>
        <item x="21"/>
        <item x="55"/>
        <item x="44"/>
        <item x="100"/>
        <item x="81"/>
        <item x="4"/>
        <item x="94"/>
        <item x="106"/>
        <item x="22"/>
        <item x="36"/>
        <item x="80"/>
        <item x="103"/>
        <item x="62"/>
        <item x="104"/>
        <item x="78"/>
        <item x="28"/>
        <item x="77"/>
        <item x="6"/>
        <item x="66"/>
        <item x="19"/>
        <item x="75"/>
        <item x="110"/>
        <item x="139"/>
        <item x="113"/>
        <item x="134"/>
        <item x="107"/>
        <item x="40"/>
        <item x="0"/>
        <item x="46"/>
        <item x="13"/>
        <item x="59"/>
        <item x="90"/>
        <item x="127"/>
        <item x="41"/>
        <item x="88"/>
        <item x="108"/>
        <item x="26"/>
        <item x="97"/>
        <item x="54"/>
        <item x="65"/>
        <item x="37"/>
        <item x="18"/>
        <item x="15"/>
        <item x="105"/>
        <item x="17"/>
        <item x="34"/>
        <item x="31"/>
        <item x="115"/>
        <item x="24"/>
        <item x="48"/>
        <item x="112"/>
        <item x="42"/>
        <item x="91"/>
        <item x="125"/>
        <item x="84"/>
        <item x="82"/>
        <item x="76"/>
        <item x="23"/>
        <item x="33"/>
        <item x="16"/>
        <item x="71"/>
        <item x="38"/>
        <item x="86"/>
        <item x="87"/>
        <item x="123"/>
        <item x="135"/>
        <item x="102"/>
        <item x="67"/>
        <item x="29"/>
        <item t="default"/>
      </items>
    </pivotField>
    <pivotField showAll="0">
      <items count="5">
        <item x="0"/>
        <item m="1" x="3"/>
        <item x="1"/>
        <item m="1" x="2"/>
        <item t="default"/>
      </items>
    </pivotField>
    <pivotField showAll="0"/>
    <pivotField showAll="0">
      <items count="19">
        <item x="0"/>
        <item x="1"/>
        <item x="2"/>
        <item x="3"/>
        <item x="4"/>
        <item x="5"/>
        <item x="6"/>
        <item x="7"/>
        <item x="8"/>
        <item x="9"/>
        <item x="10"/>
        <item x="11"/>
        <item x="12"/>
        <item x="13"/>
        <item x="14"/>
        <item x="15"/>
        <item x="16"/>
        <item x="17"/>
        <item t="default"/>
      </items>
    </pivotField>
  </pivotFields>
  <rowFields count="1">
    <field x="10"/>
  </rowFields>
  <rowItems count="3">
    <i>
      <x/>
    </i>
    <i>
      <x v="1"/>
    </i>
    <i t="grand">
      <x/>
    </i>
  </rowItems>
  <colItems count="1">
    <i/>
  </colItems>
  <dataFields count="1">
    <dataField name="Count of ClaimID" fld="0" subtotal="count" showDataAs="percentOfTotal" baseField="0" baseItem="0" numFmtId="10"/>
  </dataField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0" count="1" selected="0">
            <x v="1"/>
          </reference>
        </references>
      </pivotArea>
    </chartFormat>
    <chartFormat chart="6" format="2">
      <pivotArea type="data" outline="0" fieldPosition="0">
        <references count="2">
          <reference field="4294967294" count="1" selected="0">
            <x v="0"/>
          </reference>
          <reference field="10"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0" count="1" selected="0">
            <x v="0"/>
          </reference>
        </references>
      </pivotArea>
    </chartFormat>
    <chartFormat chart="9"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E1D8EF-FA4B-4D64-834E-1A8BF53DB85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3:G6" firstHeaderRow="1" firstDataRow="1" firstDataCol="1"/>
  <pivotFields count="15">
    <pivotField showAll="0"/>
    <pivotField showAll="0"/>
    <pivotField showAll="0">
      <items count="4">
        <item x="2"/>
        <item x="0"/>
        <item x="1"/>
        <item t="default"/>
      </items>
    </pivotField>
    <pivotField showAll="0"/>
    <pivotField showAll="0"/>
    <pivotField showAll="0"/>
    <pivotField showAll="0"/>
    <pivotField showAll="0"/>
    <pivotField showAll="0"/>
    <pivotField dataField="1" showAll="0"/>
    <pivotField axis="axisRow" showAll="0">
      <items count="3">
        <item x="0"/>
        <item x="1"/>
        <item t="default"/>
      </items>
    </pivotField>
    <pivotField numFmtId="14" showAll="0">
      <items count="142">
        <item x="140"/>
        <item x="117"/>
        <item x="8"/>
        <item x="45"/>
        <item x="111"/>
        <item x="98"/>
        <item x="114"/>
        <item x="130"/>
        <item x="83"/>
        <item x="72"/>
        <item x="137"/>
        <item x="10"/>
        <item x="9"/>
        <item x="99"/>
        <item x="85"/>
        <item x="58"/>
        <item x="53"/>
        <item x="47"/>
        <item x="70"/>
        <item x="118"/>
        <item x="50"/>
        <item x="122"/>
        <item x="124"/>
        <item x="35"/>
        <item x="136"/>
        <item x="57"/>
        <item x="3"/>
        <item x="61"/>
        <item x="119"/>
        <item x="25"/>
        <item x="7"/>
        <item x="39"/>
        <item x="138"/>
        <item x="120"/>
        <item x="109"/>
        <item x="5"/>
        <item x="32"/>
        <item x="79"/>
        <item x="73"/>
        <item x="11"/>
        <item x="128"/>
        <item x="64"/>
        <item x="132"/>
        <item x="96"/>
        <item x="92"/>
        <item x="95"/>
        <item x="52"/>
        <item x="133"/>
        <item x="49"/>
        <item x="27"/>
        <item x="121"/>
        <item x="93"/>
        <item x="1"/>
        <item x="51"/>
        <item x="30"/>
        <item x="20"/>
        <item x="69"/>
        <item x="63"/>
        <item x="43"/>
        <item x="12"/>
        <item x="60"/>
        <item x="131"/>
        <item x="129"/>
        <item x="14"/>
        <item x="89"/>
        <item x="2"/>
        <item x="74"/>
        <item x="56"/>
        <item x="126"/>
        <item x="116"/>
        <item x="101"/>
        <item x="68"/>
        <item x="21"/>
        <item x="55"/>
        <item x="44"/>
        <item x="100"/>
        <item x="81"/>
        <item x="4"/>
        <item x="94"/>
        <item x="106"/>
        <item x="22"/>
        <item x="36"/>
        <item x="80"/>
        <item x="103"/>
        <item x="62"/>
        <item x="104"/>
        <item x="78"/>
        <item x="28"/>
        <item x="77"/>
        <item x="6"/>
        <item x="66"/>
        <item x="19"/>
        <item x="75"/>
        <item x="110"/>
        <item x="139"/>
        <item x="113"/>
        <item x="134"/>
        <item x="107"/>
        <item x="40"/>
        <item x="0"/>
        <item x="46"/>
        <item x="13"/>
        <item x="59"/>
        <item x="90"/>
        <item x="127"/>
        <item x="41"/>
        <item x="88"/>
        <item x="108"/>
        <item x="26"/>
        <item x="97"/>
        <item x="54"/>
        <item x="65"/>
        <item x="37"/>
        <item x="18"/>
        <item x="15"/>
        <item x="105"/>
        <item x="17"/>
        <item x="34"/>
        <item x="31"/>
        <item x="115"/>
        <item x="24"/>
        <item x="48"/>
        <item x="112"/>
        <item x="42"/>
        <item x="91"/>
        <item x="125"/>
        <item x="84"/>
        <item x="82"/>
        <item x="76"/>
        <item x="23"/>
        <item x="33"/>
        <item x="16"/>
        <item x="71"/>
        <item x="38"/>
        <item x="86"/>
        <item x="87"/>
        <item x="123"/>
        <item x="135"/>
        <item x="102"/>
        <item x="67"/>
        <item x="29"/>
        <item t="default"/>
      </items>
    </pivotField>
    <pivotField showAll="0">
      <items count="5">
        <item x="0"/>
        <item m="1" x="3"/>
        <item x="1"/>
        <item m="1" x="2"/>
        <item t="default"/>
      </items>
    </pivotField>
    <pivotField showAll="0"/>
    <pivotField showAll="0">
      <items count="19">
        <item x="0"/>
        <item x="1"/>
        <item x="2"/>
        <item x="3"/>
        <item x="4"/>
        <item x="5"/>
        <item x="6"/>
        <item x="7"/>
        <item x="8"/>
        <item x="9"/>
        <item x="10"/>
        <item x="11"/>
        <item x="12"/>
        <item x="13"/>
        <item x="14"/>
        <item x="15"/>
        <item x="16"/>
        <item x="17"/>
        <item t="default"/>
      </items>
    </pivotField>
  </pivotFields>
  <rowFields count="1">
    <field x="10"/>
  </rowFields>
  <rowItems count="3">
    <i>
      <x/>
    </i>
    <i>
      <x v="1"/>
    </i>
    <i t="grand">
      <x/>
    </i>
  </rowItems>
  <colItems count="1">
    <i/>
  </colItems>
  <dataFields count="1">
    <dataField name="Sum of Variance" fld="9"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uranceType" xr10:uid="{854F152B-6C6E-4F6E-AD4F-656039505424}" sourceName="InsuranceType">
  <pivotTables>
    <pivotTable tabId="2" name="PivotTable6"/>
    <pivotTable tabId="2" name="PivotTable1"/>
    <pivotTable tabId="2" name="PivotTable2"/>
    <pivotTable tabId="2" name="PivotTable3"/>
    <pivotTable tabId="2" name="PivotTable4"/>
    <pivotTable tabId="2" name="PivotTable5"/>
    <pivotTable tabId="2" name="PivotTable7"/>
  </pivotTables>
  <data>
    <tabular pivotCacheId="40172660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ag_High_Variance" xr10:uid="{4B3DD31C-C752-4B9F-9DE2-D1E28C1BCFA9}" sourceName="Flag_High_Variance">
  <pivotTables>
    <pivotTable tabId="2" name="PivotTable6"/>
    <pivotTable tabId="2" name="PivotTable1"/>
    <pivotTable tabId="2" name="PivotTable2"/>
    <pivotTable tabId="2" name="PivotTable3"/>
    <pivotTable tabId="2" name="PivotTable4"/>
    <pivotTable tabId="2" name="PivotTable5"/>
    <pivotTable tabId="2" name="PivotTable7"/>
  </pivotTables>
  <data>
    <tabular pivotCacheId="401726603">
      <items count="4">
        <i x="0" s="1"/>
        <i x="1" s="1"/>
        <i x="3" s="1" nd="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suranceType" xr10:uid="{CCA22028-0B70-4BA3-8B23-786A95FC6D32}" cache="Slicer_InsuranceType" caption="InsuranceType" style="SlicerStyleDark5" rowHeight="241300"/>
  <slicer name="Flag High Variance" xr10:uid="{E856554E-3A14-4E5C-A4DB-76AD5984AA4B}" cache="Slicer_Flag_High_Variance" caption="Mismatch Claims"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suranceType 1" xr10:uid="{98FBA6D7-94ED-4411-9E69-CFC65058AA2D}" cache="Slicer_InsuranceType" caption="InsuranceType"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58E311-CC3C-4771-89E2-2C3699FF93BC}" name="Table1" displayName="Table1" ref="A1:N501" totalsRowShown="0">
  <autoFilter ref="A1:N501" xr:uid="{9658E311-CC3C-4771-89E2-2C3699FF93BC}"/>
  <tableColumns count="14">
    <tableColumn id="1" xr3:uid="{CD71863D-4C22-4308-B250-5655AE96938F}" name="ClaimID"/>
    <tableColumn id="2" xr3:uid="{D8C15EE0-139B-4AAB-BCDE-C154AEB38D18}" name="PatientID"/>
    <tableColumn id="3" xr3:uid="{A9E18A3E-207E-4A3F-BF47-7883B96F08AB}" name="InsuranceType"/>
    <tableColumn id="4" xr3:uid="{8C5B3A91-7F6F-49B4-805B-DB9098ECA855}" name="ProviderID"/>
    <tableColumn id="5" xr3:uid="{6A59BB16-5946-43AC-9281-513461273C88}" name="ProcedureID"/>
    <tableColumn id="6" xr3:uid="{8EFAFD7F-13CD-41DE-A53F-301F16E8DEC9}" name="BilledAmount"/>
    <tableColumn id="7" xr3:uid="{2E954B59-2858-45BE-A2F3-0C6D4BEFBA29}" name="AllowedAmount"/>
    <tableColumn id="8" xr3:uid="{4EDBD0EA-23C6-4778-80EB-90904F8ED0A1}" name="PaidAmount"/>
    <tableColumn id="9" xr3:uid="{542DC136-6115-4F38-B3F0-C751C96B25AE}" name="ClaimStatus"/>
    <tableColumn id="10" xr3:uid="{6A563740-99C7-4477-B8EE-DB495DE75843}" name="Variance" dataDxfId="15">
      <calculatedColumnFormula>Table1[[#This Row],[PaidAmount]]-Table1[[#This Row],[AllowedAmount]]</calculatedColumnFormula>
    </tableColumn>
    <tableColumn id="11" xr3:uid="{6AA8627B-E0D3-4BE6-ADF3-878F18CC2516}" name="Flagged_Error" dataDxfId="14">
      <calculatedColumnFormula>IF(Table1[[#This Row],[Variance]]&gt;0, "Overpayment","Underpayment")</calculatedColumnFormula>
    </tableColumn>
    <tableColumn id="12" xr3:uid="{D6E86374-6904-4DB8-838B-189387495D11}" name="DOS"/>
    <tableColumn id="13" xr3:uid="{46742C54-3291-49B2-8523-2D104B2A6C3F}" name="Flag_High_Variance" dataDxfId="13">
      <calculatedColumnFormula>IF(ABS(Table1[[#This Row],[Variance]])&gt;100,"High Variance Claims","Normal Claims")</calculatedColumnFormula>
    </tableColumn>
    <tableColumn id="14" xr3:uid="{5DA7C423-EB28-4748-815E-2CB5487ED93B}" name="Week" dataDxfId="12">
      <calculatedColumnFormula>"Week" &amp; WEEKNUM(Table1[[#This Row],[DOS]],2)</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DFC37-590F-4A82-939A-28D6494842DE}">
  <dimension ref="A3:N35"/>
  <sheetViews>
    <sheetView topLeftCell="B1" workbookViewId="0">
      <selection activeCell="M7" sqref="M7"/>
    </sheetView>
  </sheetViews>
  <sheetFormatPr defaultRowHeight="14.5" x14ac:dyDescent="0.35"/>
  <cols>
    <col min="1" max="1" width="12.36328125" bestFit="1" customWidth="1"/>
    <col min="2" max="2" width="7.26953125" bestFit="1" customWidth="1"/>
    <col min="3" max="3" width="8" bestFit="1" customWidth="1"/>
    <col min="6" max="6" width="13.453125" bestFit="1" customWidth="1"/>
    <col min="7" max="7" width="14.453125" bestFit="1" customWidth="1"/>
    <col min="8" max="8" width="8" bestFit="1" customWidth="1"/>
    <col min="9" max="9" width="11.90625" bestFit="1" customWidth="1"/>
    <col min="10" max="10" width="8" bestFit="1" customWidth="1"/>
    <col min="11" max="11" width="18.26953125" bestFit="1" customWidth="1"/>
    <col min="12" max="12" width="15.08984375" bestFit="1" customWidth="1"/>
    <col min="13" max="13" width="17.1796875" bestFit="1" customWidth="1"/>
    <col min="14" max="14" width="25.1796875" bestFit="1" customWidth="1"/>
  </cols>
  <sheetData>
    <row r="3" spans="1:14" x14ac:dyDescent="0.35">
      <c r="A3" s="1" t="s">
        <v>775</v>
      </c>
      <c r="B3" t="s">
        <v>778</v>
      </c>
      <c r="C3" t="s">
        <v>779</v>
      </c>
      <c r="F3" s="1" t="s">
        <v>775</v>
      </c>
      <c r="G3" t="s">
        <v>777</v>
      </c>
      <c r="I3" s="1" t="s">
        <v>775</v>
      </c>
      <c r="J3" t="s">
        <v>783</v>
      </c>
    </row>
    <row r="4" spans="1:14" x14ac:dyDescent="0.35">
      <c r="A4" s="2" t="s">
        <v>746</v>
      </c>
      <c r="B4" s="8">
        <v>150</v>
      </c>
      <c r="C4" s="4">
        <v>-571.84</v>
      </c>
      <c r="F4" s="2" t="s">
        <v>781</v>
      </c>
      <c r="G4" s="5">
        <v>10143</v>
      </c>
      <c r="I4" s="2" t="s">
        <v>781</v>
      </c>
      <c r="J4" s="3">
        <v>7.8E-2</v>
      </c>
    </row>
    <row r="5" spans="1:14" x14ac:dyDescent="0.35">
      <c r="A5" s="2" t="s">
        <v>747</v>
      </c>
      <c r="B5" s="8">
        <v>172</v>
      </c>
      <c r="C5" s="4">
        <v>-694.44767441860461</v>
      </c>
      <c r="F5" s="2" t="s">
        <v>782</v>
      </c>
      <c r="G5" s="5">
        <v>-320370</v>
      </c>
      <c r="I5" s="2" t="s">
        <v>782</v>
      </c>
      <c r="J5" s="3">
        <v>0.92200000000000004</v>
      </c>
    </row>
    <row r="6" spans="1:14" x14ac:dyDescent="0.35">
      <c r="A6" s="2" t="s">
        <v>748</v>
      </c>
      <c r="B6" s="8">
        <v>178</v>
      </c>
      <c r="C6" s="4">
        <v>-589.92134831460669</v>
      </c>
      <c r="F6" s="2" t="s">
        <v>776</v>
      </c>
      <c r="G6" s="5">
        <v>-310227</v>
      </c>
      <c r="I6" s="2" t="s">
        <v>776</v>
      </c>
      <c r="J6" s="3">
        <v>1</v>
      </c>
    </row>
    <row r="7" spans="1:14" x14ac:dyDescent="0.35">
      <c r="A7" s="2" t="s">
        <v>776</v>
      </c>
      <c r="B7" s="8">
        <v>500</v>
      </c>
      <c r="C7" s="4">
        <v>-620.45399999999995</v>
      </c>
    </row>
    <row r="9" spans="1:14" x14ac:dyDescent="0.35">
      <c r="I9" t="s">
        <v>783</v>
      </c>
      <c r="M9" s="1" t="s">
        <v>2</v>
      </c>
      <c r="N9" t="s">
        <v>785</v>
      </c>
    </row>
    <row r="10" spans="1:14" x14ac:dyDescent="0.35">
      <c r="I10" s="8">
        <v>500</v>
      </c>
      <c r="M10" s="1" t="s">
        <v>786</v>
      </c>
      <c r="N10" t="s">
        <v>785</v>
      </c>
    </row>
    <row r="12" spans="1:14" x14ac:dyDescent="0.35">
      <c r="I12" s="1" t="s">
        <v>752</v>
      </c>
      <c r="J12" t="s">
        <v>779</v>
      </c>
      <c r="K12" t="s">
        <v>778</v>
      </c>
      <c r="M12" s="1" t="s">
        <v>775</v>
      </c>
      <c r="N12" t="s">
        <v>787</v>
      </c>
    </row>
    <row r="13" spans="1:14" x14ac:dyDescent="0.35">
      <c r="I13" s="9" t="s">
        <v>760</v>
      </c>
      <c r="J13" s="4">
        <v>-863.30769230769226</v>
      </c>
      <c r="K13" s="8">
        <v>39</v>
      </c>
      <c r="M13" s="2" t="s">
        <v>791</v>
      </c>
      <c r="N13" s="7">
        <v>16</v>
      </c>
    </row>
    <row r="14" spans="1:14" x14ac:dyDescent="0.35">
      <c r="I14" s="9" t="s">
        <v>758</v>
      </c>
      <c r="J14" s="4">
        <v>-564.70000000000005</v>
      </c>
      <c r="K14" s="8">
        <v>40</v>
      </c>
      <c r="M14" s="2" t="s">
        <v>792</v>
      </c>
      <c r="N14" s="7">
        <v>28</v>
      </c>
    </row>
    <row r="15" spans="1:14" x14ac:dyDescent="0.35">
      <c r="I15" s="9" t="s">
        <v>765</v>
      </c>
      <c r="J15" s="4">
        <v>-515.71739130434787</v>
      </c>
      <c r="K15" s="8">
        <v>46</v>
      </c>
      <c r="M15" s="2" t="s">
        <v>793</v>
      </c>
      <c r="N15" s="7">
        <v>26</v>
      </c>
    </row>
    <row r="16" spans="1:14" x14ac:dyDescent="0.35">
      <c r="I16" s="9" t="s">
        <v>768</v>
      </c>
      <c r="J16" s="4">
        <v>-563.91489361702122</v>
      </c>
      <c r="K16" s="8">
        <v>47</v>
      </c>
      <c r="M16" s="2" t="s">
        <v>794</v>
      </c>
      <c r="N16" s="7">
        <v>24</v>
      </c>
    </row>
    <row r="17" spans="9:14" x14ac:dyDescent="0.35">
      <c r="I17" s="9" t="s">
        <v>771</v>
      </c>
      <c r="J17" s="4">
        <v>-430.9387755102041</v>
      </c>
      <c r="K17" s="8">
        <v>49</v>
      </c>
      <c r="M17" s="2" t="s">
        <v>795</v>
      </c>
      <c r="N17" s="7">
        <v>18</v>
      </c>
    </row>
    <row r="18" spans="9:14" x14ac:dyDescent="0.35">
      <c r="I18" s="9" t="s">
        <v>773</v>
      </c>
      <c r="J18" s="4">
        <v>-651.15686274509801</v>
      </c>
      <c r="K18" s="8">
        <v>51</v>
      </c>
      <c r="M18" s="2" t="s">
        <v>796</v>
      </c>
      <c r="N18" s="7">
        <v>27</v>
      </c>
    </row>
    <row r="19" spans="9:14" x14ac:dyDescent="0.35">
      <c r="I19" s="9" t="s">
        <v>761</v>
      </c>
      <c r="J19" s="4">
        <v>-723.59615384615381</v>
      </c>
      <c r="K19" s="8">
        <v>52</v>
      </c>
      <c r="M19" s="2" t="s">
        <v>797</v>
      </c>
      <c r="N19" s="7">
        <v>24</v>
      </c>
    </row>
    <row r="20" spans="9:14" x14ac:dyDescent="0.35">
      <c r="I20" s="9" t="s">
        <v>756</v>
      </c>
      <c r="J20" s="4">
        <v>-645.03508771929819</v>
      </c>
      <c r="K20" s="8">
        <v>57</v>
      </c>
      <c r="M20" s="2" t="s">
        <v>798</v>
      </c>
      <c r="N20" s="7">
        <v>23</v>
      </c>
    </row>
    <row r="21" spans="9:14" x14ac:dyDescent="0.35">
      <c r="I21" s="9" t="s">
        <v>754</v>
      </c>
      <c r="J21" s="4">
        <v>-586.68965517241384</v>
      </c>
      <c r="K21" s="8">
        <v>58</v>
      </c>
      <c r="M21" s="2" t="s">
        <v>799</v>
      </c>
      <c r="N21" s="7">
        <v>36</v>
      </c>
    </row>
    <row r="22" spans="9:14" x14ac:dyDescent="0.35">
      <c r="I22" s="9" t="s">
        <v>769</v>
      </c>
      <c r="J22" s="4">
        <v>-672.06557377049182</v>
      </c>
      <c r="K22" s="8">
        <v>61</v>
      </c>
      <c r="M22" s="2" t="s">
        <v>800</v>
      </c>
      <c r="N22" s="7">
        <v>25</v>
      </c>
    </row>
    <row r="23" spans="9:14" x14ac:dyDescent="0.35">
      <c r="M23" s="2" t="s">
        <v>801</v>
      </c>
      <c r="N23" s="7">
        <v>17</v>
      </c>
    </row>
    <row r="24" spans="9:14" x14ac:dyDescent="0.35">
      <c r="M24" s="2" t="s">
        <v>802</v>
      </c>
      <c r="N24" s="7">
        <v>35</v>
      </c>
    </row>
    <row r="25" spans="9:14" x14ac:dyDescent="0.35">
      <c r="M25" s="2" t="s">
        <v>803</v>
      </c>
      <c r="N25" s="7">
        <v>31</v>
      </c>
    </row>
    <row r="26" spans="9:14" x14ac:dyDescent="0.35">
      <c r="M26" s="2" t="s">
        <v>804</v>
      </c>
      <c r="N26" s="7">
        <v>27</v>
      </c>
    </row>
    <row r="27" spans="9:14" x14ac:dyDescent="0.35">
      <c r="M27" s="2" t="s">
        <v>805</v>
      </c>
      <c r="N27" s="7">
        <v>16</v>
      </c>
    </row>
    <row r="28" spans="9:14" x14ac:dyDescent="0.35">
      <c r="K28" s="1" t="s">
        <v>775</v>
      </c>
      <c r="L28" t="s">
        <v>783</v>
      </c>
      <c r="M28" s="2" t="s">
        <v>806</v>
      </c>
      <c r="N28" s="7">
        <v>18</v>
      </c>
    </row>
    <row r="29" spans="9:14" x14ac:dyDescent="0.35">
      <c r="K29" s="2" t="s">
        <v>788</v>
      </c>
      <c r="L29" s="3">
        <v>0.85799999999999998</v>
      </c>
      <c r="M29" s="2" t="s">
        <v>807</v>
      </c>
      <c r="N29" s="7">
        <v>20</v>
      </c>
    </row>
    <row r="30" spans="9:14" x14ac:dyDescent="0.35">
      <c r="K30" s="2" t="s">
        <v>789</v>
      </c>
      <c r="L30" s="3">
        <v>0.14199999999999999</v>
      </c>
      <c r="M30" s="2" t="s">
        <v>808</v>
      </c>
      <c r="N30" s="7">
        <v>33</v>
      </c>
    </row>
    <row r="31" spans="9:14" x14ac:dyDescent="0.35">
      <c r="K31" s="2" t="s">
        <v>776</v>
      </c>
      <c r="L31" s="3">
        <v>1</v>
      </c>
      <c r="M31" s="2" t="s">
        <v>809</v>
      </c>
      <c r="N31" s="7">
        <v>21</v>
      </c>
    </row>
    <row r="32" spans="9:14" x14ac:dyDescent="0.35">
      <c r="M32" s="2" t="s">
        <v>810</v>
      </c>
      <c r="N32" s="7">
        <v>19</v>
      </c>
    </row>
    <row r="33" spans="13:14" x14ac:dyDescent="0.35">
      <c r="M33" s="2" t="s">
        <v>811</v>
      </c>
      <c r="N33" s="7">
        <v>15</v>
      </c>
    </row>
    <row r="34" spans="13:14" x14ac:dyDescent="0.35">
      <c r="M34" s="2" t="s">
        <v>812</v>
      </c>
      <c r="N34" s="7">
        <v>1</v>
      </c>
    </row>
    <row r="35" spans="13:14" x14ac:dyDescent="0.35">
      <c r="M35" s="2" t="s">
        <v>776</v>
      </c>
      <c r="N35" s="7">
        <v>500</v>
      </c>
    </row>
  </sheetData>
  <conditionalFormatting sqref="K12">
    <cfRule type="dataBar" priority="4">
      <dataBar>
        <cfvo type="min"/>
        <cfvo type="max"/>
        <color rgb="FF638EC6"/>
      </dataBar>
      <extLst>
        <ext xmlns:x14="http://schemas.microsoft.com/office/spreadsheetml/2009/9/main" uri="{B025F937-C7B1-47D3-B67F-A62EFF666E3E}">
          <x14:id>{11E2C997-2290-4B18-9A71-1A14E27B636F}</x14:id>
        </ext>
      </extLst>
    </cfRule>
  </conditionalFormatting>
  <conditionalFormatting sqref="J12">
    <cfRule type="dataBar" priority="3">
      <dataBar>
        <cfvo type="min"/>
        <cfvo type="max"/>
        <color rgb="FFFF555A"/>
      </dataBar>
      <extLst>
        <ext xmlns:x14="http://schemas.microsoft.com/office/spreadsheetml/2009/9/main" uri="{B025F937-C7B1-47D3-B67F-A62EFF666E3E}">
          <x14:id>{649C74C6-6A55-4797-82B3-08E4B74615D4}</x14:id>
        </ext>
      </extLst>
    </cfRule>
  </conditionalFormatting>
  <conditionalFormatting pivot="1" sqref="K13:K22">
    <cfRule type="colorScale" priority="2">
      <colorScale>
        <cfvo type="min"/>
        <cfvo type="percentile" val="50"/>
        <cfvo type="max"/>
        <color rgb="FF63BE7B"/>
        <color rgb="FFFCFCFF"/>
        <color rgb="FFF8696B"/>
      </colorScale>
    </cfRule>
  </conditionalFormatting>
  <conditionalFormatting pivot="1" sqref="J13:J22">
    <cfRule type="colorScale" priority="1">
      <colorScale>
        <cfvo type="min"/>
        <cfvo type="percentile" val="50"/>
        <cfvo type="max"/>
        <color rgb="FFF8696B"/>
        <color rgb="FFFFEB84"/>
        <color rgb="FF63BE7B"/>
      </colorScale>
    </cfRule>
  </conditionalFormatting>
  <pageMargins left="0.7" right="0.7" top="0.75" bottom="0.75" header="0.3" footer="0.3"/>
  <drawing r:id="rId8"/>
  <extLst>
    <ext xmlns:x14="http://schemas.microsoft.com/office/spreadsheetml/2009/9/main" uri="{78C0D931-6437-407d-A8EE-F0AAD7539E65}">
      <x14:conditionalFormattings>
        <x14:conditionalFormatting xmlns:xm="http://schemas.microsoft.com/office/excel/2006/main">
          <x14:cfRule type="dataBar" id="{11E2C997-2290-4B18-9A71-1A14E27B636F}">
            <x14:dataBar minLength="0" maxLength="100" gradient="0">
              <x14:cfvo type="autoMin"/>
              <x14:cfvo type="autoMax"/>
              <x14:negativeFillColor rgb="FFFF0000"/>
              <x14:axisColor rgb="FF000000"/>
            </x14:dataBar>
          </x14:cfRule>
          <xm:sqref>K12</xm:sqref>
        </x14:conditionalFormatting>
        <x14:conditionalFormatting xmlns:xm="http://schemas.microsoft.com/office/excel/2006/main">
          <x14:cfRule type="dataBar" id="{649C74C6-6A55-4797-82B3-08E4B74615D4}">
            <x14:dataBar minLength="0" maxLength="100" gradient="0">
              <x14:cfvo type="autoMin"/>
              <x14:cfvo type="autoMax"/>
              <x14:negativeFillColor rgb="FFFF0000"/>
              <x14:axisColor rgb="FF000000"/>
            </x14:dataBar>
          </x14:cfRule>
          <xm:sqref>J12</xm:sqref>
        </x14:conditionalFormatting>
        <x14:conditionalFormatting xmlns:xm="http://schemas.microsoft.com/office/excel/2006/main">
          <x14:cfRule type="iconSet" priority="5" id="{28697DE9-B591-4EEC-908A-BE4E4DFCB967}">
            <x14:iconSet custom="1">
              <x14:cfvo type="percent">
                <xm:f>0</xm:f>
              </x14:cfvo>
              <x14:cfvo type="percent">
                <xm:f>50</xm:f>
              </x14:cfvo>
              <x14:cfvo type="percent">
                <xm:f>51</xm:f>
              </x14:cfvo>
              <x14:cfIcon iconSet="3Arrows" iconId="0"/>
              <x14:cfIcon iconSet="3Arrows" iconId="1"/>
              <x14:cfIcon iconSet="3Arrows" iconId="2"/>
            </x14:iconSet>
          </x14:cfRule>
          <xm:sqref>I12:K12 I13:I22</xm:sqref>
        </x14:conditionalFormatting>
      </x14:conditionalFormattings>
    </ex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45476-8EA5-4545-9D7B-31686FD3488A}">
  <dimension ref="U7"/>
  <sheetViews>
    <sheetView showGridLines="0" zoomScale="87" workbookViewId="0">
      <selection activeCell="U7" sqref="U7"/>
    </sheetView>
  </sheetViews>
  <sheetFormatPr defaultRowHeight="14.5" x14ac:dyDescent="0.35"/>
  <sheetData>
    <row r="7" spans="21:21" x14ac:dyDescent="0.35">
      <c r="U7" t="s">
        <v>813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1"/>
  <sheetViews>
    <sheetView tabSelected="1" topLeftCell="E1" workbookViewId="0">
      <selection activeCell="P8" sqref="P8"/>
    </sheetView>
  </sheetViews>
  <sheetFormatPr defaultRowHeight="14.5" x14ac:dyDescent="0.35"/>
  <cols>
    <col min="1" max="1" width="9.54296875" bestFit="1" customWidth="1"/>
    <col min="2" max="2" width="11" bestFit="1" customWidth="1"/>
    <col min="3" max="3" width="15.36328125" bestFit="1" customWidth="1"/>
    <col min="4" max="4" width="12" bestFit="1" customWidth="1"/>
    <col min="5" max="5" width="13.54296875" bestFit="1" customWidth="1"/>
    <col min="6" max="6" width="14.453125" bestFit="1" customWidth="1"/>
    <col min="7" max="7" width="16.7265625" bestFit="1" customWidth="1"/>
    <col min="8" max="8" width="13.54296875" bestFit="1" customWidth="1"/>
    <col min="9" max="9" width="13" bestFit="1" customWidth="1"/>
    <col min="10" max="10" width="10.36328125" bestFit="1" customWidth="1"/>
    <col min="11" max="11" width="14.6328125" bestFit="1" customWidth="1"/>
    <col min="12" max="12" width="9.453125" bestFit="1" customWidth="1"/>
    <col min="13" max="13" width="19.54296875" bestFit="1" customWidth="1"/>
  </cols>
  <sheetData>
    <row r="1" spans="1:14" x14ac:dyDescent="0.35">
      <c r="A1" t="s">
        <v>0</v>
      </c>
      <c r="B1" t="s">
        <v>1</v>
      </c>
      <c r="C1" t="s">
        <v>2</v>
      </c>
      <c r="D1" t="s">
        <v>752</v>
      </c>
      <c r="E1" t="s">
        <v>753</v>
      </c>
      <c r="F1" t="s">
        <v>3</v>
      </c>
      <c r="G1" t="s">
        <v>4</v>
      </c>
      <c r="H1" t="s">
        <v>5</v>
      </c>
      <c r="I1" t="s">
        <v>6</v>
      </c>
      <c r="J1" t="s">
        <v>774</v>
      </c>
      <c r="K1" t="s">
        <v>780</v>
      </c>
      <c r="L1" t="s">
        <v>784</v>
      </c>
      <c r="M1" t="s">
        <v>786</v>
      </c>
      <c r="N1" t="s">
        <v>790</v>
      </c>
    </row>
    <row r="2" spans="1:14" x14ac:dyDescent="0.35">
      <c r="A2" t="s">
        <v>7</v>
      </c>
      <c r="B2" t="s">
        <v>507</v>
      </c>
      <c r="C2" t="s">
        <v>747</v>
      </c>
      <c r="D2" t="s">
        <v>754</v>
      </c>
      <c r="E2" t="s">
        <v>755</v>
      </c>
      <c r="F2">
        <v>1028</v>
      </c>
      <c r="G2">
        <v>118</v>
      </c>
      <c r="H2">
        <v>500</v>
      </c>
      <c r="I2" t="s">
        <v>751</v>
      </c>
      <c r="J2">
        <f>Table1[[#This Row],[PaidAmount]]-Table1[[#This Row],[AllowedAmount]]</f>
        <v>382</v>
      </c>
      <c r="K2" t="str">
        <f>IF(Table1[[#This Row],[Variance]]&gt;0, "Overpayment","Underpayment")</f>
        <v>Overpayment</v>
      </c>
      <c r="L2" s="6">
        <v>45511</v>
      </c>
      <c r="M2" t="str">
        <f>IF(ABS(Table1[[#This Row],[Variance]])&gt;100,"High Variance Claims","Normal Claims")</f>
        <v>High Variance Claims</v>
      </c>
      <c r="N2" t="str">
        <f>"Week" &amp; WEEKNUM(Table1[[#This Row],[DOS]],2)</f>
        <v>Week32</v>
      </c>
    </row>
    <row r="3" spans="1:14" x14ac:dyDescent="0.35">
      <c r="A3" t="s">
        <v>8</v>
      </c>
      <c r="B3" t="s">
        <v>508</v>
      </c>
      <c r="C3" t="s">
        <v>748</v>
      </c>
      <c r="D3" t="s">
        <v>756</v>
      </c>
      <c r="E3" t="s">
        <v>757</v>
      </c>
      <c r="F3">
        <v>2631.5</v>
      </c>
      <c r="G3">
        <v>1191</v>
      </c>
      <c r="H3">
        <v>1039</v>
      </c>
      <c r="I3" t="s">
        <v>749</v>
      </c>
      <c r="J3">
        <f>Table1[[#This Row],[PaidAmount]]-Table1[[#This Row],[AllowedAmount]]</f>
        <v>-152</v>
      </c>
      <c r="K3" t="str">
        <f>IF(Table1[[#This Row],[Variance]]&gt;0, "Overpayment","Underpayment")</f>
        <v>Underpayment</v>
      </c>
      <c r="L3" s="6">
        <v>45464</v>
      </c>
      <c r="M3" t="str">
        <f>IF(ABS(Table1[[#This Row],[Variance]])&gt;100,"High Variance Claims","Normal Claims")</f>
        <v>High Variance Claims</v>
      </c>
      <c r="N3" t="str">
        <f>"Week" &amp; WEEKNUM(Table1[[#This Row],[DOS]],2)</f>
        <v>Week25</v>
      </c>
    </row>
    <row r="4" spans="1:14" x14ac:dyDescent="0.35">
      <c r="A4" t="s">
        <v>9</v>
      </c>
      <c r="B4" t="s">
        <v>509</v>
      </c>
      <c r="C4" t="s">
        <v>746</v>
      </c>
      <c r="D4" t="s">
        <v>758</v>
      </c>
      <c r="E4" t="s">
        <v>759</v>
      </c>
      <c r="F4">
        <v>3107</v>
      </c>
      <c r="G4">
        <v>1148</v>
      </c>
      <c r="H4">
        <v>588</v>
      </c>
      <c r="I4" t="s">
        <v>749</v>
      </c>
      <c r="J4">
        <f>Table1[[#This Row],[PaidAmount]]-Table1[[#This Row],[AllowedAmount]]</f>
        <v>-560</v>
      </c>
      <c r="K4" t="str">
        <f>IF(Table1[[#This Row],[Variance]]&gt;0, "Overpayment","Underpayment")</f>
        <v>Underpayment</v>
      </c>
      <c r="L4" s="6">
        <v>45477</v>
      </c>
      <c r="M4" t="str">
        <f>IF(ABS(Table1[[#This Row],[Variance]])&gt;100,"High Variance Claims","Normal Claims")</f>
        <v>High Variance Claims</v>
      </c>
      <c r="N4" t="str">
        <f>"Week" &amp; WEEKNUM(Table1[[#This Row],[DOS]],2)</f>
        <v>Week27</v>
      </c>
    </row>
    <row r="5" spans="1:14" x14ac:dyDescent="0.35">
      <c r="A5" t="s">
        <v>10</v>
      </c>
      <c r="B5" t="s">
        <v>510</v>
      </c>
      <c r="C5" t="s">
        <v>746</v>
      </c>
      <c r="D5" t="s">
        <v>760</v>
      </c>
      <c r="E5" t="s">
        <v>759</v>
      </c>
      <c r="F5">
        <v>1461</v>
      </c>
      <c r="G5">
        <v>1256</v>
      </c>
      <c r="H5">
        <v>117</v>
      </c>
      <c r="I5" t="s">
        <v>751</v>
      </c>
      <c r="J5">
        <f>Table1[[#This Row],[PaidAmount]]-Table1[[#This Row],[AllowedAmount]]</f>
        <v>-1139</v>
      </c>
      <c r="K5" t="str">
        <f>IF(Table1[[#This Row],[Variance]]&gt;0, "Overpayment","Underpayment")</f>
        <v>Underpayment</v>
      </c>
      <c r="L5" s="6">
        <v>45438</v>
      </c>
      <c r="M5" t="str">
        <f>IF(ABS(Table1[[#This Row],[Variance]])&gt;100,"High Variance Claims","Normal Claims")</f>
        <v>High Variance Claims</v>
      </c>
      <c r="N5" t="str">
        <f>"Week" &amp; WEEKNUM(Table1[[#This Row],[DOS]],2)</f>
        <v>Week21</v>
      </c>
    </row>
    <row r="6" spans="1:14" x14ac:dyDescent="0.35">
      <c r="A6" t="s">
        <v>11</v>
      </c>
      <c r="B6" t="s">
        <v>511</v>
      </c>
      <c r="C6" t="s">
        <v>746</v>
      </c>
      <c r="D6" t="s">
        <v>761</v>
      </c>
      <c r="E6" t="s">
        <v>757</v>
      </c>
      <c r="F6">
        <v>2631.5</v>
      </c>
      <c r="G6">
        <v>1716</v>
      </c>
      <c r="H6">
        <v>1257</v>
      </c>
      <c r="I6" t="s">
        <v>751</v>
      </c>
      <c r="J6">
        <f>Table1[[#This Row],[PaidAmount]]-Table1[[#This Row],[AllowedAmount]]</f>
        <v>-459</v>
      </c>
      <c r="K6" t="str">
        <f>IF(Table1[[#This Row],[Variance]]&gt;0, "Overpayment","Underpayment")</f>
        <v>Underpayment</v>
      </c>
      <c r="L6" s="6">
        <v>45489</v>
      </c>
      <c r="M6" t="str">
        <f>IF(ABS(Table1[[#This Row],[Variance]])&gt;100,"High Variance Claims","Normal Claims")</f>
        <v>High Variance Claims</v>
      </c>
      <c r="N6" t="str">
        <f>"Week" &amp; WEEKNUM(Table1[[#This Row],[DOS]],2)</f>
        <v>Week29</v>
      </c>
    </row>
    <row r="7" spans="1:14" x14ac:dyDescent="0.35">
      <c r="A7" t="s">
        <v>12</v>
      </c>
      <c r="B7" t="s">
        <v>512</v>
      </c>
      <c r="C7" t="s">
        <v>748</v>
      </c>
      <c r="D7" t="s">
        <v>756</v>
      </c>
      <c r="E7" t="s">
        <v>762</v>
      </c>
      <c r="F7">
        <v>4871</v>
      </c>
      <c r="G7">
        <v>3840</v>
      </c>
      <c r="H7">
        <v>827</v>
      </c>
      <c r="I7" t="s">
        <v>749</v>
      </c>
      <c r="J7">
        <f>Table1[[#This Row],[PaidAmount]]-Table1[[#This Row],[AllowedAmount]]</f>
        <v>-3013</v>
      </c>
      <c r="K7" t="str">
        <f>IF(Table1[[#This Row],[Variance]]&gt;0, "Overpayment","Underpayment")</f>
        <v>Underpayment</v>
      </c>
      <c r="L7" s="6">
        <v>45447</v>
      </c>
      <c r="M7" t="str">
        <f>IF(ABS(Table1[[#This Row],[Variance]])&gt;100,"High Variance Claims","Normal Claims")</f>
        <v>High Variance Claims</v>
      </c>
      <c r="N7" t="str">
        <f>"Week" &amp; WEEKNUM(Table1[[#This Row],[DOS]],2)</f>
        <v>Week23</v>
      </c>
    </row>
    <row r="8" spans="1:14" x14ac:dyDescent="0.35">
      <c r="A8" t="s">
        <v>13</v>
      </c>
      <c r="B8" t="s">
        <v>507</v>
      </c>
      <c r="C8" t="s">
        <v>747</v>
      </c>
      <c r="D8" t="s">
        <v>754</v>
      </c>
      <c r="E8" t="s">
        <v>763</v>
      </c>
      <c r="F8">
        <v>2273</v>
      </c>
      <c r="G8">
        <v>1903</v>
      </c>
      <c r="H8">
        <v>1127</v>
      </c>
      <c r="I8" t="s">
        <v>751</v>
      </c>
      <c r="J8">
        <f>Table1[[#This Row],[PaidAmount]]-Table1[[#This Row],[AllowedAmount]]</f>
        <v>-776</v>
      </c>
      <c r="K8" t="str">
        <f>IF(Table1[[#This Row],[Variance]]&gt;0, "Overpayment","Underpayment")</f>
        <v>Underpayment</v>
      </c>
      <c r="L8" s="6">
        <v>45501</v>
      </c>
      <c r="M8" t="str">
        <f>IF(ABS(Table1[[#This Row],[Variance]])&gt;100,"High Variance Claims","Normal Claims")</f>
        <v>High Variance Claims</v>
      </c>
      <c r="N8" t="str">
        <f>"Week" &amp; WEEKNUM(Table1[[#This Row],[DOS]],2)</f>
        <v>Week30</v>
      </c>
    </row>
    <row r="9" spans="1:14" x14ac:dyDescent="0.35">
      <c r="A9" t="s">
        <v>14</v>
      </c>
      <c r="B9" t="s">
        <v>513</v>
      </c>
      <c r="C9" t="s">
        <v>748</v>
      </c>
      <c r="D9" t="s">
        <v>754</v>
      </c>
      <c r="E9" t="s">
        <v>762</v>
      </c>
      <c r="F9">
        <v>2631.5</v>
      </c>
      <c r="G9">
        <v>4064</v>
      </c>
      <c r="H9">
        <v>1151</v>
      </c>
      <c r="I9" t="s">
        <v>749</v>
      </c>
      <c r="J9">
        <f>Table1[[#This Row],[PaidAmount]]-Table1[[#This Row],[AllowedAmount]]</f>
        <v>-2913</v>
      </c>
      <c r="K9" t="str">
        <f>IF(Table1[[#This Row],[Variance]]&gt;0, "Overpayment","Underpayment")</f>
        <v>Underpayment</v>
      </c>
      <c r="L9" s="6">
        <v>45442</v>
      </c>
      <c r="M9" t="str">
        <f>IF(ABS(Table1[[#This Row],[Variance]])&gt;100,"High Variance Claims","Normal Claims")</f>
        <v>High Variance Claims</v>
      </c>
      <c r="N9" t="str">
        <f>"Week" &amp; WEEKNUM(Table1[[#This Row],[DOS]],2)</f>
        <v>Week22</v>
      </c>
    </row>
    <row r="10" spans="1:14" x14ac:dyDescent="0.35">
      <c r="A10" t="s">
        <v>15</v>
      </c>
      <c r="B10" t="s">
        <v>514</v>
      </c>
      <c r="C10" t="s">
        <v>747</v>
      </c>
      <c r="D10" t="s">
        <v>761</v>
      </c>
      <c r="E10" t="s">
        <v>755</v>
      </c>
      <c r="F10">
        <v>3710</v>
      </c>
      <c r="G10">
        <v>3642</v>
      </c>
      <c r="H10">
        <v>2062</v>
      </c>
      <c r="I10" t="s">
        <v>749</v>
      </c>
      <c r="J10">
        <f>Table1[[#This Row],[PaidAmount]]-Table1[[#This Row],[AllowedAmount]]</f>
        <v>-1580</v>
      </c>
      <c r="K10" t="str">
        <f>IF(Table1[[#This Row],[Variance]]&gt;0, "Overpayment","Underpayment")</f>
        <v>Underpayment</v>
      </c>
      <c r="L10" s="6">
        <v>45489</v>
      </c>
      <c r="M10" t="str">
        <f>IF(ABS(Table1[[#This Row],[Variance]])&gt;100,"High Variance Claims","Normal Claims")</f>
        <v>High Variance Claims</v>
      </c>
      <c r="N10" t="str">
        <f>"Week" &amp; WEEKNUM(Table1[[#This Row],[DOS]],2)</f>
        <v>Week29</v>
      </c>
    </row>
    <row r="11" spans="1:14" x14ac:dyDescent="0.35">
      <c r="A11" t="s">
        <v>16</v>
      </c>
      <c r="B11" t="s">
        <v>515</v>
      </c>
      <c r="C11" t="s">
        <v>747</v>
      </c>
      <c r="D11" t="s">
        <v>758</v>
      </c>
      <c r="E11" t="s">
        <v>764</v>
      </c>
      <c r="F11">
        <v>3262</v>
      </c>
      <c r="G11">
        <v>2299</v>
      </c>
      <c r="H11">
        <v>2036</v>
      </c>
      <c r="I11" t="s">
        <v>751</v>
      </c>
      <c r="J11">
        <f>Table1[[#This Row],[PaidAmount]]-Table1[[#This Row],[AllowedAmount]]</f>
        <v>-263</v>
      </c>
      <c r="K11" t="str">
        <f>IF(Table1[[#This Row],[Variance]]&gt;0, "Overpayment","Underpayment")</f>
        <v>Underpayment</v>
      </c>
      <c r="L11" s="6">
        <v>45414</v>
      </c>
      <c r="M11" t="str">
        <f>IF(ABS(Table1[[#This Row],[Variance]])&gt;100,"High Variance Claims","Normal Claims")</f>
        <v>High Variance Claims</v>
      </c>
      <c r="N11" t="str">
        <f>"Week" &amp; WEEKNUM(Table1[[#This Row],[DOS]],2)</f>
        <v>Week18</v>
      </c>
    </row>
    <row r="12" spans="1:14" x14ac:dyDescent="0.35">
      <c r="A12" t="s">
        <v>17</v>
      </c>
      <c r="B12" t="s">
        <v>516</v>
      </c>
      <c r="C12" t="s">
        <v>747</v>
      </c>
      <c r="D12" t="s">
        <v>765</v>
      </c>
      <c r="E12" t="s">
        <v>766</v>
      </c>
      <c r="F12">
        <v>2661</v>
      </c>
      <c r="G12">
        <v>1803</v>
      </c>
      <c r="H12">
        <v>1334</v>
      </c>
      <c r="I12" t="s">
        <v>751</v>
      </c>
      <c r="J12">
        <f>Table1[[#This Row],[PaidAmount]]-Table1[[#This Row],[AllowedAmount]]</f>
        <v>-469</v>
      </c>
      <c r="K12" t="str">
        <f>IF(Table1[[#This Row],[Variance]]&gt;0, "Overpayment","Underpayment")</f>
        <v>Underpayment</v>
      </c>
      <c r="L12" s="6">
        <v>45424</v>
      </c>
      <c r="M12" t="str">
        <f>IF(ABS(Table1[[#This Row],[Variance]])&gt;100,"High Variance Claims","Normal Claims")</f>
        <v>High Variance Claims</v>
      </c>
      <c r="N12" t="str">
        <f>"Week" &amp; WEEKNUM(Table1[[#This Row],[DOS]],2)</f>
        <v>Week19</v>
      </c>
    </row>
    <row r="13" spans="1:14" x14ac:dyDescent="0.35">
      <c r="A13" t="s">
        <v>18</v>
      </c>
      <c r="B13" t="s">
        <v>517</v>
      </c>
      <c r="C13" t="s">
        <v>747</v>
      </c>
      <c r="D13" t="s">
        <v>765</v>
      </c>
      <c r="E13" t="s">
        <v>755</v>
      </c>
      <c r="F13">
        <v>2631.5</v>
      </c>
      <c r="G13">
        <v>4086</v>
      </c>
      <c r="H13">
        <v>3671</v>
      </c>
      <c r="I13" t="s">
        <v>750</v>
      </c>
      <c r="J13">
        <f>Table1[[#This Row],[PaidAmount]]-Table1[[#This Row],[AllowedAmount]]</f>
        <v>-415</v>
      </c>
      <c r="K13" t="str">
        <f>IF(Table1[[#This Row],[Variance]]&gt;0, "Overpayment","Underpayment")</f>
        <v>Underpayment</v>
      </c>
      <c r="L13" s="6">
        <v>45423</v>
      </c>
      <c r="M13" t="str">
        <f>IF(ABS(Table1[[#This Row],[Variance]])&gt;100,"High Variance Claims","Normal Claims")</f>
        <v>High Variance Claims</v>
      </c>
      <c r="N13" t="str">
        <f>"Week" &amp; WEEKNUM(Table1[[#This Row],[DOS]],2)</f>
        <v>Week19</v>
      </c>
    </row>
    <row r="14" spans="1:14" x14ac:dyDescent="0.35">
      <c r="A14" t="s">
        <v>19</v>
      </c>
      <c r="B14" t="s">
        <v>518</v>
      </c>
      <c r="C14" t="s">
        <v>746</v>
      </c>
      <c r="D14" t="s">
        <v>756</v>
      </c>
      <c r="E14" t="s">
        <v>767</v>
      </c>
      <c r="F14">
        <v>3201</v>
      </c>
      <c r="G14">
        <v>1514</v>
      </c>
      <c r="H14">
        <v>440</v>
      </c>
      <c r="I14" t="s">
        <v>750</v>
      </c>
      <c r="J14">
        <f>Table1[[#This Row],[PaidAmount]]-Table1[[#This Row],[AllowedAmount]]</f>
        <v>-1074</v>
      </c>
      <c r="K14" t="str">
        <f>IF(Table1[[#This Row],[Variance]]&gt;0, "Overpayment","Underpayment")</f>
        <v>Underpayment</v>
      </c>
      <c r="L14" s="6">
        <v>45451</v>
      </c>
      <c r="M14" t="str">
        <f>IF(ABS(Table1[[#This Row],[Variance]])&gt;100,"High Variance Claims","Normal Claims")</f>
        <v>High Variance Claims</v>
      </c>
      <c r="N14" t="str">
        <f>"Week" &amp; WEEKNUM(Table1[[#This Row],[DOS]],2)</f>
        <v>Week23</v>
      </c>
    </row>
    <row r="15" spans="1:14" x14ac:dyDescent="0.35">
      <c r="A15" t="s">
        <v>20</v>
      </c>
      <c r="B15" t="s">
        <v>519</v>
      </c>
      <c r="C15" t="s">
        <v>748</v>
      </c>
      <c r="D15" t="s">
        <v>756</v>
      </c>
      <c r="E15" t="s">
        <v>755</v>
      </c>
      <c r="F15">
        <v>1672</v>
      </c>
      <c r="G15">
        <v>544</v>
      </c>
      <c r="H15">
        <v>185</v>
      </c>
      <c r="I15" t="s">
        <v>750</v>
      </c>
      <c r="J15">
        <f>Table1[[#This Row],[PaidAmount]]-Table1[[#This Row],[AllowedAmount]]</f>
        <v>-359</v>
      </c>
      <c r="K15" t="str">
        <f>IF(Table1[[#This Row],[Variance]]&gt;0, "Overpayment","Underpayment")</f>
        <v>Underpayment</v>
      </c>
      <c r="L15" s="6">
        <v>45471</v>
      </c>
      <c r="M15" t="str">
        <f>IF(ABS(Table1[[#This Row],[Variance]])&gt;100,"High Variance Claims","Normal Claims")</f>
        <v>High Variance Claims</v>
      </c>
      <c r="N15" t="str">
        <f>"Week" &amp; WEEKNUM(Table1[[#This Row],[DOS]],2)</f>
        <v>Week26</v>
      </c>
    </row>
    <row r="16" spans="1:14" x14ac:dyDescent="0.35">
      <c r="A16" t="s">
        <v>21</v>
      </c>
      <c r="B16" t="s">
        <v>520</v>
      </c>
      <c r="C16" t="s">
        <v>748</v>
      </c>
      <c r="D16" t="s">
        <v>768</v>
      </c>
      <c r="E16" t="s">
        <v>762</v>
      </c>
      <c r="F16">
        <v>3677</v>
      </c>
      <c r="G16">
        <v>1588</v>
      </c>
      <c r="H16">
        <v>1552</v>
      </c>
      <c r="I16" t="s">
        <v>749</v>
      </c>
      <c r="J16">
        <f>Table1[[#This Row],[PaidAmount]]-Table1[[#This Row],[AllowedAmount]]</f>
        <v>-36</v>
      </c>
      <c r="K16" t="str">
        <f>IF(Table1[[#This Row],[Variance]]&gt;0, "Overpayment","Underpayment")</f>
        <v>Underpayment</v>
      </c>
      <c r="L16" s="6">
        <v>45514</v>
      </c>
      <c r="M16" t="str">
        <f>IF(ABS(Table1[[#This Row],[Variance]])&gt;100,"High Variance Claims","Normal Claims")</f>
        <v>Normal Claims</v>
      </c>
      <c r="N16" t="str">
        <f>"Week" &amp; WEEKNUM(Table1[[#This Row],[DOS]],2)</f>
        <v>Week32</v>
      </c>
    </row>
    <row r="17" spans="1:14" x14ac:dyDescent="0.35">
      <c r="A17" t="s">
        <v>22</v>
      </c>
      <c r="B17" t="s">
        <v>521</v>
      </c>
      <c r="C17" t="s">
        <v>748</v>
      </c>
      <c r="D17" t="s">
        <v>754</v>
      </c>
      <c r="E17" t="s">
        <v>762</v>
      </c>
      <c r="F17">
        <v>5000</v>
      </c>
      <c r="G17">
        <v>4772</v>
      </c>
      <c r="H17">
        <v>1210</v>
      </c>
      <c r="I17" t="s">
        <v>750</v>
      </c>
      <c r="J17">
        <f>Table1[[#This Row],[PaidAmount]]-Table1[[#This Row],[AllowedAmount]]</f>
        <v>-3562</v>
      </c>
      <c r="K17" t="str">
        <f>IF(Table1[[#This Row],[Variance]]&gt;0, "Overpayment","Underpayment")</f>
        <v>Underpayment</v>
      </c>
      <c r="L17" s="6">
        <v>45475</v>
      </c>
      <c r="M17" t="str">
        <f>IF(ABS(Table1[[#This Row],[Variance]])&gt;100,"High Variance Claims","Normal Claims")</f>
        <v>High Variance Claims</v>
      </c>
      <c r="N17" t="str">
        <f>"Week" &amp; WEEKNUM(Table1[[#This Row],[DOS]],2)</f>
        <v>Week27</v>
      </c>
    </row>
    <row r="18" spans="1:14" x14ac:dyDescent="0.35">
      <c r="A18" t="s">
        <v>23</v>
      </c>
      <c r="B18" t="s">
        <v>522</v>
      </c>
      <c r="C18" t="s">
        <v>747</v>
      </c>
      <c r="D18" t="s">
        <v>761</v>
      </c>
      <c r="E18" t="s">
        <v>755</v>
      </c>
      <c r="F18">
        <v>536</v>
      </c>
      <c r="G18">
        <v>287</v>
      </c>
      <c r="H18">
        <v>256</v>
      </c>
      <c r="I18" t="s">
        <v>751</v>
      </c>
      <c r="J18">
        <f>Table1[[#This Row],[PaidAmount]]-Table1[[#This Row],[AllowedAmount]]</f>
        <v>-31</v>
      </c>
      <c r="K18" t="str">
        <f>IF(Table1[[#This Row],[Variance]]&gt;0, "Overpayment","Underpayment")</f>
        <v>Underpayment</v>
      </c>
      <c r="L18" s="6">
        <v>45528</v>
      </c>
      <c r="M18" t="str">
        <f>IF(ABS(Table1[[#This Row],[Variance]])&gt;100,"High Variance Claims","Normal Claims")</f>
        <v>Normal Claims</v>
      </c>
      <c r="N18" t="str">
        <f>"Week" &amp; WEEKNUM(Table1[[#This Row],[DOS]],2)</f>
        <v>Week34</v>
      </c>
    </row>
    <row r="19" spans="1:14" x14ac:dyDescent="0.35">
      <c r="A19" t="s">
        <v>24</v>
      </c>
      <c r="B19" t="s">
        <v>523</v>
      </c>
      <c r="C19" t="s">
        <v>746</v>
      </c>
      <c r="D19" t="s">
        <v>769</v>
      </c>
      <c r="E19" t="s">
        <v>759</v>
      </c>
      <c r="F19">
        <v>2631.5</v>
      </c>
      <c r="G19">
        <v>289</v>
      </c>
      <c r="H19">
        <v>115</v>
      </c>
      <c r="I19" t="s">
        <v>751</v>
      </c>
      <c r="J19">
        <f>Table1[[#This Row],[PaidAmount]]-Table1[[#This Row],[AllowedAmount]]</f>
        <v>-174</v>
      </c>
      <c r="K19" t="str">
        <f>IF(Table1[[#This Row],[Variance]]&gt;0, "Overpayment","Underpayment")</f>
        <v>Underpayment</v>
      </c>
      <c r="L19" s="6">
        <v>45546</v>
      </c>
      <c r="M19" t="str">
        <f>IF(ABS(Table1[[#This Row],[Variance]])&gt;100,"High Variance Claims","Normal Claims")</f>
        <v>High Variance Claims</v>
      </c>
      <c r="N19" t="str">
        <f>"Week" &amp; WEEKNUM(Table1[[#This Row],[DOS]],2)</f>
        <v>Week37</v>
      </c>
    </row>
    <row r="20" spans="1:14" x14ac:dyDescent="0.35">
      <c r="A20" t="s">
        <v>25</v>
      </c>
      <c r="B20" t="s">
        <v>524</v>
      </c>
      <c r="C20" t="s">
        <v>747</v>
      </c>
      <c r="D20" t="s">
        <v>758</v>
      </c>
      <c r="E20" t="s">
        <v>766</v>
      </c>
      <c r="F20">
        <v>3035</v>
      </c>
      <c r="G20">
        <v>1969</v>
      </c>
      <c r="H20">
        <v>1772</v>
      </c>
      <c r="I20" t="s">
        <v>751</v>
      </c>
      <c r="J20">
        <f>Table1[[#This Row],[PaidAmount]]-Table1[[#This Row],[AllowedAmount]]</f>
        <v>-197</v>
      </c>
      <c r="K20" t="str">
        <f>IF(Table1[[#This Row],[Variance]]&gt;0, "Overpayment","Underpayment")</f>
        <v>Underpayment</v>
      </c>
      <c r="L20" s="6">
        <v>45531</v>
      </c>
      <c r="M20" t="str">
        <f>IF(ABS(Table1[[#This Row],[Variance]])&gt;100,"High Variance Claims","Normal Claims")</f>
        <v>High Variance Claims</v>
      </c>
      <c r="N20" t="str">
        <f>"Week" &amp; WEEKNUM(Table1[[#This Row],[DOS]],2)</f>
        <v>Week35</v>
      </c>
    </row>
    <row r="21" spans="1:14" x14ac:dyDescent="0.35">
      <c r="A21" t="s">
        <v>26</v>
      </c>
      <c r="B21" t="s">
        <v>525</v>
      </c>
      <c r="C21" t="s">
        <v>748</v>
      </c>
      <c r="D21" t="s">
        <v>754</v>
      </c>
      <c r="E21" t="s">
        <v>757</v>
      </c>
      <c r="F21">
        <v>1488</v>
      </c>
      <c r="G21">
        <v>299</v>
      </c>
      <c r="H21">
        <v>118</v>
      </c>
      <c r="I21" t="s">
        <v>751</v>
      </c>
      <c r="J21">
        <f>Table1[[#This Row],[PaidAmount]]-Table1[[#This Row],[AllowedAmount]]</f>
        <v>-181</v>
      </c>
      <c r="K21" t="str">
        <f>IF(Table1[[#This Row],[Variance]]&gt;0, "Overpayment","Underpayment")</f>
        <v>Underpayment</v>
      </c>
      <c r="L21" s="6">
        <v>45527</v>
      </c>
      <c r="M21" t="str">
        <f>IF(ABS(Table1[[#This Row],[Variance]])&gt;100,"High Variance Claims","Normal Claims")</f>
        <v>High Variance Claims</v>
      </c>
      <c r="N21" t="str">
        <f>"Week" &amp; WEEKNUM(Table1[[#This Row],[DOS]],2)</f>
        <v>Week34</v>
      </c>
    </row>
    <row r="22" spans="1:14" x14ac:dyDescent="0.35">
      <c r="A22" t="s">
        <v>27</v>
      </c>
      <c r="B22" t="s">
        <v>526</v>
      </c>
      <c r="C22" t="s">
        <v>746</v>
      </c>
      <c r="D22" t="s">
        <v>760</v>
      </c>
      <c r="E22" t="s">
        <v>763</v>
      </c>
      <c r="F22">
        <v>3957</v>
      </c>
      <c r="G22">
        <v>709</v>
      </c>
      <c r="H22">
        <v>17</v>
      </c>
      <c r="I22" t="s">
        <v>749</v>
      </c>
      <c r="J22">
        <f>Table1[[#This Row],[PaidAmount]]-Table1[[#This Row],[AllowedAmount]]</f>
        <v>-692</v>
      </c>
      <c r="K22" t="str">
        <f>IF(Table1[[#This Row],[Variance]]&gt;0, "Overpayment","Underpayment")</f>
        <v>Underpayment</v>
      </c>
      <c r="L22" s="6">
        <v>45503</v>
      </c>
      <c r="M22" t="str">
        <f>IF(ABS(Table1[[#This Row],[Variance]])&gt;100,"High Variance Claims","Normal Claims")</f>
        <v>High Variance Claims</v>
      </c>
      <c r="N22" t="str">
        <f>"Week" &amp; WEEKNUM(Table1[[#This Row],[DOS]],2)</f>
        <v>Week31</v>
      </c>
    </row>
    <row r="23" spans="1:14" x14ac:dyDescent="0.35">
      <c r="A23" t="s">
        <v>28</v>
      </c>
      <c r="B23" t="s">
        <v>527</v>
      </c>
      <c r="C23" t="s">
        <v>747</v>
      </c>
      <c r="D23" t="s">
        <v>761</v>
      </c>
      <c r="E23" t="s">
        <v>755</v>
      </c>
      <c r="F23">
        <v>3682</v>
      </c>
      <c r="G23">
        <v>3345</v>
      </c>
      <c r="H23">
        <v>2039</v>
      </c>
      <c r="I23" t="s">
        <v>751</v>
      </c>
      <c r="J23">
        <f>Table1[[#This Row],[PaidAmount]]-Table1[[#This Row],[AllowedAmount]]</f>
        <v>-1306</v>
      </c>
      <c r="K23" t="str">
        <f>IF(Table1[[#This Row],[Variance]]&gt;0, "Overpayment","Underpayment")</f>
        <v>Underpayment</v>
      </c>
      <c r="L23" s="6">
        <v>45467</v>
      </c>
      <c r="M23" t="str">
        <f>IF(ABS(Table1[[#This Row],[Variance]])&gt;100,"High Variance Claims","Normal Claims")</f>
        <v>High Variance Claims</v>
      </c>
      <c r="N23" t="str">
        <f>"Week" &amp; WEEKNUM(Table1[[#This Row],[DOS]],2)</f>
        <v>Week26</v>
      </c>
    </row>
    <row r="24" spans="1:14" x14ac:dyDescent="0.35">
      <c r="A24" t="s">
        <v>29</v>
      </c>
      <c r="B24" t="s">
        <v>528</v>
      </c>
      <c r="C24" t="s">
        <v>746</v>
      </c>
      <c r="D24" t="s">
        <v>768</v>
      </c>
      <c r="E24" t="s">
        <v>770</v>
      </c>
      <c r="F24">
        <v>1148</v>
      </c>
      <c r="G24">
        <v>308</v>
      </c>
      <c r="H24">
        <v>529</v>
      </c>
      <c r="I24" t="s">
        <v>750</v>
      </c>
      <c r="J24">
        <f>Table1[[#This Row],[PaidAmount]]-Table1[[#This Row],[AllowedAmount]]</f>
        <v>221</v>
      </c>
      <c r="K24" t="str">
        <f>IF(Table1[[#This Row],[Variance]]&gt;0, "Overpayment","Underpayment")</f>
        <v>Overpayment</v>
      </c>
      <c r="L24" s="6">
        <v>45484</v>
      </c>
      <c r="M24" t="str">
        <f>IF(ABS(Table1[[#This Row],[Variance]])&gt;100,"High Variance Claims","Normal Claims")</f>
        <v>High Variance Claims</v>
      </c>
      <c r="N24" t="str">
        <f>"Week" &amp; WEEKNUM(Table1[[#This Row],[DOS]],2)</f>
        <v>Week28</v>
      </c>
    </row>
    <row r="25" spans="1:14" x14ac:dyDescent="0.35">
      <c r="A25" t="s">
        <v>30</v>
      </c>
      <c r="B25" t="s">
        <v>529</v>
      </c>
      <c r="C25" t="s">
        <v>748</v>
      </c>
      <c r="D25" t="s">
        <v>754</v>
      </c>
      <c r="E25" t="s">
        <v>766</v>
      </c>
      <c r="F25">
        <v>1019</v>
      </c>
      <c r="G25">
        <v>694</v>
      </c>
      <c r="H25">
        <v>175</v>
      </c>
      <c r="I25" t="s">
        <v>750</v>
      </c>
      <c r="J25">
        <f>Table1[[#This Row],[PaidAmount]]-Table1[[#This Row],[AllowedAmount]]</f>
        <v>-519</v>
      </c>
      <c r="K25" t="str">
        <f>IF(Table1[[#This Row],[Variance]]&gt;0, "Overpayment","Underpayment")</f>
        <v>Underpayment</v>
      </c>
      <c r="L25" s="6">
        <v>45489</v>
      </c>
      <c r="M25" t="str">
        <f>IF(ABS(Table1[[#This Row],[Variance]])&gt;100,"High Variance Claims","Normal Claims")</f>
        <v>High Variance Claims</v>
      </c>
      <c r="N25" t="str">
        <f>"Week" &amp; WEEKNUM(Table1[[#This Row],[DOS]],2)</f>
        <v>Week29</v>
      </c>
    </row>
    <row r="26" spans="1:14" x14ac:dyDescent="0.35">
      <c r="A26" t="s">
        <v>31</v>
      </c>
      <c r="B26" t="s">
        <v>530</v>
      </c>
      <c r="C26" t="s">
        <v>747</v>
      </c>
      <c r="D26" t="s">
        <v>771</v>
      </c>
      <c r="E26" t="s">
        <v>772</v>
      </c>
      <c r="F26">
        <v>4340</v>
      </c>
      <c r="G26">
        <v>2357</v>
      </c>
      <c r="H26">
        <v>2019</v>
      </c>
      <c r="I26" t="s">
        <v>749</v>
      </c>
      <c r="J26">
        <f>Table1[[#This Row],[PaidAmount]]-Table1[[#This Row],[AllowedAmount]]</f>
        <v>-338</v>
      </c>
      <c r="K26" t="str">
        <f>IF(Table1[[#This Row],[Variance]]&gt;0, "Overpayment","Underpayment")</f>
        <v>Underpayment</v>
      </c>
      <c r="L26" s="6">
        <v>45451</v>
      </c>
      <c r="M26" t="str">
        <f>IF(ABS(Table1[[#This Row],[Variance]])&gt;100,"High Variance Claims","Normal Claims")</f>
        <v>High Variance Claims</v>
      </c>
      <c r="N26" t="str">
        <f>"Week" &amp; WEEKNUM(Table1[[#This Row],[DOS]],2)</f>
        <v>Week23</v>
      </c>
    </row>
    <row r="27" spans="1:14" x14ac:dyDescent="0.35">
      <c r="A27" t="s">
        <v>32</v>
      </c>
      <c r="B27" t="s">
        <v>531</v>
      </c>
      <c r="C27" t="s">
        <v>748</v>
      </c>
      <c r="D27" t="s">
        <v>769</v>
      </c>
      <c r="E27" t="s">
        <v>763</v>
      </c>
      <c r="F27">
        <v>577</v>
      </c>
      <c r="G27">
        <v>126</v>
      </c>
      <c r="H27">
        <v>80</v>
      </c>
      <c r="I27" t="s">
        <v>751</v>
      </c>
      <c r="J27">
        <f>Table1[[#This Row],[PaidAmount]]-Table1[[#This Row],[AllowedAmount]]</f>
        <v>-46</v>
      </c>
      <c r="K27" t="str">
        <f>IF(Table1[[#This Row],[Variance]]&gt;0, "Overpayment","Underpayment")</f>
        <v>Underpayment</v>
      </c>
      <c r="L27" s="6">
        <v>45492</v>
      </c>
      <c r="M27" t="str">
        <f>IF(ABS(Table1[[#This Row],[Variance]])&gt;100,"High Variance Claims","Normal Claims")</f>
        <v>Normal Claims</v>
      </c>
      <c r="N27" t="str">
        <f>"Week" &amp; WEEKNUM(Table1[[#This Row],[DOS]],2)</f>
        <v>Week29</v>
      </c>
    </row>
    <row r="28" spans="1:14" x14ac:dyDescent="0.35">
      <c r="A28" t="s">
        <v>33</v>
      </c>
      <c r="B28" t="s">
        <v>508</v>
      </c>
      <c r="C28" t="s">
        <v>748</v>
      </c>
      <c r="D28" t="s">
        <v>768</v>
      </c>
      <c r="E28" t="s">
        <v>755</v>
      </c>
      <c r="F28">
        <v>3708</v>
      </c>
      <c r="G28">
        <v>1013</v>
      </c>
      <c r="H28">
        <v>1256</v>
      </c>
      <c r="I28" t="s">
        <v>750</v>
      </c>
      <c r="J28">
        <f>Table1[[#This Row],[PaidAmount]]-Table1[[#This Row],[AllowedAmount]]</f>
        <v>243</v>
      </c>
      <c r="K28" t="str">
        <f>IF(Table1[[#This Row],[Variance]]&gt;0, "Overpayment","Underpayment")</f>
        <v>Overpayment</v>
      </c>
      <c r="L28" s="6">
        <v>45544</v>
      </c>
      <c r="M28" t="str">
        <f>IF(ABS(Table1[[#This Row],[Variance]])&gt;100,"High Variance Claims","Normal Claims")</f>
        <v>High Variance Claims</v>
      </c>
      <c r="N28" t="str">
        <f>"Week" &amp; WEEKNUM(Table1[[#This Row],[DOS]],2)</f>
        <v>Week37</v>
      </c>
    </row>
    <row r="29" spans="1:14" x14ac:dyDescent="0.35">
      <c r="A29" t="s">
        <v>34</v>
      </c>
      <c r="B29" t="s">
        <v>532</v>
      </c>
      <c r="C29" t="s">
        <v>748</v>
      </c>
      <c r="D29" t="s">
        <v>754</v>
      </c>
      <c r="E29" t="s">
        <v>764</v>
      </c>
      <c r="F29">
        <v>2151</v>
      </c>
      <c r="G29">
        <v>2100</v>
      </c>
      <c r="H29">
        <v>1175</v>
      </c>
      <c r="I29" t="s">
        <v>750</v>
      </c>
      <c r="J29">
        <f>Table1[[#This Row],[PaidAmount]]-Table1[[#This Row],[AllowedAmount]]</f>
        <v>-925</v>
      </c>
      <c r="K29" t="str">
        <f>IF(Table1[[#This Row],[Variance]]&gt;0, "Overpayment","Underpayment")</f>
        <v>Underpayment</v>
      </c>
      <c r="L29" s="6">
        <v>45535</v>
      </c>
      <c r="M29" t="str">
        <f>IF(ABS(Table1[[#This Row],[Variance]])&gt;100,"High Variance Claims","Normal Claims")</f>
        <v>High Variance Claims</v>
      </c>
      <c r="N29" t="str">
        <f>"Week" &amp; WEEKNUM(Table1[[#This Row],[DOS]],2)</f>
        <v>Week35</v>
      </c>
    </row>
    <row r="30" spans="1:14" x14ac:dyDescent="0.35">
      <c r="A30" t="s">
        <v>35</v>
      </c>
      <c r="B30" t="s">
        <v>533</v>
      </c>
      <c r="C30" t="s">
        <v>748</v>
      </c>
      <c r="D30" t="s">
        <v>771</v>
      </c>
      <c r="E30" t="s">
        <v>770</v>
      </c>
      <c r="F30">
        <v>2266</v>
      </c>
      <c r="G30">
        <v>564</v>
      </c>
      <c r="H30">
        <v>315</v>
      </c>
      <c r="I30" t="s">
        <v>750</v>
      </c>
      <c r="J30">
        <f>Table1[[#This Row],[PaidAmount]]-Table1[[#This Row],[AllowedAmount]]</f>
        <v>-249</v>
      </c>
      <c r="K30" t="str">
        <f>IF(Table1[[#This Row],[Variance]]&gt;0, "Overpayment","Underpayment")</f>
        <v>Underpayment</v>
      </c>
      <c r="L30" s="6">
        <v>45441</v>
      </c>
      <c r="M30" t="str">
        <f>IF(ABS(Table1[[#This Row],[Variance]])&gt;100,"High Variance Claims","Normal Claims")</f>
        <v>High Variance Claims</v>
      </c>
      <c r="N30" t="str">
        <f>"Week" &amp; WEEKNUM(Table1[[#This Row],[DOS]],2)</f>
        <v>Week22</v>
      </c>
    </row>
    <row r="31" spans="1:14" x14ac:dyDescent="0.35">
      <c r="A31" t="s">
        <v>36</v>
      </c>
      <c r="B31" t="s">
        <v>534</v>
      </c>
      <c r="C31" t="s">
        <v>748</v>
      </c>
      <c r="D31" t="s">
        <v>773</v>
      </c>
      <c r="E31" t="s">
        <v>766</v>
      </c>
      <c r="F31">
        <v>2587</v>
      </c>
      <c r="G31">
        <v>1338</v>
      </c>
      <c r="H31">
        <v>880</v>
      </c>
      <c r="I31" t="s">
        <v>751</v>
      </c>
      <c r="J31">
        <f>Table1[[#This Row],[PaidAmount]]-Table1[[#This Row],[AllowedAmount]]</f>
        <v>-458</v>
      </c>
      <c r="K31" t="str">
        <f>IF(Table1[[#This Row],[Variance]]&gt;0, "Overpayment","Underpayment")</f>
        <v>Underpayment</v>
      </c>
      <c r="L31" s="6">
        <v>45522</v>
      </c>
      <c r="M31" t="str">
        <f>IF(ABS(Table1[[#This Row],[Variance]])&gt;100,"High Variance Claims","Normal Claims")</f>
        <v>High Variance Claims</v>
      </c>
      <c r="N31" t="str">
        <f>"Week" &amp; WEEKNUM(Table1[[#This Row],[DOS]],2)</f>
        <v>Week33</v>
      </c>
    </row>
    <row r="32" spans="1:14" x14ac:dyDescent="0.35">
      <c r="A32" t="s">
        <v>37</v>
      </c>
      <c r="B32" t="s">
        <v>535</v>
      </c>
      <c r="C32" t="s">
        <v>748</v>
      </c>
      <c r="D32" t="s">
        <v>756</v>
      </c>
      <c r="E32" t="s">
        <v>764</v>
      </c>
      <c r="F32">
        <v>1036</v>
      </c>
      <c r="G32">
        <v>843</v>
      </c>
      <c r="H32">
        <v>497</v>
      </c>
      <c r="I32" t="s">
        <v>750</v>
      </c>
      <c r="J32">
        <f>Table1[[#This Row],[PaidAmount]]-Table1[[#This Row],[AllowedAmount]]</f>
        <v>-346</v>
      </c>
      <c r="K32" t="str">
        <f>IF(Table1[[#This Row],[Variance]]&gt;0, "Overpayment","Underpayment")</f>
        <v>Underpayment</v>
      </c>
      <c r="L32" s="6">
        <v>45461</v>
      </c>
      <c r="M32" t="str">
        <f>IF(ABS(Table1[[#This Row],[Variance]])&gt;100,"High Variance Claims","Normal Claims")</f>
        <v>High Variance Claims</v>
      </c>
      <c r="N32" t="str">
        <f>"Week" &amp; WEEKNUM(Table1[[#This Row],[DOS]],2)</f>
        <v>Week25</v>
      </c>
    </row>
    <row r="33" spans="1:14" x14ac:dyDescent="0.35">
      <c r="A33" t="s">
        <v>38</v>
      </c>
      <c r="B33" t="s">
        <v>536</v>
      </c>
      <c r="C33" t="s">
        <v>746</v>
      </c>
      <c r="D33" t="s">
        <v>771</v>
      </c>
      <c r="E33" t="s">
        <v>762</v>
      </c>
      <c r="F33">
        <v>166</v>
      </c>
      <c r="G33">
        <v>119</v>
      </c>
      <c r="H33">
        <v>581</v>
      </c>
      <c r="I33" t="s">
        <v>750</v>
      </c>
      <c r="J33">
        <f>Table1[[#This Row],[PaidAmount]]-Table1[[#This Row],[AllowedAmount]]</f>
        <v>462</v>
      </c>
      <c r="K33" t="str">
        <f>IF(Table1[[#This Row],[Variance]]&gt;0, "Overpayment","Underpayment")</f>
        <v>Overpayment</v>
      </c>
      <c r="L33" s="6">
        <v>45499</v>
      </c>
      <c r="M33" t="str">
        <f>IF(ABS(Table1[[#This Row],[Variance]])&gt;100,"High Variance Claims","Normal Claims")</f>
        <v>High Variance Claims</v>
      </c>
      <c r="N33" t="str">
        <f>"Week" &amp; WEEKNUM(Table1[[#This Row],[DOS]],2)</f>
        <v>Week30</v>
      </c>
    </row>
    <row r="34" spans="1:14" x14ac:dyDescent="0.35">
      <c r="A34" t="s">
        <v>39</v>
      </c>
      <c r="B34" t="s">
        <v>518</v>
      </c>
      <c r="C34" t="s">
        <v>747</v>
      </c>
      <c r="D34" t="s">
        <v>758</v>
      </c>
      <c r="E34" t="s">
        <v>770</v>
      </c>
      <c r="F34">
        <v>3271</v>
      </c>
      <c r="G34">
        <v>1041</v>
      </c>
      <c r="H34">
        <v>329</v>
      </c>
      <c r="I34" t="s">
        <v>749</v>
      </c>
      <c r="J34">
        <f>Table1[[#This Row],[PaidAmount]]-Table1[[#This Row],[AllowedAmount]]</f>
        <v>-712</v>
      </c>
      <c r="K34" t="str">
        <f>IF(Table1[[#This Row],[Variance]]&gt;0, "Overpayment","Underpayment")</f>
        <v>Underpayment</v>
      </c>
      <c r="L34" s="6">
        <v>45555</v>
      </c>
      <c r="M34" t="str">
        <f>IF(ABS(Table1[[#This Row],[Variance]])&gt;100,"High Variance Claims","Normal Claims")</f>
        <v>High Variance Claims</v>
      </c>
      <c r="N34" t="str">
        <f>"Week" &amp; WEEKNUM(Table1[[#This Row],[DOS]],2)</f>
        <v>Week38</v>
      </c>
    </row>
    <row r="35" spans="1:14" x14ac:dyDescent="0.35">
      <c r="A35" t="s">
        <v>40</v>
      </c>
      <c r="B35" t="s">
        <v>537</v>
      </c>
      <c r="C35" t="s">
        <v>748</v>
      </c>
      <c r="D35" t="s">
        <v>768</v>
      </c>
      <c r="E35" t="s">
        <v>772</v>
      </c>
      <c r="F35">
        <v>1601</v>
      </c>
      <c r="G35">
        <v>480</v>
      </c>
      <c r="H35">
        <v>297</v>
      </c>
      <c r="I35" t="s">
        <v>751</v>
      </c>
      <c r="J35">
        <f>Table1[[#This Row],[PaidAmount]]-Table1[[#This Row],[AllowedAmount]]</f>
        <v>-183</v>
      </c>
      <c r="K35" t="str">
        <f>IF(Table1[[#This Row],[Variance]]&gt;0, "Overpayment","Underpayment")</f>
        <v>Underpayment</v>
      </c>
      <c r="L35" s="6">
        <v>45489</v>
      </c>
      <c r="M35" t="str">
        <f>IF(ABS(Table1[[#This Row],[Variance]])&gt;100,"High Variance Claims","Normal Claims")</f>
        <v>High Variance Claims</v>
      </c>
      <c r="N35" t="str">
        <f>"Week" &amp; WEEKNUM(Table1[[#This Row],[DOS]],2)</f>
        <v>Week29</v>
      </c>
    </row>
    <row r="36" spans="1:14" x14ac:dyDescent="0.35">
      <c r="A36" t="s">
        <v>41</v>
      </c>
      <c r="B36" t="s">
        <v>512</v>
      </c>
      <c r="C36" t="s">
        <v>746</v>
      </c>
      <c r="D36" t="s">
        <v>754</v>
      </c>
      <c r="E36" t="s">
        <v>770</v>
      </c>
      <c r="F36">
        <v>2216</v>
      </c>
      <c r="G36">
        <v>1252</v>
      </c>
      <c r="H36">
        <v>262</v>
      </c>
      <c r="I36" t="s">
        <v>750</v>
      </c>
      <c r="J36">
        <f>Table1[[#This Row],[PaidAmount]]-Table1[[#This Row],[AllowedAmount]]</f>
        <v>-990</v>
      </c>
      <c r="K36" t="str">
        <f>IF(Table1[[#This Row],[Variance]]&gt;0, "Overpayment","Underpayment")</f>
        <v>Underpayment</v>
      </c>
      <c r="L36" s="6">
        <v>45492</v>
      </c>
      <c r="M36" t="str">
        <f>IF(ABS(Table1[[#This Row],[Variance]])&gt;100,"High Variance Claims","Normal Claims")</f>
        <v>High Variance Claims</v>
      </c>
      <c r="N36" t="str">
        <f>"Week" &amp; WEEKNUM(Table1[[#This Row],[DOS]],2)</f>
        <v>Week29</v>
      </c>
    </row>
    <row r="37" spans="1:14" x14ac:dyDescent="0.35">
      <c r="A37" t="s">
        <v>42</v>
      </c>
      <c r="B37" t="s">
        <v>538</v>
      </c>
      <c r="C37" t="s">
        <v>747</v>
      </c>
      <c r="D37" t="s">
        <v>773</v>
      </c>
      <c r="E37" t="s">
        <v>759</v>
      </c>
      <c r="F37">
        <v>3997</v>
      </c>
      <c r="G37">
        <v>2356</v>
      </c>
      <c r="H37">
        <v>750</v>
      </c>
      <c r="I37" t="s">
        <v>751</v>
      </c>
      <c r="J37">
        <f>Table1[[#This Row],[PaidAmount]]-Table1[[#This Row],[AllowedAmount]]</f>
        <v>-1606</v>
      </c>
      <c r="K37" t="str">
        <f>IF(Table1[[#This Row],[Variance]]&gt;0, "Overpayment","Underpayment")</f>
        <v>Underpayment</v>
      </c>
      <c r="L37" s="6">
        <v>45489</v>
      </c>
      <c r="M37" t="str">
        <f>IF(ABS(Table1[[#This Row],[Variance]])&gt;100,"High Variance Claims","Normal Claims")</f>
        <v>High Variance Claims</v>
      </c>
      <c r="N37" t="str">
        <f>"Week" &amp; WEEKNUM(Table1[[#This Row],[DOS]],2)</f>
        <v>Week29</v>
      </c>
    </row>
    <row r="38" spans="1:14" x14ac:dyDescent="0.35">
      <c r="A38" t="s">
        <v>43</v>
      </c>
      <c r="B38" t="s">
        <v>539</v>
      </c>
      <c r="C38" t="s">
        <v>747</v>
      </c>
      <c r="D38" t="s">
        <v>769</v>
      </c>
      <c r="E38" t="s">
        <v>759</v>
      </c>
      <c r="F38">
        <v>4899</v>
      </c>
      <c r="G38">
        <v>4836</v>
      </c>
      <c r="H38">
        <v>863</v>
      </c>
      <c r="I38" t="s">
        <v>750</v>
      </c>
      <c r="J38">
        <f>Table1[[#This Row],[PaidAmount]]-Table1[[#This Row],[AllowedAmount]]</f>
        <v>-3973</v>
      </c>
      <c r="K38" t="str">
        <f>IF(Table1[[#This Row],[Variance]]&gt;0, "Overpayment","Underpayment")</f>
        <v>Underpayment</v>
      </c>
      <c r="L38" s="6">
        <v>45466</v>
      </c>
      <c r="M38" t="str">
        <f>IF(ABS(Table1[[#This Row],[Variance]])&gt;100,"High Variance Claims","Normal Claims")</f>
        <v>High Variance Claims</v>
      </c>
      <c r="N38" t="str">
        <f>"Week" &amp; WEEKNUM(Table1[[#This Row],[DOS]],2)</f>
        <v>Week25</v>
      </c>
    </row>
    <row r="39" spans="1:14" x14ac:dyDescent="0.35">
      <c r="A39" t="s">
        <v>44</v>
      </c>
      <c r="B39" t="s">
        <v>540</v>
      </c>
      <c r="C39" t="s">
        <v>746</v>
      </c>
      <c r="D39" t="s">
        <v>760</v>
      </c>
      <c r="E39" t="s">
        <v>759</v>
      </c>
      <c r="F39">
        <v>3064</v>
      </c>
      <c r="G39">
        <v>2112</v>
      </c>
      <c r="H39">
        <v>1180</v>
      </c>
      <c r="I39" t="s">
        <v>751</v>
      </c>
      <c r="J39">
        <f>Table1[[#This Row],[PaidAmount]]-Table1[[#This Row],[AllowedAmount]]</f>
        <v>-932</v>
      </c>
      <c r="K39" t="str">
        <f>IF(Table1[[#This Row],[Variance]]&gt;0, "Overpayment","Underpayment")</f>
        <v>Underpayment</v>
      </c>
      <c r="L39" s="6">
        <v>45471</v>
      </c>
      <c r="M39" t="str">
        <f>IF(ABS(Table1[[#This Row],[Variance]])&gt;100,"High Variance Claims","Normal Claims")</f>
        <v>High Variance Claims</v>
      </c>
      <c r="N39" t="str">
        <f>"Week" &amp; WEEKNUM(Table1[[#This Row],[DOS]],2)</f>
        <v>Week26</v>
      </c>
    </row>
    <row r="40" spans="1:14" x14ac:dyDescent="0.35">
      <c r="A40" t="s">
        <v>45</v>
      </c>
      <c r="B40" t="s">
        <v>541</v>
      </c>
      <c r="C40" t="s">
        <v>748</v>
      </c>
      <c r="D40" t="s">
        <v>754</v>
      </c>
      <c r="E40" t="s">
        <v>757</v>
      </c>
      <c r="F40">
        <v>4573</v>
      </c>
      <c r="G40">
        <v>505</v>
      </c>
      <c r="H40">
        <v>455</v>
      </c>
      <c r="I40" t="s">
        <v>749</v>
      </c>
      <c r="J40">
        <f>Table1[[#This Row],[PaidAmount]]-Table1[[#This Row],[AllowedAmount]]</f>
        <v>-50</v>
      </c>
      <c r="K40" t="str">
        <f>IF(Table1[[#This Row],[Variance]]&gt;0, "Overpayment","Underpayment")</f>
        <v>Underpayment</v>
      </c>
      <c r="L40" s="6">
        <v>45522</v>
      </c>
      <c r="M40" t="str">
        <f>IF(ABS(Table1[[#This Row],[Variance]])&gt;100,"High Variance Claims","Normal Claims")</f>
        <v>Normal Claims</v>
      </c>
      <c r="N40" t="str">
        <f>"Week" &amp; WEEKNUM(Table1[[#This Row],[DOS]],2)</f>
        <v>Week33</v>
      </c>
    </row>
    <row r="41" spans="1:14" x14ac:dyDescent="0.35">
      <c r="A41" t="s">
        <v>46</v>
      </c>
      <c r="B41" t="s">
        <v>542</v>
      </c>
      <c r="C41" t="s">
        <v>748</v>
      </c>
      <c r="D41" t="s">
        <v>771</v>
      </c>
      <c r="E41" t="s">
        <v>764</v>
      </c>
      <c r="F41">
        <v>4975</v>
      </c>
      <c r="G41">
        <v>208</v>
      </c>
      <c r="H41">
        <v>32</v>
      </c>
      <c r="I41" t="s">
        <v>749</v>
      </c>
      <c r="J41">
        <f>Table1[[#This Row],[PaidAmount]]-Table1[[#This Row],[AllowedAmount]]</f>
        <v>-176</v>
      </c>
      <c r="K41" t="str">
        <f>IF(Table1[[#This Row],[Variance]]&gt;0, "Overpayment","Underpayment")</f>
        <v>Underpayment</v>
      </c>
      <c r="L41" s="6">
        <v>45533</v>
      </c>
      <c r="M41" t="str">
        <f>IF(ABS(Table1[[#This Row],[Variance]])&gt;100,"High Variance Claims","Normal Claims")</f>
        <v>High Variance Claims</v>
      </c>
      <c r="N41" t="str">
        <f>"Week" &amp; WEEKNUM(Table1[[#This Row],[DOS]],2)</f>
        <v>Week35</v>
      </c>
    </row>
    <row r="42" spans="1:14" x14ac:dyDescent="0.35">
      <c r="A42" t="s">
        <v>47</v>
      </c>
      <c r="B42" t="s">
        <v>543</v>
      </c>
      <c r="C42" t="s">
        <v>748</v>
      </c>
      <c r="D42" t="s">
        <v>769</v>
      </c>
      <c r="E42" t="s">
        <v>759</v>
      </c>
      <c r="F42">
        <v>4813</v>
      </c>
      <c r="G42">
        <v>1070</v>
      </c>
      <c r="H42">
        <v>399</v>
      </c>
      <c r="I42" t="s">
        <v>750</v>
      </c>
      <c r="J42">
        <f>Table1[[#This Row],[PaidAmount]]-Table1[[#This Row],[AllowedAmount]]</f>
        <v>-671</v>
      </c>
      <c r="K42" t="str">
        <f>IF(Table1[[#This Row],[Variance]]&gt;0, "Overpayment","Underpayment")</f>
        <v>Underpayment</v>
      </c>
      <c r="L42" s="6">
        <v>45423</v>
      </c>
      <c r="M42" t="str">
        <f>IF(ABS(Table1[[#This Row],[Variance]])&gt;100,"High Variance Claims","Normal Claims")</f>
        <v>High Variance Claims</v>
      </c>
      <c r="N42" t="str">
        <f>"Week" &amp; WEEKNUM(Table1[[#This Row],[DOS]],2)</f>
        <v>Week19</v>
      </c>
    </row>
    <row r="43" spans="1:14" x14ac:dyDescent="0.35">
      <c r="A43" t="s">
        <v>48</v>
      </c>
      <c r="B43" t="s">
        <v>544</v>
      </c>
      <c r="C43" t="s">
        <v>748</v>
      </c>
      <c r="D43" t="s">
        <v>756</v>
      </c>
      <c r="E43" t="s">
        <v>763</v>
      </c>
      <c r="F43">
        <v>4638</v>
      </c>
      <c r="G43">
        <v>977</v>
      </c>
      <c r="H43">
        <v>560</v>
      </c>
      <c r="I43" t="s">
        <v>750</v>
      </c>
      <c r="J43">
        <f>Table1[[#This Row],[PaidAmount]]-Table1[[#This Row],[AllowedAmount]]</f>
        <v>-417</v>
      </c>
      <c r="K43" t="str">
        <f>IF(Table1[[#This Row],[Variance]]&gt;0, "Overpayment","Underpayment")</f>
        <v>Underpayment</v>
      </c>
      <c r="L43" s="6">
        <v>45448</v>
      </c>
      <c r="M43" t="str">
        <f>IF(ABS(Table1[[#This Row],[Variance]])&gt;100,"High Variance Claims","Normal Claims")</f>
        <v>High Variance Claims</v>
      </c>
      <c r="N43" t="str">
        <f>"Week" &amp; WEEKNUM(Table1[[#This Row],[DOS]],2)</f>
        <v>Week23</v>
      </c>
    </row>
    <row r="44" spans="1:14" x14ac:dyDescent="0.35">
      <c r="A44" t="s">
        <v>49</v>
      </c>
      <c r="B44" t="s">
        <v>545</v>
      </c>
      <c r="C44" t="s">
        <v>747</v>
      </c>
      <c r="D44" t="s">
        <v>771</v>
      </c>
      <c r="E44" t="s">
        <v>757</v>
      </c>
      <c r="F44">
        <v>1950</v>
      </c>
      <c r="G44">
        <v>758</v>
      </c>
      <c r="H44">
        <v>525</v>
      </c>
      <c r="I44" t="s">
        <v>749</v>
      </c>
      <c r="J44">
        <f>Table1[[#This Row],[PaidAmount]]-Table1[[#This Row],[AllowedAmount]]</f>
        <v>-233</v>
      </c>
      <c r="K44" t="str">
        <f>IF(Table1[[#This Row],[Variance]]&gt;0, "Overpayment","Underpayment")</f>
        <v>Underpayment</v>
      </c>
      <c r="L44" s="6">
        <v>45461</v>
      </c>
      <c r="M44" t="str">
        <f>IF(ABS(Table1[[#This Row],[Variance]])&gt;100,"High Variance Claims","Normal Claims")</f>
        <v>High Variance Claims</v>
      </c>
      <c r="N44" t="str">
        <f>"Week" &amp; WEEKNUM(Table1[[#This Row],[DOS]],2)</f>
        <v>Week25</v>
      </c>
    </row>
    <row r="45" spans="1:14" x14ac:dyDescent="0.35">
      <c r="A45" t="s">
        <v>50</v>
      </c>
      <c r="B45" t="s">
        <v>546</v>
      </c>
      <c r="C45" t="s">
        <v>746</v>
      </c>
      <c r="D45" t="s">
        <v>754</v>
      </c>
      <c r="E45" t="s">
        <v>762</v>
      </c>
      <c r="F45">
        <v>3187</v>
      </c>
      <c r="G45">
        <v>708</v>
      </c>
      <c r="H45">
        <v>109</v>
      </c>
      <c r="I45" t="s">
        <v>751</v>
      </c>
      <c r="J45">
        <f>Table1[[#This Row],[PaidAmount]]-Table1[[#This Row],[AllowedAmount]]</f>
        <v>-599</v>
      </c>
      <c r="K45" t="str">
        <f>IF(Table1[[#This Row],[Variance]]&gt;0, "Overpayment","Underpayment")</f>
        <v>Underpayment</v>
      </c>
      <c r="L45" s="6">
        <v>45545</v>
      </c>
      <c r="M45" t="str">
        <f>IF(ABS(Table1[[#This Row],[Variance]])&gt;100,"High Variance Claims","Normal Claims")</f>
        <v>High Variance Claims</v>
      </c>
      <c r="N45" t="str">
        <f>"Week" &amp; WEEKNUM(Table1[[#This Row],[DOS]],2)</f>
        <v>Week37</v>
      </c>
    </row>
    <row r="46" spans="1:14" x14ac:dyDescent="0.35">
      <c r="A46" t="s">
        <v>51</v>
      </c>
      <c r="B46" t="s">
        <v>547</v>
      </c>
      <c r="C46" t="s">
        <v>746</v>
      </c>
      <c r="D46" t="s">
        <v>768</v>
      </c>
      <c r="E46" t="s">
        <v>757</v>
      </c>
      <c r="F46">
        <v>1316</v>
      </c>
      <c r="G46">
        <v>533</v>
      </c>
      <c r="H46">
        <v>420</v>
      </c>
      <c r="I46" t="s">
        <v>751</v>
      </c>
      <c r="J46">
        <f>Table1[[#This Row],[PaidAmount]]-Table1[[#This Row],[AllowedAmount]]</f>
        <v>-113</v>
      </c>
      <c r="K46" t="str">
        <f>IF(Table1[[#This Row],[Variance]]&gt;0, "Overpayment","Underpayment")</f>
        <v>Underpayment</v>
      </c>
      <c r="L46" s="6">
        <v>45532</v>
      </c>
      <c r="M46" t="str">
        <f>IF(ABS(Table1[[#This Row],[Variance]])&gt;100,"High Variance Claims","Normal Claims")</f>
        <v>High Variance Claims</v>
      </c>
      <c r="N46" t="str">
        <f>"Week" &amp; WEEKNUM(Table1[[#This Row],[DOS]],2)</f>
        <v>Week35</v>
      </c>
    </row>
    <row r="47" spans="1:14" x14ac:dyDescent="0.35">
      <c r="A47" t="s">
        <v>52</v>
      </c>
      <c r="B47" t="s">
        <v>548</v>
      </c>
      <c r="C47" t="s">
        <v>748</v>
      </c>
      <c r="D47" t="s">
        <v>768</v>
      </c>
      <c r="E47" t="s">
        <v>755</v>
      </c>
      <c r="F47">
        <v>712</v>
      </c>
      <c r="G47">
        <v>503</v>
      </c>
      <c r="H47">
        <v>53</v>
      </c>
      <c r="I47" t="s">
        <v>750</v>
      </c>
      <c r="J47">
        <f>Table1[[#This Row],[PaidAmount]]-Table1[[#This Row],[AllowedAmount]]</f>
        <v>-450</v>
      </c>
      <c r="K47" t="str">
        <f>IF(Table1[[#This Row],[Variance]]&gt;0, "Overpayment","Underpayment")</f>
        <v>Underpayment</v>
      </c>
      <c r="L47" s="6">
        <v>45435</v>
      </c>
      <c r="M47" t="str">
        <f>IF(ABS(Table1[[#This Row],[Variance]])&gt;100,"High Variance Claims","Normal Claims")</f>
        <v>High Variance Claims</v>
      </c>
      <c r="N47" t="str">
        <f>"Week" &amp; WEEKNUM(Table1[[#This Row],[DOS]],2)</f>
        <v>Week21</v>
      </c>
    </row>
    <row r="48" spans="1:14" x14ac:dyDescent="0.35">
      <c r="A48" t="s">
        <v>53</v>
      </c>
      <c r="B48" t="s">
        <v>549</v>
      </c>
      <c r="C48" t="s">
        <v>748</v>
      </c>
      <c r="D48" t="s">
        <v>756</v>
      </c>
      <c r="E48" t="s">
        <v>770</v>
      </c>
      <c r="F48">
        <v>2421</v>
      </c>
      <c r="G48">
        <v>1110</v>
      </c>
      <c r="H48">
        <v>238</v>
      </c>
      <c r="I48" t="s">
        <v>749</v>
      </c>
      <c r="J48">
        <f>Table1[[#This Row],[PaidAmount]]-Table1[[#This Row],[AllowedAmount]]</f>
        <v>-872</v>
      </c>
      <c r="K48" t="str">
        <f>IF(Table1[[#This Row],[Variance]]&gt;0, "Overpayment","Underpayment")</f>
        <v>Underpayment</v>
      </c>
      <c r="L48" s="6">
        <v>45493</v>
      </c>
      <c r="M48" t="str">
        <f>IF(ABS(Table1[[#This Row],[Variance]])&gt;100,"High Variance Claims","Normal Claims")</f>
        <v>High Variance Claims</v>
      </c>
      <c r="N48" t="str">
        <f>"Week" &amp; WEEKNUM(Table1[[#This Row],[DOS]],2)</f>
        <v>Week29</v>
      </c>
    </row>
    <row r="49" spans="1:14" x14ac:dyDescent="0.35">
      <c r="A49" t="s">
        <v>54</v>
      </c>
      <c r="B49" t="s">
        <v>550</v>
      </c>
      <c r="C49" t="s">
        <v>748</v>
      </c>
      <c r="D49" t="s">
        <v>754</v>
      </c>
      <c r="E49" t="s">
        <v>764</v>
      </c>
      <c r="F49">
        <v>3069</v>
      </c>
      <c r="G49">
        <v>1506</v>
      </c>
      <c r="H49">
        <v>899</v>
      </c>
      <c r="I49" t="s">
        <v>751</v>
      </c>
      <c r="J49">
        <f>Table1[[#This Row],[PaidAmount]]-Table1[[#This Row],[AllowedAmount]]</f>
        <v>-607</v>
      </c>
      <c r="K49" t="str">
        <f>IF(Table1[[#This Row],[Variance]]&gt;0, "Overpayment","Underpayment")</f>
        <v>Underpayment</v>
      </c>
      <c r="L49" s="6">
        <v>45526</v>
      </c>
      <c r="M49" t="str">
        <f>IF(ABS(Table1[[#This Row],[Variance]])&gt;100,"High Variance Claims","Normal Claims")</f>
        <v>High Variance Claims</v>
      </c>
      <c r="N49" t="str">
        <f>"Week" &amp; WEEKNUM(Table1[[#This Row],[DOS]],2)</f>
        <v>Week34</v>
      </c>
    </row>
    <row r="50" spans="1:14" x14ac:dyDescent="0.35">
      <c r="A50" t="s">
        <v>55</v>
      </c>
      <c r="B50" t="s">
        <v>551</v>
      </c>
      <c r="C50" t="s">
        <v>747</v>
      </c>
      <c r="D50" t="s">
        <v>761</v>
      </c>
      <c r="E50" t="s">
        <v>763</v>
      </c>
      <c r="F50">
        <v>2578</v>
      </c>
      <c r="G50">
        <v>1663</v>
      </c>
      <c r="H50">
        <v>1954</v>
      </c>
      <c r="I50" t="s">
        <v>750</v>
      </c>
      <c r="J50">
        <f>Table1[[#This Row],[PaidAmount]]-Table1[[#This Row],[AllowedAmount]]</f>
        <v>291</v>
      </c>
      <c r="K50" t="str">
        <f>IF(Table1[[#This Row],[Variance]]&gt;0, "Overpayment","Underpayment")</f>
        <v>Overpayment</v>
      </c>
      <c r="L50" s="6">
        <v>45475</v>
      </c>
      <c r="M50" t="str">
        <f>IF(ABS(Table1[[#This Row],[Variance]])&gt;100,"High Variance Claims","Normal Claims")</f>
        <v>High Variance Claims</v>
      </c>
      <c r="N50" t="str">
        <f>"Week" &amp; WEEKNUM(Table1[[#This Row],[DOS]],2)</f>
        <v>Week27</v>
      </c>
    </row>
    <row r="51" spans="1:14" x14ac:dyDescent="0.35">
      <c r="A51" t="s">
        <v>56</v>
      </c>
      <c r="B51" t="s">
        <v>552</v>
      </c>
      <c r="C51" t="s">
        <v>748</v>
      </c>
      <c r="D51" t="s">
        <v>771</v>
      </c>
      <c r="E51" t="s">
        <v>755</v>
      </c>
      <c r="F51">
        <v>4502</v>
      </c>
      <c r="G51">
        <v>3472</v>
      </c>
      <c r="H51">
        <v>1476</v>
      </c>
      <c r="I51" t="s">
        <v>750</v>
      </c>
      <c r="J51">
        <f>Table1[[#This Row],[PaidAmount]]-Table1[[#This Row],[AllowedAmount]]</f>
        <v>-1996</v>
      </c>
      <c r="K51" t="str">
        <f>IF(Table1[[#This Row],[Variance]]&gt;0, "Overpayment","Underpayment")</f>
        <v>Underpayment</v>
      </c>
      <c r="L51" s="6">
        <v>45511</v>
      </c>
      <c r="M51" t="str">
        <f>IF(ABS(Table1[[#This Row],[Variance]])&gt;100,"High Variance Claims","Normal Claims")</f>
        <v>High Variance Claims</v>
      </c>
      <c r="N51" t="str">
        <f>"Week" &amp; WEEKNUM(Table1[[#This Row],[DOS]],2)</f>
        <v>Week32</v>
      </c>
    </row>
    <row r="52" spans="1:14" x14ac:dyDescent="0.35">
      <c r="A52" t="s">
        <v>57</v>
      </c>
      <c r="B52" t="s">
        <v>553</v>
      </c>
      <c r="C52" t="s">
        <v>748</v>
      </c>
      <c r="D52" t="s">
        <v>754</v>
      </c>
      <c r="E52" t="s">
        <v>755</v>
      </c>
      <c r="F52">
        <v>1121</v>
      </c>
      <c r="G52">
        <v>924</v>
      </c>
      <c r="H52">
        <v>543</v>
      </c>
      <c r="I52" t="s">
        <v>750</v>
      </c>
      <c r="J52">
        <f>Table1[[#This Row],[PaidAmount]]-Table1[[#This Row],[AllowedAmount]]</f>
        <v>-381</v>
      </c>
      <c r="K52" t="str">
        <f>IF(Table1[[#This Row],[Variance]]&gt;0, "Overpayment","Underpayment")</f>
        <v>Underpayment</v>
      </c>
      <c r="L52" s="6">
        <v>45548</v>
      </c>
      <c r="M52" t="str">
        <f>IF(ABS(Table1[[#This Row],[Variance]])&gt;100,"High Variance Claims","Normal Claims")</f>
        <v>High Variance Claims</v>
      </c>
      <c r="N52" t="str">
        <f>"Week" &amp; WEEKNUM(Table1[[#This Row],[DOS]],2)</f>
        <v>Week37</v>
      </c>
    </row>
    <row r="53" spans="1:14" x14ac:dyDescent="0.35">
      <c r="A53" t="s">
        <v>58</v>
      </c>
      <c r="B53" t="s">
        <v>554</v>
      </c>
      <c r="C53" t="s">
        <v>746</v>
      </c>
      <c r="D53" t="s">
        <v>771</v>
      </c>
      <c r="E53" t="s">
        <v>762</v>
      </c>
      <c r="F53">
        <v>1690</v>
      </c>
      <c r="G53">
        <v>701</v>
      </c>
      <c r="H53">
        <v>266</v>
      </c>
      <c r="I53" t="s">
        <v>750</v>
      </c>
      <c r="J53">
        <f>Table1[[#This Row],[PaidAmount]]-Table1[[#This Row],[AllowedAmount]]</f>
        <v>-435</v>
      </c>
      <c r="K53" t="str">
        <f>IF(Table1[[#This Row],[Variance]]&gt;0, "Overpayment","Underpayment")</f>
        <v>Underpayment</v>
      </c>
      <c r="L53" s="6">
        <v>45442</v>
      </c>
      <c r="M53" t="str">
        <f>IF(ABS(Table1[[#This Row],[Variance]])&gt;100,"High Variance Claims","Normal Claims")</f>
        <v>High Variance Claims</v>
      </c>
      <c r="N53" t="str">
        <f>"Week" &amp; WEEKNUM(Table1[[#This Row],[DOS]],2)</f>
        <v>Week22</v>
      </c>
    </row>
    <row r="54" spans="1:14" x14ac:dyDescent="0.35">
      <c r="A54" t="s">
        <v>59</v>
      </c>
      <c r="B54" t="s">
        <v>555</v>
      </c>
      <c r="C54" t="s">
        <v>747</v>
      </c>
      <c r="D54" t="s">
        <v>771</v>
      </c>
      <c r="E54" t="s">
        <v>766</v>
      </c>
      <c r="F54">
        <v>837</v>
      </c>
      <c r="G54">
        <v>129</v>
      </c>
      <c r="H54">
        <v>28</v>
      </c>
      <c r="I54" t="s">
        <v>749</v>
      </c>
      <c r="J54">
        <f>Table1[[#This Row],[PaidAmount]]-Table1[[#This Row],[AllowedAmount]]</f>
        <v>-101</v>
      </c>
      <c r="K54" t="str">
        <f>IF(Table1[[#This Row],[Variance]]&gt;0, "Overpayment","Underpayment")</f>
        <v>Underpayment</v>
      </c>
      <c r="L54" s="6">
        <v>45443</v>
      </c>
      <c r="M54" t="str">
        <f>IF(ABS(Table1[[#This Row],[Variance]])&gt;100,"High Variance Claims","Normal Claims")</f>
        <v>High Variance Claims</v>
      </c>
      <c r="N54" t="str">
        <f>"Week" &amp; WEEKNUM(Table1[[#This Row],[DOS]],2)</f>
        <v>Week22</v>
      </c>
    </row>
    <row r="55" spans="1:14" x14ac:dyDescent="0.35">
      <c r="A55" t="s">
        <v>60</v>
      </c>
      <c r="B55" t="s">
        <v>556</v>
      </c>
      <c r="C55" t="s">
        <v>746</v>
      </c>
      <c r="D55" t="s">
        <v>758</v>
      </c>
      <c r="E55" t="s">
        <v>755</v>
      </c>
      <c r="F55">
        <v>2507</v>
      </c>
      <c r="G55">
        <v>213</v>
      </c>
      <c r="H55">
        <v>19</v>
      </c>
      <c r="I55" t="s">
        <v>751</v>
      </c>
      <c r="J55">
        <f>Table1[[#This Row],[PaidAmount]]-Table1[[#This Row],[AllowedAmount]]</f>
        <v>-194</v>
      </c>
      <c r="K55" t="str">
        <f>IF(Table1[[#This Row],[Variance]]&gt;0, "Overpayment","Underpayment")</f>
        <v>Underpayment</v>
      </c>
      <c r="L55" s="6">
        <v>45510</v>
      </c>
      <c r="M55" t="str">
        <f>IF(ABS(Table1[[#This Row],[Variance]])&gt;100,"High Variance Claims","Normal Claims")</f>
        <v>High Variance Claims</v>
      </c>
      <c r="N55" t="str">
        <f>"Week" &amp; WEEKNUM(Table1[[#This Row],[DOS]],2)</f>
        <v>Week32</v>
      </c>
    </row>
    <row r="56" spans="1:14" x14ac:dyDescent="0.35">
      <c r="A56" t="s">
        <v>61</v>
      </c>
      <c r="B56" t="s">
        <v>557</v>
      </c>
      <c r="C56" t="s">
        <v>748</v>
      </c>
      <c r="D56" t="s">
        <v>761</v>
      </c>
      <c r="E56" t="s">
        <v>762</v>
      </c>
      <c r="F56">
        <v>4022</v>
      </c>
      <c r="G56">
        <v>2840</v>
      </c>
      <c r="H56">
        <v>787</v>
      </c>
      <c r="I56" t="s">
        <v>749</v>
      </c>
      <c r="J56">
        <f>Table1[[#This Row],[PaidAmount]]-Table1[[#This Row],[AllowedAmount]]</f>
        <v>-2053</v>
      </c>
      <c r="K56" t="str">
        <f>IF(Table1[[#This Row],[Variance]]&gt;0, "Overpayment","Underpayment")</f>
        <v>Underpayment</v>
      </c>
      <c r="L56" s="6">
        <v>45545</v>
      </c>
      <c r="M56" t="str">
        <f>IF(ABS(Table1[[#This Row],[Variance]])&gt;100,"High Variance Claims","Normal Claims")</f>
        <v>High Variance Claims</v>
      </c>
      <c r="N56" t="str">
        <f>"Week" &amp; WEEKNUM(Table1[[#This Row],[DOS]],2)</f>
        <v>Week37</v>
      </c>
    </row>
    <row r="57" spans="1:14" x14ac:dyDescent="0.35">
      <c r="A57" t="s">
        <v>62</v>
      </c>
      <c r="B57" t="s">
        <v>558</v>
      </c>
      <c r="C57" t="s">
        <v>747</v>
      </c>
      <c r="D57" t="s">
        <v>760</v>
      </c>
      <c r="E57" t="s">
        <v>764</v>
      </c>
      <c r="F57">
        <v>2593</v>
      </c>
      <c r="G57">
        <v>583</v>
      </c>
      <c r="H57">
        <v>209</v>
      </c>
      <c r="I57" t="s">
        <v>750</v>
      </c>
      <c r="J57">
        <f>Table1[[#This Row],[PaidAmount]]-Table1[[#This Row],[AllowedAmount]]</f>
        <v>-374</v>
      </c>
      <c r="K57" t="str">
        <f>IF(Table1[[#This Row],[Variance]]&gt;0, "Overpayment","Underpayment")</f>
        <v>Underpayment</v>
      </c>
      <c r="L57" s="6">
        <v>45519</v>
      </c>
      <c r="M57" t="str">
        <f>IF(ABS(Table1[[#This Row],[Variance]])&gt;100,"High Variance Claims","Normal Claims")</f>
        <v>High Variance Claims</v>
      </c>
      <c r="N57" t="str">
        <f>"Week" &amp; WEEKNUM(Table1[[#This Row],[DOS]],2)</f>
        <v>Week33</v>
      </c>
    </row>
    <row r="58" spans="1:14" x14ac:dyDescent="0.35">
      <c r="A58" t="s">
        <v>63</v>
      </c>
      <c r="B58" t="s">
        <v>559</v>
      </c>
      <c r="C58" t="s">
        <v>747</v>
      </c>
      <c r="D58" t="s">
        <v>758</v>
      </c>
      <c r="E58" t="s">
        <v>766</v>
      </c>
      <c r="F58">
        <v>1412</v>
      </c>
      <c r="G58">
        <v>1395</v>
      </c>
      <c r="H58">
        <v>534</v>
      </c>
      <c r="I58" t="s">
        <v>749</v>
      </c>
      <c r="J58">
        <f>Table1[[#This Row],[PaidAmount]]-Table1[[#This Row],[AllowedAmount]]</f>
        <v>-861</v>
      </c>
      <c r="K58" t="str">
        <f>IF(Table1[[#This Row],[Variance]]&gt;0, "Overpayment","Underpayment")</f>
        <v>Underpayment</v>
      </c>
      <c r="L58" s="6">
        <v>45538</v>
      </c>
      <c r="M58" t="str">
        <f>IF(ABS(Table1[[#This Row],[Variance]])&gt;100,"High Variance Claims","Normal Claims")</f>
        <v>High Variance Claims</v>
      </c>
      <c r="N58" t="str">
        <f>"Week" &amp; WEEKNUM(Table1[[#This Row],[DOS]],2)</f>
        <v>Week36</v>
      </c>
    </row>
    <row r="59" spans="1:14" x14ac:dyDescent="0.35">
      <c r="A59" t="s">
        <v>64</v>
      </c>
      <c r="B59" t="s">
        <v>560</v>
      </c>
      <c r="C59" t="s">
        <v>746</v>
      </c>
      <c r="D59" t="s">
        <v>768</v>
      </c>
      <c r="E59" t="s">
        <v>764</v>
      </c>
      <c r="F59">
        <v>456</v>
      </c>
      <c r="G59">
        <v>410</v>
      </c>
      <c r="H59">
        <v>15</v>
      </c>
      <c r="I59" t="s">
        <v>751</v>
      </c>
      <c r="J59">
        <f>Table1[[#This Row],[PaidAmount]]-Table1[[#This Row],[AllowedAmount]]</f>
        <v>-395</v>
      </c>
      <c r="K59" t="str">
        <f>IF(Table1[[#This Row],[Variance]]&gt;0, "Overpayment","Underpayment")</f>
        <v>Underpayment</v>
      </c>
      <c r="L59" s="6">
        <v>45470</v>
      </c>
      <c r="M59" t="str">
        <f>IF(ABS(Table1[[#This Row],[Variance]])&gt;100,"High Variance Claims","Normal Claims")</f>
        <v>High Variance Claims</v>
      </c>
      <c r="N59" t="str">
        <f>"Week" &amp; WEEKNUM(Table1[[#This Row],[DOS]],2)</f>
        <v>Week26</v>
      </c>
    </row>
    <row r="60" spans="1:14" x14ac:dyDescent="0.35">
      <c r="A60" t="s">
        <v>65</v>
      </c>
      <c r="B60" t="s">
        <v>508</v>
      </c>
      <c r="C60" t="s">
        <v>747</v>
      </c>
      <c r="D60" t="s">
        <v>773</v>
      </c>
      <c r="E60" t="s">
        <v>764</v>
      </c>
      <c r="F60">
        <v>179</v>
      </c>
      <c r="G60">
        <v>144</v>
      </c>
      <c r="H60">
        <v>29</v>
      </c>
      <c r="I60" t="s">
        <v>750</v>
      </c>
      <c r="J60">
        <f>Table1[[#This Row],[PaidAmount]]-Table1[[#This Row],[AllowedAmount]]</f>
        <v>-115</v>
      </c>
      <c r="K60" t="str">
        <f>IF(Table1[[#This Row],[Variance]]&gt;0, "Overpayment","Underpayment")</f>
        <v>Underpayment</v>
      </c>
      <c r="L60" s="6">
        <v>45486</v>
      </c>
      <c r="M60" t="str">
        <f>IF(ABS(Table1[[#This Row],[Variance]])&gt;100,"High Variance Claims","Normal Claims")</f>
        <v>High Variance Claims</v>
      </c>
      <c r="N60" t="str">
        <f>"Week" &amp; WEEKNUM(Table1[[#This Row],[DOS]],2)</f>
        <v>Week28</v>
      </c>
    </row>
    <row r="61" spans="1:14" x14ac:dyDescent="0.35">
      <c r="A61" t="s">
        <v>66</v>
      </c>
      <c r="B61" t="s">
        <v>514</v>
      </c>
      <c r="C61" t="s">
        <v>746</v>
      </c>
      <c r="D61" t="s">
        <v>760</v>
      </c>
      <c r="E61" t="s">
        <v>757</v>
      </c>
      <c r="F61">
        <v>2461</v>
      </c>
      <c r="G61">
        <v>1720</v>
      </c>
      <c r="H61">
        <v>329</v>
      </c>
      <c r="I61" t="s">
        <v>749</v>
      </c>
      <c r="J61">
        <f>Table1[[#This Row],[PaidAmount]]-Table1[[#This Row],[AllowedAmount]]</f>
        <v>-1391</v>
      </c>
      <c r="K61" t="str">
        <f>IF(Table1[[#This Row],[Variance]]&gt;0, "Overpayment","Underpayment")</f>
        <v>Underpayment</v>
      </c>
      <c r="L61" s="6">
        <v>45484</v>
      </c>
      <c r="M61" t="str">
        <f>IF(ABS(Table1[[#This Row],[Variance]])&gt;100,"High Variance Claims","Normal Claims")</f>
        <v>High Variance Claims</v>
      </c>
      <c r="N61" t="str">
        <f>"Week" &amp; WEEKNUM(Table1[[#This Row],[DOS]],2)</f>
        <v>Week28</v>
      </c>
    </row>
    <row r="62" spans="1:14" x14ac:dyDescent="0.35">
      <c r="A62" t="s">
        <v>67</v>
      </c>
      <c r="B62" t="s">
        <v>561</v>
      </c>
      <c r="C62" t="s">
        <v>748</v>
      </c>
      <c r="D62" t="s">
        <v>754</v>
      </c>
      <c r="E62" t="s">
        <v>762</v>
      </c>
      <c r="F62">
        <v>837</v>
      </c>
      <c r="G62">
        <v>587</v>
      </c>
      <c r="H62">
        <v>925</v>
      </c>
      <c r="I62" t="s">
        <v>750</v>
      </c>
      <c r="J62">
        <f>Table1[[#This Row],[PaidAmount]]-Table1[[#This Row],[AllowedAmount]]</f>
        <v>338</v>
      </c>
      <c r="K62" t="str">
        <f>IF(Table1[[#This Row],[Variance]]&gt;0, "Overpayment","Underpayment")</f>
        <v>Overpayment</v>
      </c>
      <c r="L62" s="6">
        <v>45532</v>
      </c>
      <c r="M62" t="str">
        <f>IF(ABS(Table1[[#This Row],[Variance]])&gt;100,"High Variance Claims","Normal Claims")</f>
        <v>High Variance Claims</v>
      </c>
      <c r="N62" t="str">
        <f>"Week" &amp; WEEKNUM(Table1[[#This Row],[DOS]],2)</f>
        <v>Week35</v>
      </c>
    </row>
    <row r="63" spans="1:14" x14ac:dyDescent="0.35">
      <c r="A63" t="s">
        <v>68</v>
      </c>
      <c r="B63" t="s">
        <v>532</v>
      </c>
      <c r="C63" t="s">
        <v>747</v>
      </c>
      <c r="D63" t="s">
        <v>765</v>
      </c>
      <c r="E63" t="s">
        <v>759</v>
      </c>
      <c r="F63">
        <v>2294</v>
      </c>
      <c r="G63">
        <v>812</v>
      </c>
      <c r="H63">
        <v>32</v>
      </c>
      <c r="I63" t="s">
        <v>750</v>
      </c>
      <c r="J63">
        <f>Table1[[#This Row],[PaidAmount]]-Table1[[#This Row],[AllowedAmount]]</f>
        <v>-780</v>
      </c>
      <c r="K63" t="str">
        <f>IF(Table1[[#This Row],[Variance]]&gt;0, "Overpayment","Underpayment")</f>
        <v>Underpayment</v>
      </c>
      <c r="L63" s="6">
        <v>45415</v>
      </c>
      <c r="M63" t="str">
        <f>IF(ABS(Table1[[#This Row],[Variance]])&gt;100,"High Variance Claims","Normal Claims")</f>
        <v>High Variance Claims</v>
      </c>
      <c r="N63" t="str">
        <f>"Week" &amp; WEEKNUM(Table1[[#This Row],[DOS]],2)</f>
        <v>Week18</v>
      </c>
    </row>
    <row r="64" spans="1:14" x14ac:dyDescent="0.35">
      <c r="A64" t="s">
        <v>69</v>
      </c>
      <c r="B64" t="s">
        <v>562</v>
      </c>
      <c r="C64" t="s">
        <v>748</v>
      </c>
      <c r="D64" t="s">
        <v>773</v>
      </c>
      <c r="E64" t="s">
        <v>762</v>
      </c>
      <c r="F64">
        <v>2497</v>
      </c>
      <c r="G64">
        <v>213</v>
      </c>
      <c r="H64">
        <v>32</v>
      </c>
      <c r="I64" t="s">
        <v>751</v>
      </c>
      <c r="J64">
        <f>Table1[[#This Row],[PaidAmount]]-Table1[[#This Row],[AllowedAmount]]</f>
        <v>-181</v>
      </c>
      <c r="K64" t="str">
        <f>IF(Table1[[#This Row],[Variance]]&gt;0, "Overpayment","Underpayment")</f>
        <v>Underpayment</v>
      </c>
      <c r="L64" s="6">
        <v>45486</v>
      </c>
      <c r="M64" t="str">
        <f>IF(ABS(Table1[[#This Row],[Variance]])&gt;100,"High Variance Claims","Normal Claims")</f>
        <v>High Variance Claims</v>
      </c>
      <c r="N64" t="str">
        <f>"Week" &amp; WEEKNUM(Table1[[#This Row],[DOS]],2)</f>
        <v>Week28</v>
      </c>
    </row>
    <row r="65" spans="1:14" x14ac:dyDescent="0.35">
      <c r="A65" t="s">
        <v>70</v>
      </c>
      <c r="B65" t="s">
        <v>563</v>
      </c>
      <c r="C65" t="s">
        <v>747</v>
      </c>
      <c r="D65" t="s">
        <v>761</v>
      </c>
      <c r="E65" t="s">
        <v>772</v>
      </c>
      <c r="F65">
        <v>1696</v>
      </c>
      <c r="G65">
        <v>1484</v>
      </c>
      <c r="H65">
        <v>580</v>
      </c>
      <c r="I65" t="s">
        <v>749</v>
      </c>
      <c r="J65">
        <f>Table1[[#This Row],[PaidAmount]]-Table1[[#This Row],[AllowedAmount]]</f>
        <v>-904</v>
      </c>
      <c r="K65" t="str">
        <f>IF(Table1[[#This Row],[Variance]]&gt;0, "Overpayment","Underpayment")</f>
        <v>Underpayment</v>
      </c>
      <c r="L65" s="6">
        <v>45513</v>
      </c>
      <c r="M65" t="str">
        <f>IF(ABS(Table1[[#This Row],[Variance]])&gt;100,"High Variance Claims","Normal Claims")</f>
        <v>High Variance Claims</v>
      </c>
      <c r="N65" t="str">
        <f>"Week" &amp; WEEKNUM(Table1[[#This Row],[DOS]],2)</f>
        <v>Week32</v>
      </c>
    </row>
    <row r="66" spans="1:14" x14ac:dyDescent="0.35">
      <c r="A66" t="s">
        <v>71</v>
      </c>
      <c r="B66" t="s">
        <v>564</v>
      </c>
      <c r="C66" t="s">
        <v>747</v>
      </c>
      <c r="D66" t="s">
        <v>760</v>
      </c>
      <c r="E66" t="s">
        <v>772</v>
      </c>
      <c r="F66">
        <v>4631</v>
      </c>
      <c r="G66">
        <v>3467</v>
      </c>
      <c r="H66">
        <v>511</v>
      </c>
      <c r="I66" t="s">
        <v>751</v>
      </c>
      <c r="J66">
        <f>Table1[[#This Row],[PaidAmount]]-Table1[[#This Row],[AllowedAmount]]</f>
        <v>-2956</v>
      </c>
      <c r="K66" t="str">
        <f>IF(Table1[[#This Row],[Variance]]&gt;0, "Overpayment","Underpayment")</f>
        <v>Underpayment</v>
      </c>
      <c r="L66" s="6">
        <v>45489</v>
      </c>
      <c r="M66" t="str">
        <f>IF(ABS(Table1[[#This Row],[Variance]])&gt;100,"High Variance Claims","Normal Claims")</f>
        <v>High Variance Claims</v>
      </c>
      <c r="N66" t="str">
        <f>"Week" &amp; WEEKNUM(Table1[[#This Row],[DOS]],2)</f>
        <v>Week29</v>
      </c>
    </row>
    <row r="67" spans="1:14" x14ac:dyDescent="0.35">
      <c r="A67" t="s">
        <v>72</v>
      </c>
      <c r="B67" t="s">
        <v>565</v>
      </c>
      <c r="C67" t="s">
        <v>747</v>
      </c>
      <c r="D67" t="s">
        <v>768</v>
      </c>
      <c r="E67" t="s">
        <v>757</v>
      </c>
      <c r="F67">
        <v>4537</v>
      </c>
      <c r="G67">
        <v>2591</v>
      </c>
      <c r="H67">
        <v>1607</v>
      </c>
      <c r="I67" t="s">
        <v>751</v>
      </c>
      <c r="J67">
        <f>Table1[[#This Row],[PaidAmount]]-Table1[[#This Row],[AllowedAmount]]</f>
        <v>-984</v>
      </c>
      <c r="K67" t="str">
        <f>IF(Table1[[#This Row],[Variance]]&gt;0, "Overpayment","Underpayment")</f>
        <v>Underpayment</v>
      </c>
      <c r="L67" s="6">
        <v>45501</v>
      </c>
      <c r="M67" t="str">
        <f>IF(ABS(Table1[[#This Row],[Variance]])&gt;100,"High Variance Claims","Normal Claims")</f>
        <v>High Variance Claims</v>
      </c>
      <c r="N67" t="str">
        <f>"Week" &amp; WEEKNUM(Table1[[#This Row],[DOS]],2)</f>
        <v>Week30</v>
      </c>
    </row>
    <row r="68" spans="1:14" x14ac:dyDescent="0.35">
      <c r="A68" t="s">
        <v>73</v>
      </c>
      <c r="B68" t="s">
        <v>544</v>
      </c>
      <c r="C68" t="s">
        <v>746</v>
      </c>
      <c r="D68" t="s">
        <v>761</v>
      </c>
      <c r="E68" t="s">
        <v>755</v>
      </c>
      <c r="F68">
        <v>3764</v>
      </c>
      <c r="G68">
        <v>2538</v>
      </c>
      <c r="H68">
        <v>1388</v>
      </c>
      <c r="I68" t="s">
        <v>751</v>
      </c>
      <c r="J68">
        <f>Table1[[#This Row],[PaidAmount]]-Table1[[#This Row],[AllowedAmount]]</f>
        <v>-1150</v>
      </c>
      <c r="K68" t="str">
        <f>IF(Table1[[#This Row],[Variance]]&gt;0, "Overpayment","Underpayment")</f>
        <v>Underpayment</v>
      </c>
      <c r="L68" s="6">
        <v>45429</v>
      </c>
      <c r="M68" t="str">
        <f>IF(ABS(Table1[[#This Row],[Variance]])&gt;100,"High Variance Claims","Normal Claims")</f>
        <v>High Variance Claims</v>
      </c>
      <c r="N68" t="str">
        <f>"Week" &amp; WEEKNUM(Table1[[#This Row],[DOS]],2)</f>
        <v>Week20</v>
      </c>
    </row>
    <row r="69" spans="1:14" x14ac:dyDescent="0.35">
      <c r="A69" t="s">
        <v>74</v>
      </c>
      <c r="B69" t="s">
        <v>566</v>
      </c>
      <c r="C69" t="s">
        <v>746</v>
      </c>
      <c r="D69" t="s">
        <v>754</v>
      </c>
      <c r="E69" t="s">
        <v>757</v>
      </c>
      <c r="F69">
        <v>2262</v>
      </c>
      <c r="G69">
        <v>1533</v>
      </c>
      <c r="H69">
        <v>748</v>
      </c>
      <c r="I69" t="s">
        <v>749</v>
      </c>
      <c r="J69">
        <f>Table1[[#This Row],[PaidAmount]]-Table1[[#This Row],[AllowedAmount]]</f>
        <v>-785</v>
      </c>
      <c r="K69" t="str">
        <f>IF(Table1[[#This Row],[Variance]]&gt;0, "Overpayment","Underpayment")</f>
        <v>Underpayment</v>
      </c>
      <c r="L69" s="6">
        <v>45536</v>
      </c>
      <c r="M69" t="str">
        <f>IF(ABS(Table1[[#This Row],[Variance]])&gt;100,"High Variance Claims","Normal Claims")</f>
        <v>High Variance Claims</v>
      </c>
      <c r="N69" t="str">
        <f>"Week" &amp; WEEKNUM(Table1[[#This Row],[DOS]],2)</f>
        <v>Week35</v>
      </c>
    </row>
    <row r="70" spans="1:14" x14ac:dyDescent="0.35">
      <c r="A70" t="s">
        <v>75</v>
      </c>
      <c r="B70" t="s">
        <v>567</v>
      </c>
      <c r="C70" t="s">
        <v>748</v>
      </c>
      <c r="D70" t="s">
        <v>773</v>
      </c>
      <c r="E70" t="s">
        <v>772</v>
      </c>
      <c r="F70">
        <v>2353</v>
      </c>
      <c r="G70">
        <v>1790</v>
      </c>
      <c r="H70">
        <v>734</v>
      </c>
      <c r="I70" t="s">
        <v>749</v>
      </c>
      <c r="J70">
        <f>Table1[[#This Row],[PaidAmount]]-Table1[[#This Row],[AllowedAmount]]</f>
        <v>-1056</v>
      </c>
      <c r="K70" t="str">
        <f>IF(Table1[[#This Row],[Variance]]&gt;0, "Overpayment","Underpayment")</f>
        <v>Underpayment</v>
      </c>
      <c r="L70" s="6">
        <v>45435</v>
      </c>
      <c r="M70" t="str">
        <f>IF(ABS(Table1[[#This Row],[Variance]])&gt;100,"High Variance Claims","Normal Claims")</f>
        <v>High Variance Claims</v>
      </c>
      <c r="N70" t="str">
        <f>"Week" &amp; WEEKNUM(Table1[[#This Row],[DOS]],2)</f>
        <v>Week21</v>
      </c>
    </row>
    <row r="71" spans="1:14" x14ac:dyDescent="0.35">
      <c r="A71" t="s">
        <v>76</v>
      </c>
      <c r="B71" t="s">
        <v>561</v>
      </c>
      <c r="C71" t="s">
        <v>747</v>
      </c>
      <c r="D71" t="s">
        <v>773</v>
      </c>
      <c r="E71" t="s">
        <v>759</v>
      </c>
      <c r="F71">
        <v>732</v>
      </c>
      <c r="G71">
        <v>285</v>
      </c>
      <c r="H71">
        <v>8</v>
      </c>
      <c r="I71" t="s">
        <v>751</v>
      </c>
      <c r="J71">
        <f>Table1[[#This Row],[PaidAmount]]-Table1[[#This Row],[AllowedAmount]]</f>
        <v>-277</v>
      </c>
      <c r="K71" t="str">
        <f>IF(Table1[[#This Row],[Variance]]&gt;0, "Overpayment","Underpayment")</f>
        <v>Underpayment</v>
      </c>
      <c r="L71" s="6">
        <v>45533</v>
      </c>
      <c r="M71" t="str">
        <f>IF(ABS(Table1[[#This Row],[Variance]])&gt;100,"High Variance Claims","Normal Claims")</f>
        <v>High Variance Claims</v>
      </c>
      <c r="N71" t="str">
        <f>"Week" &amp; WEEKNUM(Table1[[#This Row],[DOS]],2)</f>
        <v>Week35</v>
      </c>
    </row>
    <row r="72" spans="1:14" x14ac:dyDescent="0.35">
      <c r="A72" t="s">
        <v>77</v>
      </c>
      <c r="B72" t="s">
        <v>531</v>
      </c>
      <c r="C72" t="s">
        <v>746</v>
      </c>
      <c r="D72" t="s">
        <v>760</v>
      </c>
      <c r="E72" t="s">
        <v>770</v>
      </c>
      <c r="F72">
        <v>2512</v>
      </c>
      <c r="G72">
        <v>1077</v>
      </c>
      <c r="H72">
        <v>1073</v>
      </c>
      <c r="I72" t="s">
        <v>751</v>
      </c>
      <c r="J72">
        <f>Table1[[#This Row],[PaidAmount]]-Table1[[#This Row],[AllowedAmount]]</f>
        <v>-4</v>
      </c>
      <c r="K72" t="str">
        <f>IF(Table1[[#This Row],[Variance]]&gt;0, "Overpayment","Underpayment")</f>
        <v>Underpayment</v>
      </c>
      <c r="L72" s="6">
        <v>45477</v>
      </c>
      <c r="M72" t="str">
        <f>IF(ABS(Table1[[#This Row],[Variance]])&gt;100,"High Variance Claims","Normal Claims")</f>
        <v>Normal Claims</v>
      </c>
      <c r="N72" t="str">
        <f>"Week" &amp; WEEKNUM(Table1[[#This Row],[DOS]],2)</f>
        <v>Week27</v>
      </c>
    </row>
    <row r="73" spans="1:14" x14ac:dyDescent="0.35">
      <c r="A73" t="s">
        <v>78</v>
      </c>
      <c r="B73" t="s">
        <v>568</v>
      </c>
      <c r="C73" t="s">
        <v>747</v>
      </c>
      <c r="D73" t="s">
        <v>768</v>
      </c>
      <c r="E73" t="s">
        <v>757</v>
      </c>
      <c r="F73">
        <v>1785</v>
      </c>
      <c r="G73">
        <v>1034</v>
      </c>
      <c r="H73">
        <v>302</v>
      </c>
      <c r="I73" t="s">
        <v>749</v>
      </c>
      <c r="J73">
        <f>Table1[[#This Row],[PaidAmount]]-Table1[[#This Row],[AllowedAmount]]</f>
        <v>-732</v>
      </c>
      <c r="K73" t="str">
        <f>IF(Table1[[#This Row],[Variance]]&gt;0, "Overpayment","Underpayment")</f>
        <v>Underpayment</v>
      </c>
      <c r="L73" s="6">
        <v>45460</v>
      </c>
      <c r="M73" t="str">
        <f>IF(ABS(Table1[[#This Row],[Variance]])&gt;100,"High Variance Claims","Normal Claims")</f>
        <v>High Variance Claims</v>
      </c>
      <c r="N73" t="str">
        <f>"Week" &amp; WEEKNUM(Table1[[#This Row],[DOS]],2)</f>
        <v>Week25</v>
      </c>
    </row>
    <row r="74" spans="1:14" x14ac:dyDescent="0.35">
      <c r="A74" t="s">
        <v>79</v>
      </c>
      <c r="B74" t="s">
        <v>569</v>
      </c>
      <c r="C74" t="s">
        <v>747</v>
      </c>
      <c r="D74" t="s">
        <v>756</v>
      </c>
      <c r="E74" t="s">
        <v>759</v>
      </c>
      <c r="F74">
        <v>359</v>
      </c>
      <c r="G74">
        <v>149</v>
      </c>
      <c r="H74">
        <v>2</v>
      </c>
      <c r="I74" t="s">
        <v>751</v>
      </c>
      <c r="J74">
        <f>Table1[[#This Row],[PaidAmount]]-Table1[[#This Row],[AllowedAmount]]</f>
        <v>-147</v>
      </c>
      <c r="K74" t="str">
        <f>IF(Table1[[#This Row],[Variance]]&gt;0, "Overpayment","Underpayment")</f>
        <v>Underpayment</v>
      </c>
      <c r="L74" s="6">
        <v>45461</v>
      </c>
      <c r="M74" t="str">
        <f>IF(ABS(Table1[[#This Row],[Variance]])&gt;100,"High Variance Claims","Normal Claims")</f>
        <v>High Variance Claims</v>
      </c>
      <c r="N74" t="str">
        <f>"Week" &amp; WEEKNUM(Table1[[#This Row],[DOS]],2)</f>
        <v>Week25</v>
      </c>
    </row>
    <row r="75" spans="1:14" x14ac:dyDescent="0.35">
      <c r="A75" t="s">
        <v>80</v>
      </c>
      <c r="B75" t="s">
        <v>570</v>
      </c>
      <c r="C75" t="s">
        <v>748</v>
      </c>
      <c r="D75" t="s">
        <v>765</v>
      </c>
      <c r="E75" t="s">
        <v>764</v>
      </c>
      <c r="F75">
        <v>2284</v>
      </c>
      <c r="G75">
        <v>377</v>
      </c>
      <c r="H75">
        <v>743</v>
      </c>
      <c r="I75" t="s">
        <v>750</v>
      </c>
      <c r="J75">
        <f>Table1[[#This Row],[PaidAmount]]-Table1[[#This Row],[AllowedAmount]]</f>
        <v>366</v>
      </c>
      <c r="K75" t="str">
        <f>IF(Table1[[#This Row],[Variance]]&gt;0, "Overpayment","Underpayment")</f>
        <v>Overpayment</v>
      </c>
      <c r="L75" s="6">
        <v>45432</v>
      </c>
      <c r="M75" t="str">
        <f>IF(ABS(Table1[[#This Row],[Variance]])&gt;100,"High Variance Claims","Normal Claims")</f>
        <v>High Variance Claims</v>
      </c>
      <c r="N75" t="str">
        <f>"Week" &amp; WEEKNUM(Table1[[#This Row],[DOS]],2)</f>
        <v>Week21</v>
      </c>
    </row>
    <row r="76" spans="1:14" x14ac:dyDescent="0.35">
      <c r="A76" t="s">
        <v>81</v>
      </c>
      <c r="B76" t="s">
        <v>571</v>
      </c>
      <c r="C76" t="s">
        <v>746</v>
      </c>
      <c r="D76" t="s">
        <v>761</v>
      </c>
      <c r="E76" t="s">
        <v>767</v>
      </c>
      <c r="F76">
        <v>4957</v>
      </c>
      <c r="G76">
        <v>2145</v>
      </c>
      <c r="H76">
        <v>29</v>
      </c>
      <c r="I76" t="s">
        <v>750</v>
      </c>
      <c r="J76">
        <f>Table1[[#This Row],[PaidAmount]]-Table1[[#This Row],[AllowedAmount]]</f>
        <v>-2116</v>
      </c>
      <c r="K76" t="str">
        <f>IF(Table1[[#This Row],[Variance]]&gt;0, "Overpayment","Underpayment")</f>
        <v>Underpayment</v>
      </c>
      <c r="L76" s="6">
        <v>45465</v>
      </c>
      <c r="M76" t="str">
        <f>IF(ABS(Table1[[#This Row],[Variance]])&gt;100,"High Variance Claims","Normal Claims")</f>
        <v>High Variance Claims</v>
      </c>
      <c r="N76" t="str">
        <f>"Week" &amp; WEEKNUM(Table1[[#This Row],[DOS]],2)</f>
        <v>Week25</v>
      </c>
    </row>
    <row r="77" spans="1:14" x14ac:dyDescent="0.35">
      <c r="A77" t="s">
        <v>82</v>
      </c>
      <c r="B77" t="s">
        <v>572</v>
      </c>
      <c r="C77" t="s">
        <v>747</v>
      </c>
      <c r="D77" t="s">
        <v>758</v>
      </c>
      <c r="E77" t="s">
        <v>755</v>
      </c>
      <c r="F77">
        <v>1813</v>
      </c>
      <c r="G77">
        <v>464</v>
      </c>
      <c r="H77">
        <v>169</v>
      </c>
      <c r="I77" t="s">
        <v>749</v>
      </c>
      <c r="J77">
        <f>Table1[[#This Row],[PaidAmount]]-Table1[[#This Row],[AllowedAmount]]</f>
        <v>-295</v>
      </c>
      <c r="K77" t="str">
        <f>IF(Table1[[#This Row],[Variance]]&gt;0, "Overpayment","Underpayment")</f>
        <v>Underpayment</v>
      </c>
      <c r="L77" s="6">
        <v>45522</v>
      </c>
      <c r="M77" t="str">
        <f>IF(ABS(Table1[[#This Row],[Variance]])&gt;100,"High Variance Claims","Normal Claims")</f>
        <v>High Variance Claims</v>
      </c>
      <c r="N77" t="str">
        <f>"Week" &amp; WEEKNUM(Table1[[#This Row],[DOS]],2)</f>
        <v>Week33</v>
      </c>
    </row>
    <row r="78" spans="1:14" x14ac:dyDescent="0.35">
      <c r="A78" t="s">
        <v>83</v>
      </c>
      <c r="B78" t="s">
        <v>573</v>
      </c>
      <c r="C78" t="s">
        <v>747</v>
      </c>
      <c r="D78" t="s">
        <v>758</v>
      </c>
      <c r="E78" t="s">
        <v>763</v>
      </c>
      <c r="F78">
        <v>1999</v>
      </c>
      <c r="G78">
        <v>1910</v>
      </c>
      <c r="H78">
        <v>1632</v>
      </c>
      <c r="I78" t="s">
        <v>751</v>
      </c>
      <c r="J78">
        <f>Table1[[#This Row],[PaidAmount]]-Table1[[#This Row],[AllowedAmount]]</f>
        <v>-278</v>
      </c>
      <c r="K78" t="str">
        <f>IF(Table1[[#This Row],[Variance]]&gt;0, "Overpayment","Underpayment")</f>
        <v>Underpayment</v>
      </c>
      <c r="L78" s="6">
        <v>45448</v>
      </c>
      <c r="M78" t="str">
        <f>IF(ABS(Table1[[#This Row],[Variance]])&gt;100,"High Variance Claims","Normal Claims")</f>
        <v>High Variance Claims</v>
      </c>
      <c r="N78" t="str">
        <f>"Week" &amp; WEEKNUM(Table1[[#This Row],[DOS]],2)</f>
        <v>Week23</v>
      </c>
    </row>
    <row r="79" spans="1:14" x14ac:dyDescent="0.35">
      <c r="A79" t="s">
        <v>84</v>
      </c>
      <c r="B79" t="s">
        <v>574</v>
      </c>
      <c r="C79" t="s">
        <v>746</v>
      </c>
      <c r="D79" t="s">
        <v>765</v>
      </c>
      <c r="E79" t="s">
        <v>755</v>
      </c>
      <c r="F79">
        <v>4654</v>
      </c>
      <c r="G79">
        <v>3719</v>
      </c>
      <c r="H79">
        <v>2406</v>
      </c>
      <c r="I79" t="s">
        <v>750</v>
      </c>
      <c r="J79">
        <f>Table1[[#This Row],[PaidAmount]]-Table1[[#This Row],[AllowedAmount]]</f>
        <v>-1313</v>
      </c>
      <c r="K79" t="str">
        <f>IF(Table1[[#This Row],[Variance]]&gt;0, "Overpayment","Underpayment")</f>
        <v>Underpayment</v>
      </c>
      <c r="L79" s="6">
        <v>45475</v>
      </c>
      <c r="M79" t="str">
        <f>IF(ABS(Table1[[#This Row],[Variance]])&gt;100,"High Variance Claims","Normal Claims")</f>
        <v>High Variance Claims</v>
      </c>
      <c r="N79" t="str">
        <f>"Week" &amp; WEEKNUM(Table1[[#This Row],[DOS]],2)</f>
        <v>Week27</v>
      </c>
    </row>
    <row r="80" spans="1:14" x14ac:dyDescent="0.35">
      <c r="A80" t="s">
        <v>85</v>
      </c>
      <c r="B80" t="s">
        <v>575</v>
      </c>
      <c r="C80" t="s">
        <v>746</v>
      </c>
      <c r="D80" t="s">
        <v>769</v>
      </c>
      <c r="E80" t="s">
        <v>772</v>
      </c>
      <c r="F80">
        <v>3049</v>
      </c>
      <c r="G80">
        <v>1657</v>
      </c>
      <c r="H80">
        <v>1137</v>
      </c>
      <c r="I80" t="s">
        <v>751</v>
      </c>
      <c r="J80">
        <f>Table1[[#This Row],[PaidAmount]]-Table1[[#This Row],[AllowedAmount]]</f>
        <v>-520</v>
      </c>
      <c r="K80" t="str">
        <f>IF(Table1[[#This Row],[Variance]]&gt;0, "Overpayment","Underpayment")</f>
        <v>Underpayment</v>
      </c>
      <c r="L80" s="6">
        <v>45527</v>
      </c>
      <c r="M80" t="str">
        <f>IF(ABS(Table1[[#This Row],[Variance]])&gt;100,"High Variance Claims","Normal Claims")</f>
        <v>High Variance Claims</v>
      </c>
      <c r="N80" t="str">
        <f>"Week" &amp; WEEKNUM(Table1[[#This Row],[DOS]],2)</f>
        <v>Week34</v>
      </c>
    </row>
    <row r="81" spans="1:14" x14ac:dyDescent="0.35">
      <c r="A81" t="s">
        <v>86</v>
      </c>
      <c r="B81" t="s">
        <v>576</v>
      </c>
      <c r="C81" t="s">
        <v>747</v>
      </c>
      <c r="D81" t="s">
        <v>769</v>
      </c>
      <c r="E81" t="s">
        <v>759</v>
      </c>
      <c r="F81">
        <v>4712</v>
      </c>
      <c r="G81">
        <v>3555</v>
      </c>
      <c r="H81">
        <v>2678</v>
      </c>
      <c r="I81" t="s">
        <v>749</v>
      </c>
      <c r="J81">
        <f>Table1[[#This Row],[PaidAmount]]-Table1[[#This Row],[AllowedAmount]]</f>
        <v>-877</v>
      </c>
      <c r="K81" t="str">
        <f>IF(Table1[[#This Row],[Variance]]&gt;0, "Overpayment","Underpayment")</f>
        <v>Underpayment</v>
      </c>
      <c r="L81" s="6">
        <v>45470</v>
      </c>
      <c r="M81" t="str">
        <f>IF(ABS(Table1[[#This Row],[Variance]])&gt;100,"High Variance Claims","Normal Claims")</f>
        <v>High Variance Claims</v>
      </c>
      <c r="N81" t="str">
        <f>"Week" &amp; WEEKNUM(Table1[[#This Row],[DOS]],2)</f>
        <v>Week26</v>
      </c>
    </row>
    <row r="82" spans="1:14" x14ac:dyDescent="0.35">
      <c r="A82" t="s">
        <v>87</v>
      </c>
      <c r="B82" t="s">
        <v>549</v>
      </c>
      <c r="C82" t="s">
        <v>747</v>
      </c>
      <c r="D82" t="s">
        <v>765</v>
      </c>
      <c r="E82" t="s">
        <v>770</v>
      </c>
      <c r="F82">
        <v>1368</v>
      </c>
      <c r="G82">
        <v>409</v>
      </c>
      <c r="H82">
        <v>27</v>
      </c>
      <c r="I82" t="s">
        <v>749</v>
      </c>
      <c r="J82">
        <f>Table1[[#This Row],[PaidAmount]]-Table1[[#This Row],[AllowedAmount]]</f>
        <v>-382</v>
      </c>
      <c r="K82" t="str">
        <f>IF(Table1[[#This Row],[Variance]]&gt;0, "Overpayment","Underpayment")</f>
        <v>Underpayment</v>
      </c>
      <c r="L82" s="6">
        <v>45458</v>
      </c>
      <c r="M82" t="str">
        <f>IF(ABS(Table1[[#This Row],[Variance]])&gt;100,"High Variance Claims","Normal Claims")</f>
        <v>High Variance Claims</v>
      </c>
      <c r="N82" t="str">
        <f>"Week" &amp; WEEKNUM(Table1[[#This Row],[DOS]],2)</f>
        <v>Week24</v>
      </c>
    </row>
    <row r="83" spans="1:14" x14ac:dyDescent="0.35">
      <c r="A83" t="s">
        <v>88</v>
      </c>
      <c r="B83" t="s">
        <v>577</v>
      </c>
      <c r="C83" t="s">
        <v>747</v>
      </c>
      <c r="D83" t="s">
        <v>754</v>
      </c>
      <c r="E83" t="s">
        <v>757</v>
      </c>
      <c r="F83">
        <v>3114</v>
      </c>
      <c r="G83">
        <v>1185</v>
      </c>
      <c r="H83">
        <v>601</v>
      </c>
      <c r="I83" t="s">
        <v>749</v>
      </c>
      <c r="J83">
        <f>Table1[[#This Row],[PaidAmount]]-Table1[[#This Row],[AllowedAmount]]</f>
        <v>-584</v>
      </c>
      <c r="K83" t="str">
        <f>IF(Table1[[#This Row],[Variance]]&gt;0, "Overpayment","Underpayment")</f>
        <v>Underpayment</v>
      </c>
      <c r="L83" s="6">
        <v>45428</v>
      </c>
      <c r="M83" t="str">
        <f>IF(ABS(Table1[[#This Row],[Variance]])&gt;100,"High Variance Claims","Normal Claims")</f>
        <v>High Variance Claims</v>
      </c>
      <c r="N83" t="str">
        <f>"Week" &amp; WEEKNUM(Table1[[#This Row],[DOS]],2)</f>
        <v>Week20</v>
      </c>
    </row>
    <row r="84" spans="1:14" x14ac:dyDescent="0.35">
      <c r="A84" t="s">
        <v>89</v>
      </c>
      <c r="B84" t="s">
        <v>578</v>
      </c>
      <c r="C84" t="s">
        <v>746</v>
      </c>
      <c r="D84" t="s">
        <v>769</v>
      </c>
      <c r="E84" t="s">
        <v>755</v>
      </c>
      <c r="F84">
        <v>516</v>
      </c>
      <c r="G84">
        <v>373</v>
      </c>
      <c r="H84">
        <v>256</v>
      </c>
      <c r="I84" t="s">
        <v>749</v>
      </c>
      <c r="J84">
        <f>Table1[[#This Row],[PaidAmount]]-Table1[[#This Row],[AllowedAmount]]</f>
        <v>-117</v>
      </c>
      <c r="K84" t="str">
        <f>IF(Table1[[#This Row],[Variance]]&gt;0, "Overpayment","Underpayment")</f>
        <v>Underpayment</v>
      </c>
      <c r="L84" s="6">
        <v>45524</v>
      </c>
      <c r="M84" t="str">
        <f>IF(ABS(Table1[[#This Row],[Variance]])&gt;100,"High Variance Claims","Normal Claims")</f>
        <v>High Variance Claims</v>
      </c>
      <c r="N84" t="str">
        <f>"Week" &amp; WEEKNUM(Table1[[#This Row],[DOS]],2)</f>
        <v>Week34</v>
      </c>
    </row>
    <row r="85" spans="1:14" x14ac:dyDescent="0.35">
      <c r="A85" t="s">
        <v>90</v>
      </c>
      <c r="B85" t="s">
        <v>579</v>
      </c>
      <c r="C85" t="s">
        <v>746</v>
      </c>
      <c r="D85" t="s">
        <v>761</v>
      </c>
      <c r="E85" t="s">
        <v>757</v>
      </c>
      <c r="F85">
        <v>359</v>
      </c>
      <c r="G85">
        <v>269</v>
      </c>
      <c r="H85">
        <v>17</v>
      </c>
      <c r="I85" t="s">
        <v>750</v>
      </c>
      <c r="J85">
        <f>Table1[[#This Row],[PaidAmount]]-Table1[[#This Row],[AllowedAmount]]</f>
        <v>-252</v>
      </c>
      <c r="K85" t="str">
        <f>IF(Table1[[#This Row],[Variance]]&gt;0, "Overpayment","Underpayment")</f>
        <v>Underpayment</v>
      </c>
      <c r="L85" s="6">
        <v>45485</v>
      </c>
      <c r="M85" t="str">
        <f>IF(ABS(Table1[[#This Row],[Variance]])&gt;100,"High Variance Claims","Normal Claims")</f>
        <v>High Variance Claims</v>
      </c>
      <c r="N85" t="str">
        <f>"Week" &amp; WEEKNUM(Table1[[#This Row],[DOS]],2)</f>
        <v>Week28</v>
      </c>
    </row>
    <row r="86" spans="1:14" x14ac:dyDescent="0.35">
      <c r="A86" t="s">
        <v>91</v>
      </c>
      <c r="B86" t="s">
        <v>580</v>
      </c>
      <c r="C86" t="s">
        <v>748</v>
      </c>
      <c r="D86" t="s">
        <v>760</v>
      </c>
      <c r="E86" t="s">
        <v>757</v>
      </c>
      <c r="F86">
        <v>2034</v>
      </c>
      <c r="G86">
        <v>1543</v>
      </c>
      <c r="H86">
        <v>998</v>
      </c>
      <c r="I86" t="s">
        <v>749</v>
      </c>
      <c r="J86">
        <f>Table1[[#This Row],[PaidAmount]]-Table1[[#This Row],[AllowedAmount]]</f>
        <v>-545</v>
      </c>
      <c r="K86" t="str">
        <f>IF(Table1[[#This Row],[Variance]]&gt;0, "Overpayment","Underpayment")</f>
        <v>Underpayment</v>
      </c>
      <c r="L86" s="6">
        <v>45479</v>
      </c>
      <c r="M86" t="str">
        <f>IF(ABS(Table1[[#This Row],[Variance]])&gt;100,"High Variance Claims","Normal Claims")</f>
        <v>High Variance Claims</v>
      </c>
      <c r="N86" t="str">
        <f>"Week" &amp; WEEKNUM(Table1[[#This Row],[DOS]],2)</f>
        <v>Week27</v>
      </c>
    </row>
    <row r="87" spans="1:14" x14ac:dyDescent="0.35">
      <c r="A87" t="s">
        <v>92</v>
      </c>
      <c r="B87" t="s">
        <v>568</v>
      </c>
      <c r="C87" t="s">
        <v>748</v>
      </c>
      <c r="D87" t="s">
        <v>773</v>
      </c>
      <c r="E87" t="s">
        <v>766</v>
      </c>
      <c r="F87">
        <v>3179</v>
      </c>
      <c r="G87">
        <v>2724</v>
      </c>
      <c r="H87">
        <v>1327</v>
      </c>
      <c r="I87" t="s">
        <v>750</v>
      </c>
      <c r="J87">
        <f>Table1[[#This Row],[PaidAmount]]-Table1[[#This Row],[AllowedAmount]]</f>
        <v>-1397</v>
      </c>
      <c r="K87" t="str">
        <f>IF(Table1[[#This Row],[Variance]]&gt;0, "Overpayment","Underpayment")</f>
        <v>Underpayment</v>
      </c>
      <c r="L87" s="6">
        <v>45555</v>
      </c>
      <c r="M87" t="str">
        <f>IF(ABS(Table1[[#This Row],[Variance]])&gt;100,"High Variance Claims","Normal Claims")</f>
        <v>High Variance Claims</v>
      </c>
      <c r="N87" t="str">
        <f>"Week" &amp; WEEKNUM(Table1[[#This Row],[DOS]],2)</f>
        <v>Week38</v>
      </c>
    </row>
    <row r="88" spans="1:14" x14ac:dyDescent="0.35">
      <c r="A88" t="s">
        <v>93</v>
      </c>
      <c r="B88" t="s">
        <v>581</v>
      </c>
      <c r="C88" t="s">
        <v>746</v>
      </c>
      <c r="D88" t="s">
        <v>773</v>
      </c>
      <c r="E88" t="s">
        <v>762</v>
      </c>
      <c r="F88">
        <v>1644</v>
      </c>
      <c r="G88">
        <v>819</v>
      </c>
      <c r="H88">
        <v>745</v>
      </c>
      <c r="I88" t="s">
        <v>751</v>
      </c>
      <c r="J88">
        <f>Table1[[#This Row],[PaidAmount]]-Table1[[#This Row],[AllowedAmount]]</f>
        <v>-74</v>
      </c>
      <c r="K88" t="str">
        <f>IF(Table1[[#This Row],[Variance]]&gt;0, "Overpayment","Underpayment")</f>
        <v>Underpayment</v>
      </c>
      <c r="L88" s="6">
        <v>45532</v>
      </c>
      <c r="M88" t="str">
        <f>IF(ABS(Table1[[#This Row],[Variance]])&gt;100,"High Variance Claims","Normal Claims")</f>
        <v>Normal Claims</v>
      </c>
      <c r="N88" t="str">
        <f>"Week" &amp; WEEKNUM(Table1[[#This Row],[DOS]],2)</f>
        <v>Week35</v>
      </c>
    </row>
    <row r="89" spans="1:14" x14ac:dyDescent="0.35">
      <c r="A89" t="s">
        <v>94</v>
      </c>
      <c r="B89" t="s">
        <v>537</v>
      </c>
      <c r="C89" t="s">
        <v>748</v>
      </c>
      <c r="D89" t="s">
        <v>768</v>
      </c>
      <c r="E89" t="s">
        <v>770</v>
      </c>
      <c r="F89">
        <v>1318</v>
      </c>
      <c r="G89">
        <v>416</v>
      </c>
      <c r="H89">
        <v>193</v>
      </c>
      <c r="I89" t="s">
        <v>751</v>
      </c>
      <c r="J89">
        <f>Table1[[#This Row],[PaidAmount]]-Table1[[#This Row],[AllowedAmount]]</f>
        <v>-223</v>
      </c>
      <c r="K89" t="str">
        <f>IF(Table1[[#This Row],[Variance]]&gt;0, "Overpayment","Underpayment")</f>
        <v>Underpayment</v>
      </c>
      <c r="L89" s="6">
        <v>45447</v>
      </c>
      <c r="M89" t="str">
        <f>IF(ABS(Table1[[#This Row],[Variance]])&gt;100,"High Variance Claims","Normal Claims")</f>
        <v>High Variance Claims</v>
      </c>
      <c r="N89" t="str">
        <f>"Week" &amp; WEEKNUM(Table1[[#This Row],[DOS]],2)</f>
        <v>Week23</v>
      </c>
    </row>
    <row r="90" spans="1:14" x14ac:dyDescent="0.35">
      <c r="A90" t="s">
        <v>95</v>
      </c>
      <c r="B90" t="s">
        <v>582</v>
      </c>
      <c r="C90" t="s">
        <v>748</v>
      </c>
      <c r="D90" t="s">
        <v>765</v>
      </c>
      <c r="E90" t="s">
        <v>759</v>
      </c>
      <c r="F90">
        <v>1815</v>
      </c>
      <c r="G90">
        <v>1065</v>
      </c>
      <c r="H90">
        <v>960</v>
      </c>
      <c r="I90" t="s">
        <v>750</v>
      </c>
      <c r="J90">
        <f>Table1[[#This Row],[PaidAmount]]-Table1[[#This Row],[AllowedAmount]]</f>
        <v>-105</v>
      </c>
      <c r="K90" t="str">
        <f>IF(Table1[[#This Row],[Variance]]&gt;0, "Overpayment","Underpayment")</f>
        <v>Underpayment</v>
      </c>
      <c r="L90" s="6">
        <v>45536</v>
      </c>
      <c r="M90" t="str">
        <f>IF(ABS(Table1[[#This Row],[Variance]])&gt;100,"High Variance Claims","Normal Claims")</f>
        <v>High Variance Claims</v>
      </c>
      <c r="N90" t="str">
        <f>"Week" &amp; WEEKNUM(Table1[[#This Row],[DOS]],2)</f>
        <v>Week35</v>
      </c>
    </row>
    <row r="91" spans="1:14" x14ac:dyDescent="0.35">
      <c r="A91" t="s">
        <v>96</v>
      </c>
      <c r="B91" t="s">
        <v>583</v>
      </c>
      <c r="C91" t="s">
        <v>746</v>
      </c>
      <c r="D91" t="s">
        <v>769</v>
      </c>
      <c r="E91" t="s">
        <v>766</v>
      </c>
      <c r="F91">
        <v>3024</v>
      </c>
      <c r="G91">
        <v>1309</v>
      </c>
      <c r="H91">
        <v>890</v>
      </c>
      <c r="I91" t="s">
        <v>751</v>
      </c>
      <c r="J91">
        <f>Table1[[#This Row],[PaidAmount]]-Table1[[#This Row],[AllowedAmount]]</f>
        <v>-419</v>
      </c>
      <c r="K91" t="str">
        <f>IF(Table1[[#This Row],[Variance]]&gt;0, "Overpayment","Underpayment")</f>
        <v>Underpayment</v>
      </c>
      <c r="L91" s="6">
        <v>45437</v>
      </c>
      <c r="M91" t="str">
        <f>IF(ABS(Table1[[#This Row],[Variance]])&gt;100,"High Variance Claims","Normal Claims")</f>
        <v>High Variance Claims</v>
      </c>
      <c r="N91" t="str">
        <f>"Week" &amp; WEEKNUM(Table1[[#This Row],[DOS]],2)</f>
        <v>Week21</v>
      </c>
    </row>
    <row r="92" spans="1:14" x14ac:dyDescent="0.35">
      <c r="A92" t="s">
        <v>97</v>
      </c>
      <c r="B92" t="s">
        <v>584</v>
      </c>
      <c r="C92" t="s">
        <v>747</v>
      </c>
      <c r="D92" t="s">
        <v>769</v>
      </c>
      <c r="E92" t="s">
        <v>766</v>
      </c>
      <c r="F92">
        <v>1281</v>
      </c>
      <c r="G92">
        <v>958</v>
      </c>
      <c r="H92">
        <v>872</v>
      </c>
      <c r="I92" t="s">
        <v>750</v>
      </c>
      <c r="J92">
        <f>Table1[[#This Row],[PaidAmount]]-Table1[[#This Row],[AllowedAmount]]</f>
        <v>-86</v>
      </c>
      <c r="K92" t="str">
        <f>IF(Table1[[#This Row],[Variance]]&gt;0, "Overpayment","Underpayment")</f>
        <v>Underpayment</v>
      </c>
      <c r="L92" s="6">
        <v>45447</v>
      </c>
      <c r="M92" t="str">
        <f>IF(ABS(Table1[[#This Row],[Variance]])&gt;100,"High Variance Claims","Normal Claims")</f>
        <v>Normal Claims</v>
      </c>
      <c r="N92" t="str">
        <f>"Week" &amp; WEEKNUM(Table1[[#This Row],[DOS]],2)</f>
        <v>Week23</v>
      </c>
    </row>
    <row r="93" spans="1:14" x14ac:dyDescent="0.35">
      <c r="A93" t="s">
        <v>98</v>
      </c>
      <c r="B93" t="s">
        <v>585</v>
      </c>
      <c r="C93" t="s">
        <v>748</v>
      </c>
      <c r="D93" t="s">
        <v>765</v>
      </c>
      <c r="E93" t="s">
        <v>766</v>
      </c>
      <c r="F93">
        <v>3667</v>
      </c>
      <c r="G93">
        <v>362</v>
      </c>
      <c r="H93">
        <v>272</v>
      </c>
      <c r="I93" t="s">
        <v>749</v>
      </c>
      <c r="J93">
        <f>Table1[[#This Row],[PaidAmount]]-Table1[[#This Row],[AllowedAmount]]</f>
        <v>-90</v>
      </c>
      <c r="K93" t="str">
        <f>IF(Table1[[#This Row],[Variance]]&gt;0, "Overpayment","Underpayment")</f>
        <v>Underpayment</v>
      </c>
      <c r="L93" s="6">
        <v>45427</v>
      </c>
      <c r="M93" t="str">
        <f>IF(ABS(Table1[[#This Row],[Variance]])&gt;100,"High Variance Claims","Normal Claims")</f>
        <v>Normal Claims</v>
      </c>
      <c r="N93" t="str">
        <f>"Week" &amp; WEEKNUM(Table1[[#This Row],[DOS]],2)</f>
        <v>Week20</v>
      </c>
    </row>
    <row r="94" spans="1:14" x14ac:dyDescent="0.35">
      <c r="A94" t="s">
        <v>99</v>
      </c>
      <c r="B94" t="s">
        <v>586</v>
      </c>
      <c r="C94" t="s">
        <v>747</v>
      </c>
      <c r="D94" t="s">
        <v>760</v>
      </c>
      <c r="E94" t="s">
        <v>763</v>
      </c>
      <c r="F94">
        <v>3124</v>
      </c>
      <c r="G94">
        <v>660</v>
      </c>
      <c r="H94">
        <v>637</v>
      </c>
      <c r="I94" t="s">
        <v>751</v>
      </c>
      <c r="J94">
        <f>Table1[[#This Row],[PaidAmount]]-Table1[[#This Row],[AllowedAmount]]</f>
        <v>-23</v>
      </c>
      <c r="K94" t="str">
        <f>IF(Table1[[#This Row],[Variance]]&gt;0, "Overpayment","Underpayment")</f>
        <v>Underpayment</v>
      </c>
      <c r="L94" s="6">
        <v>45515</v>
      </c>
      <c r="M94" t="str">
        <f>IF(ABS(Table1[[#This Row],[Variance]])&gt;100,"High Variance Claims","Normal Claims")</f>
        <v>Normal Claims</v>
      </c>
      <c r="N94" t="str">
        <f>"Week" &amp; WEEKNUM(Table1[[#This Row],[DOS]],2)</f>
        <v>Week32</v>
      </c>
    </row>
    <row r="95" spans="1:14" x14ac:dyDescent="0.35">
      <c r="A95" t="s">
        <v>100</v>
      </c>
      <c r="B95" t="s">
        <v>587</v>
      </c>
      <c r="C95" t="s">
        <v>746</v>
      </c>
      <c r="D95" t="s">
        <v>754</v>
      </c>
      <c r="E95" t="s">
        <v>764</v>
      </c>
      <c r="F95">
        <v>3945</v>
      </c>
      <c r="G95">
        <v>2097</v>
      </c>
      <c r="H95">
        <v>662</v>
      </c>
      <c r="I95" t="s">
        <v>750</v>
      </c>
      <c r="J95">
        <f>Table1[[#This Row],[PaidAmount]]-Table1[[#This Row],[AllowedAmount]]</f>
        <v>-1435</v>
      </c>
      <c r="K95" t="str">
        <f>IF(Table1[[#This Row],[Variance]]&gt;0, "Overpayment","Underpayment")</f>
        <v>Underpayment</v>
      </c>
      <c r="L95" s="6">
        <v>45477</v>
      </c>
      <c r="M95" t="str">
        <f>IF(ABS(Table1[[#This Row],[Variance]])&gt;100,"High Variance Claims","Normal Claims")</f>
        <v>High Variance Claims</v>
      </c>
      <c r="N95" t="str">
        <f>"Week" &amp; WEEKNUM(Table1[[#This Row],[DOS]],2)</f>
        <v>Week27</v>
      </c>
    </row>
    <row r="96" spans="1:14" x14ac:dyDescent="0.35">
      <c r="A96" t="s">
        <v>101</v>
      </c>
      <c r="B96" t="s">
        <v>588</v>
      </c>
      <c r="C96" t="s">
        <v>747</v>
      </c>
      <c r="D96" t="s">
        <v>771</v>
      </c>
      <c r="E96" t="s">
        <v>764</v>
      </c>
      <c r="F96">
        <v>3799</v>
      </c>
      <c r="G96">
        <v>2658</v>
      </c>
      <c r="H96">
        <v>80</v>
      </c>
      <c r="I96" t="s">
        <v>749</v>
      </c>
      <c r="J96">
        <f>Table1[[#This Row],[PaidAmount]]-Table1[[#This Row],[AllowedAmount]]</f>
        <v>-2578</v>
      </c>
      <c r="K96" t="str">
        <f>IF(Table1[[#This Row],[Variance]]&gt;0, "Overpayment","Underpayment")</f>
        <v>Underpayment</v>
      </c>
      <c r="L96" s="6">
        <v>45458</v>
      </c>
      <c r="M96" t="str">
        <f>IF(ABS(Table1[[#This Row],[Variance]])&gt;100,"High Variance Claims","Normal Claims")</f>
        <v>High Variance Claims</v>
      </c>
      <c r="N96" t="str">
        <f>"Week" &amp; WEEKNUM(Table1[[#This Row],[DOS]],2)</f>
        <v>Week24</v>
      </c>
    </row>
    <row r="97" spans="1:14" x14ac:dyDescent="0.35">
      <c r="A97" t="s">
        <v>102</v>
      </c>
      <c r="B97" t="s">
        <v>589</v>
      </c>
      <c r="C97" t="s">
        <v>747</v>
      </c>
      <c r="D97" t="s">
        <v>754</v>
      </c>
      <c r="E97" t="s">
        <v>770</v>
      </c>
      <c r="F97">
        <v>1737</v>
      </c>
      <c r="G97">
        <v>238</v>
      </c>
      <c r="H97">
        <v>154</v>
      </c>
      <c r="I97" t="s">
        <v>751</v>
      </c>
      <c r="J97">
        <f>Table1[[#This Row],[PaidAmount]]-Table1[[#This Row],[AllowedAmount]]</f>
        <v>-84</v>
      </c>
      <c r="K97" t="str">
        <f>IF(Table1[[#This Row],[Variance]]&gt;0, "Overpayment","Underpayment")</f>
        <v>Underpayment</v>
      </c>
      <c r="L97" s="6">
        <v>45472</v>
      </c>
      <c r="M97" t="str">
        <f>IF(ABS(Table1[[#This Row],[Variance]])&gt;100,"High Variance Claims","Normal Claims")</f>
        <v>Normal Claims</v>
      </c>
      <c r="N97" t="str">
        <f>"Week" &amp; WEEKNUM(Table1[[#This Row],[DOS]],2)</f>
        <v>Week26</v>
      </c>
    </row>
    <row r="98" spans="1:14" x14ac:dyDescent="0.35">
      <c r="A98" t="s">
        <v>103</v>
      </c>
      <c r="B98" t="s">
        <v>590</v>
      </c>
      <c r="C98" t="s">
        <v>747</v>
      </c>
      <c r="D98" t="s">
        <v>754</v>
      </c>
      <c r="E98" t="s">
        <v>763</v>
      </c>
      <c r="F98">
        <v>1373</v>
      </c>
      <c r="G98">
        <v>1314</v>
      </c>
      <c r="H98">
        <v>848</v>
      </c>
      <c r="I98" t="s">
        <v>751</v>
      </c>
      <c r="J98">
        <f>Table1[[#This Row],[PaidAmount]]-Table1[[#This Row],[AllowedAmount]]</f>
        <v>-466</v>
      </c>
      <c r="K98" t="str">
        <f>IF(Table1[[#This Row],[Variance]]&gt;0, "Overpayment","Underpayment")</f>
        <v>Underpayment</v>
      </c>
      <c r="L98" s="6">
        <v>45451</v>
      </c>
      <c r="M98" t="str">
        <f>IF(ABS(Table1[[#This Row],[Variance]])&gt;100,"High Variance Claims","Normal Claims")</f>
        <v>High Variance Claims</v>
      </c>
      <c r="N98" t="str">
        <f>"Week" &amp; WEEKNUM(Table1[[#This Row],[DOS]],2)</f>
        <v>Week23</v>
      </c>
    </row>
    <row r="99" spans="1:14" x14ac:dyDescent="0.35">
      <c r="A99" t="s">
        <v>104</v>
      </c>
      <c r="B99" t="s">
        <v>591</v>
      </c>
      <c r="C99" t="s">
        <v>746</v>
      </c>
      <c r="D99" t="s">
        <v>773</v>
      </c>
      <c r="E99" t="s">
        <v>770</v>
      </c>
      <c r="F99">
        <v>4705</v>
      </c>
      <c r="G99">
        <v>4609</v>
      </c>
      <c r="H99">
        <v>4281</v>
      </c>
      <c r="I99" t="s">
        <v>750</v>
      </c>
      <c r="J99">
        <f>Table1[[#This Row],[PaidAmount]]-Table1[[#This Row],[AllowedAmount]]</f>
        <v>-328</v>
      </c>
      <c r="K99" t="str">
        <f>IF(Table1[[#This Row],[Variance]]&gt;0, "Overpayment","Underpayment")</f>
        <v>Underpayment</v>
      </c>
      <c r="L99" s="6">
        <v>45439</v>
      </c>
      <c r="M99" t="str">
        <f>IF(ABS(Table1[[#This Row],[Variance]])&gt;100,"High Variance Claims","Normal Claims")</f>
        <v>High Variance Claims</v>
      </c>
      <c r="N99" t="str">
        <f>"Week" &amp; WEEKNUM(Table1[[#This Row],[DOS]],2)</f>
        <v>Week22</v>
      </c>
    </row>
    <row r="100" spans="1:14" x14ac:dyDescent="0.35">
      <c r="A100" t="s">
        <v>105</v>
      </c>
      <c r="B100" t="s">
        <v>547</v>
      </c>
      <c r="C100" t="s">
        <v>747</v>
      </c>
      <c r="D100" t="s">
        <v>769</v>
      </c>
      <c r="E100" t="s">
        <v>757</v>
      </c>
      <c r="F100">
        <v>2943</v>
      </c>
      <c r="G100">
        <v>1367</v>
      </c>
      <c r="H100">
        <v>255</v>
      </c>
      <c r="I100" t="s">
        <v>749</v>
      </c>
      <c r="J100">
        <f>Table1[[#This Row],[PaidAmount]]-Table1[[#This Row],[AllowedAmount]]</f>
        <v>-1112</v>
      </c>
      <c r="K100" t="str">
        <f>IF(Table1[[#This Row],[Variance]]&gt;0, "Overpayment","Underpayment")</f>
        <v>Underpayment</v>
      </c>
      <c r="L100" s="6">
        <v>45496</v>
      </c>
      <c r="M100" t="str">
        <f>IF(ABS(Table1[[#This Row],[Variance]])&gt;100,"High Variance Claims","Normal Claims")</f>
        <v>High Variance Claims</v>
      </c>
      <c r="N100" t="str">
        <f>"Week" &amp; WEEKNUM(Table1[[#This Row],[DOS]],2)</f>
        <v>Week30</v>
      </c>
    </row>
    <row r="101" spans="1:14" x14ac:dyDescent="0.35">
      <c r="A101" t="s">
        <v>106</v>
      </c>
      <c r="B101" t="s">
        <v>592</v>
      </c>
      <c r="C101" t="s">
        <v>748</v>
      </c>
      <c r="D101" t="s">
        <v>760</v>
      </c>
      <c r="E101" t="s">
        <v>766</v>
      </c>
      <c r="F101">
        <v>1465</v>
      </c>
      <c r="G101">
        <v>439</v>
      </c>
      <c r="H101">
        <v>195</v>
      </c>
      <c r="I101" t="s">
        <v>750</v>
      </c>
      <c r="J101">
        <f>Table1[[#This Row],[PaidAmount]]-Table1[[#This Row],[AllowedAmount]]</f>
        <v>-244</v>
      </c>
      <c r="K101" t="str">
        <f>IF(Table1[[#This Row],[Variance]]&gt;0, "Overpayment","Underpayment")</f>
        <v>Underpayment</v>
      </c>
      <c r="L101" s="6">
        <v>45469</v>
      </c>
      <c r="M101" t="str">
        <f>IF(ABS(Table1[[#This Row],[Variance]])&gt;100,"High Variance Claims","Normal Claims")</f>
        <v>High Variance Claims</v>
      </c>
      <c r="N101" t="str">
        <f>"Week" &amp; WEEKNUM(Table1[[#This Row],[DOS]],2)</f>
        <v>Week26</v>
      </c>
    </row>
    <row r="102" spans="1:14" x14ac:dyDescent="0.35">
      <c r="A102" t="s">
        <v>107</v>
      </c>
      <c r="B102" t="s">
        <v>593</v>
      </c>
      <c r="C102" t="s">
        <v>748</v>
      </c>
      <c r="D102" t="s">
        <v>769</v>
      </c>
      <c r="E102" t="s">
        <v>762</v>
      </c>
      <c r="F102">
        <v>3677</v>
      </c>
      <c r="G102">
        <v>931</v>
      </c>
      <c r="H102">
        <v>452</v>
      </c>
      <c r="I102" t="s">
        <v>749</v>
      </c>
      <c r="J102">
        <f>Table1[[#This Row],[PaidAmount]]-Table1[[#This Row],[AllowedAmount]]</f>
        <v>-479</v>
      </c>
      <c r="K102" t="str">
        <f>IF(Table1[[#This Row],[Variance]]&gt;0, "Overpayment","Underpayment")</f>
        <v>Underpayment</v>
      </c>
      <c r="L102" s="6">
        <v>45453</v>
      </c>
      <c r="M102" t="str">
        <f>IF(ABS(Table1[[#This Row],[Variance]])&gt;100,"High Variance Claims","Normal Claims")</f>
        <v>High Variance Claims</v>
      </c>
      <c r="N102" t="str">
        <f>"Week" &amp; WEEKNUM(Table1[[#This Row],[DOS]],2)</f>
        <v>Week24</v>
      </c>
    </row>
    <row r="103" spans="1:14" x14ac:dyDescent="0.35">
      <c r="A103" t="s">
        <v>108</v>
      </c>
      <c r="B103" t="s">
        <v>518</v>
      </c>
      <c r="C103" t="s">
        <v>746</v>
      </c>
      <c r="D103" t="s">
        <v>761</v>
      </c>
      <c r="E103" t="s">
        <v>764</v>
      </c>
      <c r="F103">
        <v>1404</v>
      </c>
      <c r="G103">
        <v>823</v>
      </c>
      <c r="H103">
        <v>658</v>
      </c>
      <c r="I103" t="s">
        <v>751</v>
      </c>
      <c r="J103">
        <f>Table1[[#This Row],[PaidAmount]]-Table1[[#This Row],[AllowedAmount]]</f>
        <v>-165</v>
      </c>
      <c r="K103" t="str">
        <f>IF(Table1[[#This Row],[Variance]]&gt;0, "Overpayment","Underpayment")</f>
        <v>Underpayment</v>
      </c>
      <c r="L103" s="6">
        <v>45528</v>
      </c>
      <c r="M103" t="str">
        <f>IF(ABS(Table1[[#This Row],[Variance]])&gt;100,"High Variance Claims","Normal Claims")</f>
        <v>High Variance Claims</v>
      </c>
      <c r="N103" t="str">
        <f>"Week" &amp; WEEKNUM(Table1[[#This Row],[DOS]],2)</f>
        <v>Week34</v>
      </c>
    </row>
    <row r="104" spans="1:14" x14ac:dyDescent="0.35">
      <c r="A104" t="s">
        <v>109</v>
      </c>
      <c r="B104" t="s">
        <v>594</v>
      </c>
      <c r="C104" t="s">
        <v>746</v>
      </c>
      <c r="D104" t="s">
        <v>754</v>
      </c>
      <c r="E104" t="s">
        <v>770</v>
      </c>
      <c r="F104">
        <v>3553</v>
      </c>
      <c r="G104">
        <v>992</v>
      </c>
      <c r="H104">
        <v>263</v>
      </c>
      <c r="I104" t="s">
        <v>749</v>
      </c>
      <c r="J104">
        <f>Table1[[#This Row],[PaidAmount]]-Table1[[#This Row],[AllowedAmount]]</f>
        <v>-729</v>
      </c>
      <c r="K104" t="str">
        <f>IF(Table1[[#This Row],[Variance]]&gt;0, "Overpayment","Underpayment")</f>
        <v>Underpayment</v>
      </c>
      <c r="L104" s="6">
        <v>45525</v>
      </c>
      <c r="M104" t="str">
        <f>IF(ABS(Table1[[#This Row],[Variance]])&gt;100,"High Variance Claims","Normal Claims")</f>
        <v>High Variance Claims</v>
      </c>
      <c r="N104" t="str">
        <f>"Week" &amp; WEEKNUM(Table1[[#This Row],[DOS]],2)</f>
        <v>Week34</v>
      </c>
    </row>
    <row r="105" spans="1:14" x14ac:dyDescent="0.35">
      <c r="A105" t="s">
        <v>110</v>
      </c>
      <c r="B105" t="s">
        <v>595</v>
      </c>
      <c r="C105" t="s">
        <v>746</v>
      </c>
      <c r="D105" t="s">
        <v>761</v>
      </c>
      <c r="E105" t="s">
        <v>764</v>
      </c>
      <c r="F105">
        <v>2416</v>
      </c>
      <c r="G105">
        <v>1932</v>
      </c>
      <c r="H105">
        <v>247</v>
      </c>
      <c r="I105" t="s">
        <v>749</v>
      </c>
      <c r="J105">
        <f>Table1[[#This Row],[PaidAmount]]-Table1[[#This Row],[AllowedAmount]]</f>
        <v>-1685</v>
      </c>
      <c r="K105" t="str">
        <f>IF(Table1[[#This Row],[Variance]]&gt;0, "Overpayment","Underpayment")</f>
        <v>Underpayment</v>
      </c>
      <c r="L105" s="6">
        <v>45502</v>
      </c>
      <c r="M105" t="str">
        <f>IF(ABS(Table1[[#This Row],[Variance]])&gt;100,"High Variance Claims","Normal Claims")</f>
        <v>High Variance Claims</v>
      </c>
      <c r="N105" t="str">
        <f>"Week" &amp; WEEKNUM(Table1[[#This Row],[DOS]],2)</f>
        <v>Week31</v>
      </c>
    </row>
    <row r="106" spans="1:14" x14ac:dyDescent="0.35">
      <c r="A106" t="s">
        <v>111</v>
      </c>
      <c r="B106" t="s">
        <v>556</v>
      </c>
      <c r="C106" t="s">
        <v>748</v>
      </c>
      <c r="D106" t="s">
        <v>773</v>
      </c>
      <c r="E106" t="s">
        <v>770</v>
      </c>
      <c r="F106">
        <v>2570</v>
      </c>
      <c r="G106">
        <v>1582</v>
      </c>
      <c r="H106">
        <v>158</v>
      </c>
      <c r="I106" t="s">
        <v>749</v>
      </c>
      <c r="J106">
        <f>Table1[[#This Row],[PaidAmount]]-Table1[[#This Row],[AllowedAmount]]</f>
        <v>-1424</v>
      </c>
      <c r="K106" t="str">
        <f>IF(Table1[[#This Row],[Variance]]&gt;0, "Overpayment","Underpayment")</f>
        <v>Underpayment</v>
      </c>
      <c r="L106" s="6">
        <v>45554</v>
      </c>
      <c r="M106" t="str">
        <f>IF(ABS(Table1[[#This Row],[Variance]])&gt;100,"High Variance Claims","Normal Claims")</f>
        <v>High Variance Claims</v>
      </c>
      <c r="N106" t="str">
        <f>"Week" &amp; WEEKNUM(Table1[[#This Row],[DOS]],2)</f>
        <v>Week38</v>
      </c>
    </row>
    <row r="107" spans="1:14" x14ac:dyDescent="0.35">
      <c r="A107" t="s">
        <v>112</v>
      </c>
      <c r="B107" t="s">
        <v>596</v>
      </c>
      <c r="C107" t="s">
        <v>748</v>
      </c>
      <c r="D107" t="s">
        <v>758</v>
      </c>
      <c r="E107" t="s">
        <v>757</v>
      </c>
      <c r="F107">
        <v>644</v>
      </c>
      <c r="G107">
        <v>129</v>
      </c>
      <c r="H107">
        <v>8</v>
      </c>
      <c r="I107" t="s">
        <v>749</v>
      </c>
      <c r="J107">
        <f>Table1[[#This Row],[PaidAmount]]-Table1[[#This Row],[AllowedAmount]]</f>
        <v>-121</v>
      </c>
      <c r="K107" t="str">
        <f>IF(Table1[[#This Row],[Variance]]&gt;0, "Overpayment","Underpayment")</f>
        <v>Underpayment</v>
      </c>
      <c r="L107" s="6">
        <v>45483</v>
      </c>
      <c r="M107" t="str">
        <f>IF(ABS(Table1[[#This Row],[Variance]])&gt;100,"High Variance Claims","Normal Claims")</f>
        <v>High Variance Claims</v>
      </c>
      <c r="N107" t="str">
        <f>"Week" &amp; WEEKNUM(Table1[[#This Row],[DOS]],2)</f>
        <v>Week28</v>
      </c>
    </row>
    <row r="108" spans="1:14" x14ac:dyDescent="0.35">
      <c r="A108" t="s">
        <v>113</v>
      </c>
      <c r="B108" t="s">
        <v>597</v>
      </c>
      <c r="C108" t="s">
        <v>747</v>
      </c>
      <c r="D108" t="s">
        <v>768</v>
      </c>
      <c r="E108" t="s">
        <v>764</v>
      </c>
      <c r="F108">
        <v>338</v>
      </c>
      <c r="G108">
        <v>324</v>
      </c>
      <c r="H108">
        <v>300</v>
      </c>
      <c r="I108" t="s">
        <v>749</v>
      </c>
      <c r="J108">
        <f>Table1[[#This Row],[PaidAmount]]-Table1[[#This Row],[AllowedAmount]]</f>
        <v>-24</v>
      </c>
      <c r="K108" t="str">
        <f>IF(Table1[[#This Row],[Variance]]&gt;0, "Overpayment","Underpayment")</f>
        <v>Underpayment</v>
      </c>
      <c r="L108" s="6">
        <v>45468</v>
      </c>
      <c r="M108" t="str">
        <f>IF(ABS(Table1[[#This Row],[Variance]])&gt;100,"High Variance Claims","Normal Claims")</f>
        <v>Normal Claims</v>
      </c>
      <c r="N108" t="str">
        <f>"Week" &amp; WEEKNUM(Table1[[#This Row],[DOS]],2)</f>
        <v>Week26</v>
      </c>
    </row>
    <row r="109" spans="1:14" x14ac:dyDescent="0.35">
      <c r="A109" t="s">
        <v>114</v>
      </c>
      <c r="B109" t="s">
        <v>598</v>
      </c>
      <c r="C109" t="s">
        <v>748</v>
      </c>
      <c r="D109" t="s">
        <v>756</v>
      </c>
      <c r="E109" t="s">
        <v>764</v>
      </c>
      <c r="F109">
        <v>1999</v>
      </c>
      <c r="G109">
        <v>1892</v>
      </c>
      <c r="H109">
        <v>124</v>
      </c>
      <c r="I109" t="s">
        <v>750</v>
      </c>
      <c r="J109">
        <f>Table1[[#This Row],[PaidAmount]]-Table1[[#This Row],[AllowedAmount]]</f>
        <v>-1768</v>
      </c>
      <c r="K109" t="str">
        <f>IF(Table1[[#This Row],[Variance]]&gt;0, "Overpayment","Underpayment")</f>
        <v>Underpayment</v>
      </c>
      <c r="L109" s="6">
        <v>45430</v>
      </c>
      <c r="M109" t="str">
        <f>IF(ABS(Table1[[#This Row],[Variance]])&gt;100,"High Variance Claims","Normal Claims")</f>
        <v>High Variance Claims</v>
      </c>
      <c r="N109" t="str">
        <f>"Week" &amp; WEEKNUM(Table1[[#This Row],[DOS]],2)</f>
        <v>Week20</v>
      </c>
    </row>
    <row r="110" spans="1:14" x14ac:dyDescent="0.35">
      <c r="A110" t="s">
        <v>115</v>
      </c>
      <c r="B110" t="s">
        <v>570</v>
      </c>
      <c r="C110" t="s">
        <v>748</v>
      </c>
      <c r="D110" t="s">
        <v>768</v>
      </c>
      <c r="E110" t="s">
        <v>767</v>
      </c>
      <c r="F110">
        <v>4465</v>
      </c>
      <c r="G110">
        <v>1328</v>
      </c>
      <c r="H110">
        <v>399</v>
      </c>
      <c r="I110" t="s">
        <v>751</v>
      </c>
      <c r="J110">
        <f>Table1[[#This Row],[PaidAmount]]-Table1[[#This Row],[AllowedAmount]]</f>
        <v>-929</v>
      </c>
      <c r="K110" t="str">
        <f>IF(Table1[[#This Row],[Variance]]&gt;0, "Overpayment","Underpayment")</f>
        <v>Underpayment</v>
      </c>
      <c r="L110" s="6">
        <v>45533</v>
      </c>
      <c r="M110" t="str">
        <f>IF(ABS(Table1[[#This Row],[Variance]])&gt;100,"High Variance Claims","Normal Claims")</f>
        <v>High Variance Claims</v>
      </c>
      <c r="N110" t="str">
        <f>"Week" &amp; WEEKNUM(Table1[[#This Row],[DOS]],2)</f>
        <v>Week35</v>
      </c>
    </row>
    <row r="111" spans="1:14" x14ac:dyDescent="0.35">
      <c r="A111" t="s">
        <v>116</v>
      </c>
      <c r="B111" t="s">
        <v>599</v>
      </c>
      <c r="C111" t="s">
        <v>748</v>
      </c>
      <c r="D111" t="s">
        <v>773</v>
      </c>
      <c r="E111" t="s">
        <v>763</v>
      </c>
      <c r="F111">
        <v>1786</v>
      </c>
      <c r="G111">
        <v>1068</v>
      </c>
      <c r="H111">
        <v>939</v>
      </c>
      <c r="I111" t="s">
        <v>749</v>
      </c>
      <c r="J111">
        <f>Table1[[#This Row],[PaidAmount]]-Table1[[#This Row],[AllowedAmount]]</f>
        <v>-129</v>
      </c>
      <c r="K111" t="str">
        <f>IF(Table1[[#This Row],[Variance]]&gt;0, "Overpayment","Underpayment")</f>
        <v>Underpayment</v>
      </c>
      <c r="L111" s="6">
        <v>45472</v>
      </c>
      <c r="M111" t="str">
        <f>IF(ABS(Table1[[#This Row],[Variance]])&gt;100,"High Variance Claims","Normal Claims")</f>
        <v>High Variance Claims</v>
      </c>
      <c r="N111" t="str">
        <f>"Week" &amp; WEEKNUM(Table1[[#This Row],[DOS]],2)</f>
        <v>Week26</v>
      </c>
    </row>
    <row r="112" spans="1:14" x14ac:dyDescent="0.35">
      <c r="A112" t="s">
        <v>117</v>
      </c>
      <c r="B112" t="s">
        <v>600</v>
      </c>
      <c r="C112" t="s">
        <v>747</v>
      </c>
      <c r="D112" t="s">
        <v>765</v>
      </c>
      <c r="E112" t="s">
        <v>757</v>
      </c>
      <c r="F112">
        <v>2903</v>
      </c>
      <c r="G112">
        <v>2210</v>
      </c>
      <c r="H112">
        <v>532</v>
      </c>
      <c r="I112" t="s">
        <v>751</v>
      </c>
      <c r="J112">
        <f>Table1[[#This Row],[PaidAmount]]-Table1[[#This Row],[AllowedAmount]]</f>
        <v>-1678</v>
      </c>
      <c r="K112" t="str">
        <f>IF(Table1[[#This Row],[Variance]]&gt;0, "Overpayment","Underpayment")</f>
        <v>Underpayment</v>
      </c>
      <c r="L112" s="6">
        <v>45547</v>
      </c>
      <c r="M112" t="str">
        <f>IF(ABS(Table1[[#This Row],[Variance]])&gt;100,"High Variance Claims","Normal Claims")</f>
        <v>High Variance Claims</v>
      </c>
      <c r="N112" t="str">
        <f>"Week" &amp; WEEKNUM(Table1[[#This Row],[DOS]],2)</f>
        <v>Week37</v>
      </c>
    </row>
    <row r="113" spans="1:14" x14ac:dyDescent="0.35">
      <c r="A113" t="s">
        <v>118</v>
      </c>
      <c r="B113" t="s">
        <v>575</v>
      </c>
      <c r="C113" t="s">
        <v>747</v>
      </c>
      <c r="D113" t="s">
        <v>760</v>
      </c>
      <c r="E113" t="s">
        <v>759</v>
      </c>
      <c r="F113">
        <v>3117</v>
      </c>
      <c r="G113">
        <v>2131</v>
      </c>
      <c r="H113">
        <v>1319</v>
      </c>
      <c r="I113" t="s">
        <v>749</v>
      </c>
      <c r="J113">
        <f>Table1[[#This Row],[PaidAmount]]-Table1[[#This Row],[AllowedAmount]]</f>
        <v>-812</v>
      </c>
      <c r="K113" t="str">
        <f>IF(Table1[[#This Row],[Variance]]&gt;0, "Overpayment","Underpayment")</f>
        <v>Underpayment</v>
      </c>
      <c r="L113" s="6">
        <v>45471</v>
      </c>
      <c r="M113" t="str">
        <f>IF(ABS(Table1[[#This Row],[Variance]])&gt;100,"High Variance Claims","Normal Claims")</f>
        <v>High Variance Claims</v>
      </c>
      <c r="N113" t="str">
        <f>"Week" &amp; WEEKNUM(Table1[[#This Row],[DOS]],2)</f>
        <v>Week26</v>
      </c>
    </row>
    <row r="114" spans="1:14" x14ac:dyDescent="0.35">
      <c r="A114" t="s">
        <v>119</v>
      </c>
      <c r="B114" t="s">
        <v>580</v>
      </c>
      <c r="C114" t="s">
        <v>748</v>
      </c>
      <c r="D114" t="s">
        <v>771</v>
      </c>
      <c r="E114" t="s">
        <v>772</v>
      </c>
      <c r="F114">
        <v>3550</v>
      </c>
      <c r="G114">
        <v>2872</v>
      </c>
      <c r="H114">
        <v>3052</v>
      </c>
      <c r="I114" t="s">
        <v>750</v>
      </c>
      <c r="J114">
        <f>Table1[[#This Row],[PaidAmount]]-Table1[[#This Row],[AllowedAmount]]</f>
        <v>180</v>
      </c>
      <c r="K114" t="str">
        <f>IF(Table1[[#This Row],[Variance]]&gt;0, "Overpayment","Underpayment")</f>
        <v>Overpayment</v>
      </c>
      <c r="L114" s="6">
        <v>45472</v>
      </c>
      <c r="M114" t="str">
        <f>IF(ABS(Table1[[#This Row],[Variance]])&gt;100,"High Variance Claims","Normal Claims")</f>
        <v>High Variance Claims</v>
      </c>
      <c r="N114" t="str">
        <f>"Week" &amp; WEEKNUM(Table1[[#This Row],[DOS]],2)</f>
        <v>Week26</v>
      </c>
    </row>
    <row r="115" spans="1:14" x14ac:dyDescent="0.35">
      <c r="A115" t="s">
        <v>120</v>
      </c>
      <c r="B115" t="s">
        <v>601</v>
      </c>
      <c r="C115" t="s">
        <v>746</v>
      </c>
      <c r="D115" t="s">
        <v>756</v>
      </c>
      <c r="E115" t="s">
        <v>764</v>
      </c>
      <c r="F115">
        <v>312</v>
      </c>
      <c r="G115">
        <v>186</v>
      </c>
      <c r="H115">
        <v>133</v>
      </c>
      <c r="I115" t="s">
        <v>749</v>
      </c>
      <c r="J115">
        <f>Table1[[#This Row],[PaidAmount]]-Table1[[#This Row],[AllowedAmount]]</f>
        <v>-53</v>
      </c>
      <c r="K115" t="str">
        <f>IF(Table1[[#This Row],[Variance]]&gt;0, "Overpayment","Underpayment")</f>
        <v>Underpayment</v>
      </c>
      <c r="L115" s="6">
        <v>45421</v>
      </c>
      <c r="M115" t="str">
        <f>IF(ABS(Table1[[#This Row],[Variance]])&gt;100,"High Variance Claims","Normal Claims")</f>
        <v>Normal Claims</v>
      </c>
      <c r="N115" t="str">
        <f>"Week" &amp; WEEKNUM(Table1[[#This Row],[DOS]],2)</f>
        <v>Week19</v>
      </c>
    </row>
    <row r="116" spans="1:14" x14ac:dyDescent="0.35">
      <c r="A116" t="s">
        <v>121</v>
      </c>
      <c r="B116" t="s">
        <v>602</v>
      </c>
      <c r="C116" t="s">
        <v>747</v>
      </c>
      <c r="D116" t="s">
        <v>768</v>
      </c>
      <c r="E116" t="s">
        <v>766</v>
      </c>
      <c r="F116">
        <v>3246</v>
      </c>
      <c r="G116">
        <v>1742</v>
      </c>
      <c r="H116">
        <v>154</v>
      </c>
      <c r="I116" t="s">
        <v>750</v>
      </c>
      <c r="J116">
        <f>Table1[[#This Row],[PaidAmount]]-Table1[[#This Row],[AllowedAmount]]</f>
        <v>-1588</v>
      </c>
      <c r="K116" t="str">
        <f>IF(Table1[[#This Row],[Variance]]&gt;0, "Overpayment","Underpayment")</f>
        <v>Underpayment</v>
      </c>
      <c r="L116" s="6">
        <v>45450</v>
      </c>
      <c r="M116" t="str">
        <f>IF(ABS(Table1[[#This Row],[Variance]])&gt;100,"High Variance Claims","Normal Claims")</f>
        <v>High Variance Claims</v>
      </c>
      <c r="N116" t="str">
        <f>"Week" &amp; WEEKNUM(Table1[[#This Row],[DOS]],2)</f>
        <v>Week23</v>
      </c>
    </row>
    <row r="117" spans="1:14" x14ac:dyDescent="0.35">
      <c r="A117" t="s">
        <v>122</v>
      </c>
      <c r="B117" t="s">
        <v>603</v>
      </c>
      <c r="C117" t="s">
        <v>746</v>
      </c>
      <c r="D117" t="s">
        <v>756</v>
      </c>
      <c r="E117" t="s">
        <v>772</v>
      </c>
      <c r="F117">
        <v>3025</v>
      </c>
      <c r="G117">
        <v>1884</v>
      </c>
      <c r="H117">
        <v>2339</v>
      </c>
      <c r="I117" t="s">
        <v>750</v>
      </c>
      <c r="J117">
        <f>Table1[[#This Row],[PaidAmount]]-Table1[[#This Row],[AllowedAmount]]</f>
        <v>455</v>
      </c>
      <c r="K117" t="str">
        <f>IF(Table1[[#This Row],[Variance]]&gt;0, "Overpayment","Underpayment")</f>
        <v>Overpayment</v>
      </c>
      <c r="L117" s="6">
        <v>45489</v>
      </c>
      <c r="M117" t="str">
        <f>IF(ABS(Table1[[#This Row],[Variance]])&gt;100,"High Variance Claims","Normal Claims")</f>
        <v>High Variance Claims</v>
      </c>
      <c r="N117" t="str">
        <f>"Week" &amp; WEEKNUM(Table1[[#This Row],[DOS]],2)</f>
        <v>Week29</v>
      </c>
    </row>
    <row r="118" spans="1:14" x14ac:dyDescent="0.35">
      <c r="A118" t="s">
        <v>123</v>
      </c>
      <c r="B118" t="s">
        <v>604</v>
      </c>
      <c r="C118" t="s">
        <v>747</v>
      </c>
      <c r="D118" t="s">
        <v>760</v>
      </c>
      <c r="E118" t="s">
        <v>757</v>
      </c>
      <c r="F118">
        <v>1097</v>
      </c>
      <c r="G118">
        <v>965</v>
      </c>
      <c r="H118">
        <v>328</v>
      </c>
      <c r="I118" t="s">
        <v>751</v>
      </c>
      <c r="J118">
        <f>Table1[[#This Row],[PaidAmount]]-Table1[[#This Row],[AllowedAmount]]</f>
        <v>-637</v>
      </c>
      <c r="K118" t="str">
        <f>IF(Table1[[#This Row],[Variance]]&gt;0, "Overpayment","Underpayment")</f>
        <v>Underpayment</v>
      </c>
      <c r="L118" s="6">
        <v>45453</v>
      </c>
      <c r="M118" t="str">
        <f>IF(ABS(Table1[[#This Row],[Variance]])&gt;100,"High Variance Claims","Normal Claims")</f>
        <v>High Variance Claims</v>
      </c>
      <c r="N118" t="str">
        <f>"Week" &amp; WEEKNUM(Table1[[#This Row],[DOS]],2)</f>
        <v>Week24</v>
      </c>
    </row>
    <row r="119" spans="1:14" x14ac:dyDescent="0.35">
      <c r="A119" t="s">
        <v>124</v>
      </c>
      <c r="B119" t="s">
        <v>580</v>
      </c>
      <c r="C119" t="s">
        <v>748</v>
      </c>
      <c r="D119" t="s">
        <v>773</v>
      </c>
      <c r="E119" t="s">
        <v>764</v>
      </c>
      <c r="F119">
        <v>3413</v>
      </c>
      <c r="G119">
        <v>577</v>
      </c>
      <c r="H119">
        <v>409</v>
      </c>
      <c r="I119" t="s">
        <v>749</v>
      </c>
      <c r="J119">
        <f>Table1[[#This Row],[PaidAmount]]-Table1[[#This Row],[AllowedAmount]]</f>
        <v>-168</v>
      </c>
      <c r="K119" t="str">
        <f>IF(Table1[[#This Row],[Variance]]&gt;0, "Overpayment","Underpayment")</f>
        <v>Underpayment</v>
      </c>
      <c r="L119" s="6">
        <v>45478</v>
      </c>
      <c r="M119" t="str">
        <f>IF(ABS(Table1[[#This Row],[Variance]])&gt;100,"High Variance Claims","Normal Claims")</f>
        <v>High Variance Claims</v>
      </c>
      <c r="N119" t="str">
        <f>"Week" &amp; WEEKNUM(Table1[[#This Row],[DOS]],2)</f>
        <v>Week27</v>
      </c>
    </row>
    <row r="120" spans="1:14" x14ac:dyDescent="0.35">
      <c r="A120" t="s">
        <v>125</v>
      </c>
      <c r="B120" t="s">
        <v>565</v>
      </c>
      <c r="C120" t="s">
        <v>746</v>
      </c>
      <c r="D120" t="s">
        <v>754</v>
      </c>
      <c r="E120" t="s">
        <v>759</v>
      </c>
      <c r="F120">
        <v>1017</v>
      </c>
      <c r="G120">
        <v>487</v>
      </c>
      <c r="H120">
        <v>223</v>
      </c>
      <c r="I120" t="s">
        <v>749</v>
      </c>
      <c r="J120">
        <f>Table1[[#This Row],[PaidAmount]]-Table1[[#This Row],[AllowedAmount]]</f>
        <v>-264</v>
      </c>
      <c r="K120" t="str">
        <f>IF(Table1[[#This Row],[Variance]]&gt;0, "Overpayment","Underpayment")</f>
        <v>Underpayment</v>
      </c>
      <c r="L120" s="6">
        <v>45504</v>
      </c>
      <c r="M120" t="str">
        <f>IF(ABS(Table1[[#This Row],[Variance]])&gt;100,"High Variance Claims","Normal Claims")</f>
        <v>High Variance Claims</v>
      </c>
      <c r="N120" t="str">
        <f>"Week" &amp; WEEKNUM(Table1[[#This Row],[DOS]],2)</f>
        <v>Week31</v>
      </c>
    </row>
    <row r="121" spans="1:14" x14ac:dyDescent="0.35">
      <c r="A121" t="s">
        <v>126</v>
      </c>
      <c r="B121" t="s">
        <v>605</v>
      </c>
      <c r="C121" t="s">
        <v>746</v>
      </c>
      <c r="D121" t="s">
        <v>768</v>
      </c>
      <c r="E121" t="s">
        <v>772</v>
      </c>
      <c r="F121">
        <v>425</v>
      </c>
      <c r="G121">
        <v>129</v>
      </c>
      <c r="H121">
        <v>36</v>
      </c>
      <c r="I121" t="s">
        <v>751</v>
      </c>
      <c r="J121">
        <f>Table1[[#This Row],[PaidAmount]]-Table1[[#This Row],[AllowedAmount]]</f>
        <v>-93</v>
      </c>
      <c r="K121" t="str">
        <f>IF(Table1[[#This Row],[Variance]]&gt;0, "Overpayment","Underpayment")</f>
        <v>Underpayment</v>
      </c>
      <c r="L121" s="6">
        <v>45526</v>
      </c>
      <c r="M121" t="str">
        <f>IF(ABS(Table1[[#This Row],[Variance]])&gt;100,"High Variance Claims","Normal Claims")</f>
        <v>Normal Claims</v>
      </c>
      <c r="N121" t="str">
        <f>"Week" &amp; WEEKNUM(Table1[[#This Row],[DOS]],2)</f>
        <v>Week34</v>
      </c>
    </row>
    <row r="122" spans="1:14" x14ac:dyDescent="0.35">
      <c r="A122" t="s">
        <v>127</v>
      </c>
      <c r="B122" t="s">
        <v>606</v>
      </c>
      <c r="C122" t="s">
        <v>747</v>
      </c>
      <c r="D122" t="s">
        <v>765</v>
      </c>
      <c r="E122" t="s">
        <v>766</v>
      </c>
      <c r="F122">
        <v>2924</v>
      </c>
      <c r="G122">
        <v>719</v>
      </c>
      <c r="H122">
        <v>448</v>
      </c>
      <c r="I122" t="s">
        <v>749</v>
      </c>
      <c r="J122">
        <f>Table1[[#This Row],[PaidAmount]]-Table1[[#This Row],[AllowedAmount]]</f>
        <v>-271</v>
      </c>
      <c r="K122" t="str">
        <f>IF(Table1[[#This Row],[Variance]]&gt;0, "Overpayment","Underpayment")</f>
        <v>Underpayment</v>
      </c>
      <c r="L122" s="6">
        <v>45543</v>
      </c>
      <c r="M122" t="str">
        <f>IF(ABS(Table1[[#This Row],[Variance]])&gt;100,"High Variance Claims","Normal Claims")</f>
        <v>High Variance Claims</v>
      </c>
      <c r="N122" t="str">
        <f>"Week" &amp; WEEKNUM(Table1[[#This Row],[DOS]],2)</f>
        <v>Week36</v>
      </c>
    </row>
    <row r="123" spans="1:14" x14ac:dyDescent="0.35">
      <c r="A123" t="s">
        <v>128</v>
      </c>
      <c r="B123" t="s">
        <v>607</v>
      </c>
      <c r="C123" t="s">
        <v>746</v>
      </c>
      <c r="D123" t="s">
        <v>761</v>
      </c>
      <c r="E123" t="s">
        <v>763</v>
      </c>
      <c r="F123">
        <v>2902</v>
      </c>
      <c r="G123">
        <v>278</v>
      </c>
      <c r="H123">
        <v>2</v>
      </c>
      <c r="I123" t="s">
        <v>749</v>
      </c>
      <c r="J123">
        <f>Table1[[#This Row],[PaidAmount]]-Table1[[#This Row],[AllowedAmount]]</f>
        <v>-276</v>
      </c>
      <c r="K123" t="str">
        <f>IF(Table1[[#This Row],[Variance]]&gt;0, "Overpayment","Underpayment")</f>
        <v>Underpayment</v>
      </c>
      <c r="L123" s="6">
        <v>45500</v>
      </c>
      <c r="M123" t="str">
        <f>IF(ABS(Table1[[#This Row],[Variance]])&gt;100,"High Variance Claims","Normal Claims")</f>
        <v>High Variance Claims</v>
      </c>
      <c r="N123" t="str">
        <f>"Week" &amp; WEEKNUM(Table1[[#This Row],[DOS]],2)</f>
        <v>Week30</v>
      </c>
    </row>
    <row r="124" spans="1:14" x14ac:dyDescent="0.35">
      <c r="A124" t="s">
        <v>129</v>
      </c>
      <c r="B124" t="s">
        <v>608</v>
      </c>
      <c r="C124" t="s">
        <v>748</v>
      </c>
      <c r="D124" t="s">
        <v>769</v>
      </c>
      <c r="E124" t="s">
        <v>757</v>
      </c>
      <c r="F124">
        <v>4229</v>
      </c>
      <c r="G124">
        <v>833</v>
      </c>
      <c r="H124">
        <v>744</v>
      </c>
      <c r="I124" t="s">
        <v>751</v>
      </c>
      <c r="J124">
        <f>Table1[[#This Row],[PaidAmount]]-Table1[[#This Row],[AllowedAmount]]</f>
        <v>-89</v>
      </c>
      <c r="K124" t="str">
        <f>IF(Table1[[#This Row],[Variance]]&gt;0, "Overpayment","Underpayment")</f>
        <v>Underpayment</v>
      </c>
      <c r="L124" s="6">
        <v>45498</v>
      </c>
      <c r="M124" t="str">
        <f>IF(ABS(Table1[[#This Row],[Variance]])&gt;100,"High Variance Claims","Normal Claims")</f>
        <v>Normal Claims</v>
      </c>
      <c r="N124" t="str">
        <f>"Week" &amp; WEEKNUM(Table1[[#This Row],[DOS]],2)</f>
        <v>Week30</v>
      </c>
    </row>
    <row r="125" spans="1:14" x14ac:dyDescent="0.35">
      <c r="A125" t="s">
        <v>130</v>
      </c>
      <c r="B125" t="s">
        <v>609</v>
      </c>
      <c r="C125" t="s">
        <v>748</v>
      </c>
      <c r="D125" t="s">
        <v>756</v>
      </c>
      <c r="E125" t="s">
        <v>766</v>
      </c>
      <c r="F125">
        <v>2084</v>
      </c>
      <c r="G125">
        <v>1546</v>
      </c>
      <c r="H125">
        <v>672</v>
      </c>
      <c r="I125" t="s">
        <v>749</v>
      </c>
      <c r="J125">
        <f>Table1[[#This Row],[PaidAmount]]-Table1[[#This Row],[AllowedAmount]]</f>
        <v>-874</v>
      </c>
      <c r="K125" t="str">
        <f>IF(Table1[[#This Row],[Variance]]&gt;0, "Overpayment","Underpayment")</f>
        <v>Underpayment</v>
      </c>
      <c r="L125" s="6">
        <v>45423</v>
      </c>
      <c r="M125" t="str">
        <f>IF(ABS(Table1[[#This Row],[Variance]])&gt;100,"High Variance Claims","Normal Claims")</f>
        <v>High Variance Claims</v>
      </c>
      <c r="N125" t="str">
        <f>"Week" &amp; WEEKNUM(Table1[[#This Row],[DOS]],2)</f>
        <v>Week19</v>
      </c>
    </row>
    <row r="126" spans="1:14" x14ac:dyDescent="0.35">
      <c r="A126" t="s">
        <v>131</v>
      </c>
      <c r="B126" t="s">
        <v>610</v>
      </c>
      <c r="C126" t="s">
        <v>746</v>
      </c>
      <c r="D126" t="s">
        <v>761</v>
      </c>
      <c r="E126" t="s">
        <v>772</v>
      </c>
      <c r="F126">
        <v>4117</v>
      </c>
      <c r="G126">
        <v>210</v>
      </c>
      <c r="H126">
        <v>0</v>
      </c>
      <c r="I126" t="s">
        <v>751</v>
      </c>
      <c r="J126">
        <f>Table1[[#This Row],[PaidAmount]]-Table1[[#This Row],[AllowedAmount]]</f>
        <v>-210</v>
      </c>
      <c r="K126" t="str">
        <f>IF(Table1[[#This Row],[Variance]]&gt;0, "Overpayment","Underpayment")</f>
        <v>Underpayment</v>
      </c>
      <c r="L126" s="6">
        <v>45461</v>
      </c>
      <c r="M126" t="str">
        <f>IF(ABS(Table1[[#This Row],[Variance]])&gt;100,"High Variance Claims","Normal Claims")</f>
        <v>High Variance Claims</v>
      </c>
      <c r="N126" t="str">
        <f>"Week" &amp; WEEKNUM(Table1[[#This Row],[DOS]],2)</f>
        <v>Week25</v>
      </c>
    </row>
    <row r="127" spans="1:14" x14ac:dyDescent="0.35">
      <c r="A127" t="s">
        <v>132</v>
      </c>
      <c r="B127" t="s">
        <v>611</v>
      </c>
      <c r="C127" t="s">
        <v>748</v>
      </c>
      <c r="D127" t="s">
        <v>760</v>
      </c>
      <c r="E127" t="s">
        <v>757</v>
      </c>
      <c r="F127">
        <v>3317</v>
      </c>
      <c r="G127">
        <v>1580</v>
      </c>
      <c r="H127">
        <v>437</v>
      </c>
      <c r="I127" t="s">
        <v>750</v>
      </c>
      <c r="J127">
        <f>Table1[[#This Row],[PaidAmount]]-Table1[[#This Row],[AllowedAmount]]</f>
        <v>-1143</v>
      </c>
      <c r="K127" t="str">
        <f>IF(Table1[[#This Row],[Variance]]&gt;0, "Overpayment","Underpayment")</f>
        <v>Underpayment</v>
      </c>
      <c r="L127" s="6">
        <v>45461</v>
      </c>
      <c r="M127" t="str">
        <f>IF(ABS(Table1[[#This Row],[Variance]])&gt;100,"High Variance Claims","Normal Claims")</f>
        <v>High Variance Claims</v>
      </c>
      <c r="N127" t="str">
        <f>"Week" &amp; WEEKNUM(Table1[[#This Row],[DOS]],2)</f>
        <v>Week25</v>
      </c>
    </row>
    <row r="128" spans="1:14" x14ac:dyDescent="0.35">
      <c r="A128" t="s">
        <v>133</v>
      </c>
      <c r="B128" t="s">
        <v>612</v>
      </c>
      <c r="C128" t="s">
        <v>748</v>
      </c>
      <c r="D128" t="s">
        <v>773</v>
      </c>
      <c r="E128" t="s">
        <v>762</v>
      </c>
      <c r="F128">
        <v>1850</v>
      </c>
      <c r="G128">
        <v>518</v>
      </c>
      <c r="H128">
        <v>75</v>
      </c>
      <c r="I128" t="s">
        <v>751</v>
      </c>
      <c r="J128">
        <f>Table1[[#This Row],[PaidAmount]]-Table1[[#This Row],[AllowedAmount]]</f>
        <v>-443</v>
      </c>
      <c r="K128" t="str">
        <f>IF(Table1[[#This Row],[Variance]]&gt;0, "Overpayment","Underpayment")</f>
        <v>Underpayment</v>
      </c>
      <c r="L128" s="6">
        <v>45435</v>
      </c>
      <c r="M128" t="str">
        <f>IF(ABS(Table1[[#This Row],[Variance]])&gt;100,"High Variance Claims","Normal Claims")</f>
        <v>High Variance Claims</v>
      </c>
      <c r="N128" t="str">
        <f>"Week" &amp; WEEKNUM(Table1[[#This Row],[DOS]],2)</f>
        <v>Week21</v>
      </c>
    </row>
    <row r="129" spans="1:14" x14ac:dyDescent="0.35">
      <c r="A129" t="s">
        <v>134</v>
      </c>
      <c r="B129" t="s">
        <v>613</v>
      </c>
      <c r="C129" t="s">
        <v>747</v>
      </c>
      <c r="D129" t="s">
        <v>769</v>
      </c>
      <c r="E129" t="s">
        <v>755</v>
      </c>
      <c r="F129">
        <v>713</v>
      </c>
      <c r="G129">
        <v>455</v>
      </c>
      <c r="H129">
        <v>105</v>
      </c>
      <c r="I129" t="s">
        <v>749</v>
      </c>
      <c r="J129">
        <f>Table1[[#This Row],[PaidAmount]]-Table1[[#This Row],[AllowedAmount]]</f>
        <v>-350</v>
      </c>
      <c r="K129" t="str">
        <f>IF(Table1[[#This Row],[Variance]]&gt;0, "Overpayment","Underpayment")</f>
        <v>Underpayment</v>
      </c>
      <c r="L129" s="6">
        <v>45429</v>
      </c>
      <c r="M129" t="str">
        <f>IF(ABS(Table1[[#This Row],[Variance]])&gt;100,"High Variance Claims","Normal Claims")</f>
        <v>High Variance Claims</v>
      </c>
      <c r="N129" t="str">
        <f>"Week" &amp; WEEKNUM(Table1[[#This Row],[DOS]],2)</f>
        <v>Week20</v>
      </c>
    </row>
    <row r="130" spans="1:14" x14ac:dyDescent="0.35">
      <c r="A130" t="s">
        <v>135</v>
      </c>
      <c r="B130" t="s">
        <v>614</v>
      </c>
      <c r="C130" t="s">
        <v>746</v>
      </c>
      <c r="D130" t="s">
        <v>756</v>
      </c>
      <c r="E130" t="s">
        <v>772</v>
      </c>
      <c r="F130">
        <v>2540</v>
      </c>
      <c r="G130">
        <v>1938</v>
      </c>
      <c r="H130">
        <v>869</v>
      </c>
      <c r="I130" t="s">
        <v>749</v>
      </c>
      <c r="J130">
        <f>Table1[[#This Row],[PaidAmount]]-Table1[[#This Row],[AllowedAmount]]</f>
        <v>-1069</v>
      </c>
      <c r="K130" t="str">
        <f>IF(Table1[[#This Row],[Variance]]&gt;0, "Overpayment","Underpayment")</f>
        <v>Underpayment</v>
      </c>
      <c r="L130" s="6">
        <v>45449</v>
      </c>
      <c r="M130" t="str">
        <f>IF(ABS(Table1[[#This Row],[Variance]])&gt;100,"High Variance Claims","Normal Claims")</f>
        <v>High Variance Claims</v>
      </c>
      <c r="N130" t="str">
        <f>"Week" &amp; WEEKNUM(Table1[[#This Row],[DOS]],2)</f>
        <v>Week23</v>
      </c>
    </row>
    <row r="131" spans="1:14" x14ac:dyDescent="0.35">
      <c r="A131" t="s">
        <v>136</v>
      </c>
      <c r="B131" t="s">
        <v>615</v>
      </c>
      <c r="C131" t="s">
        <v>748</v>
      </c>
      <c r="D131" t="s">
        <v>768</v>
      </c>
      <c r="E131" t="s">
        <v>759</v>
      </c>
      <c r="F131">
        <v>1449</v>
      </c>
      <c r="G131">
        <v>1063</v>
      </c>
      <c r="H131">
        <v>2</v>
      </c>
      <c r="I131" t="s">
        <v>749</v>
      </c>
      <c r="J131">
        <f>Table1[[#This Row],[PaidAmount]]-Table1[[#This Row],[AllowedAmount]]</f>
        <v>-1061</v>
      </c>
      <c r="K131" t="str">
        <f>IF(Table1[[#This Row],[Variance]]&gt;0, "Overpayment","Underpayment")</f>
        <v>Underpayment</v>
      </c>
      <c r="L131" s="6">
        <v>45494</v>
      </c>
      <c r="M131" t="str">
        <f>IF(ABS(Table1[[#This Row],[Variance]])&gt;100,"High Variance Claims","Normal Claims")</f>
        <v>High Variance Claims</v>
      </c>
      <c r="N131" t="str">
        <f>"Week" &amp; WEEKNUM(Table1[[#This Row],[DOS]],2)</f>
        <v>Week29</v>
      </c>
    </row>
    <row r="132" spans="1:14" x14ac:dyDescent="0.35">
      <c r="A132" t="s">
        <v>137</v>
      </c>
      <c r="B132" t="s">
        <v>530</v>
      </c>
      <c r="C132" t="s">
        <v>747</v>
      </c>
      <c r="D132" t="s">
        <v>760</v>
      </c>
      <c r="E132" t="s">
        <v>764</v>
      </c>
      <c r="F132">
        <v>3296</v>
      </c>
      <c r="G132">
        <v>2639</v>
      </c>
      <c r="H132">
        <v>187</v>
      </c>
      <c r="I132" t="s">
        <v>750</v>
      </c>
      <c r="J132">
        <f>Table1[[#This Row],[PaidAmount]]-Table1[[#This Row],[AllowedAmount]]</f>
        <v>-2452</v>
      </c>
      <c r="K132" t="str">
        <f>IF(Table1[[#This Row],[Variance]]&gt;0, "Overpayment","Underpayment")</f>
        <v>Underpayment</v>
      </c>
      <c r="L132" s="6">
        <v>45500</v>
      </c>
      <c r="M132" t="str">
        <f>IF(ABS(Table1[[#This Row],[Variance]])&gt;100,"High Variance Claims","Normal Claims")</f>
        <v>High Variance Claims</v>
      </c>
      <c r="N132" t="str">
        <f>"Week" &amp; WEEKNUM(Table1[[#This Row],[DOS]],2)</f>
        <v>Week30</v>
      </c>
    </row>
    <row r="133" spans="1:14" x14ac:dyDescent="0.35">
      <c r="A133" t="s">
        <v>138</v>
      </c>
      <c r="B133" t="s">
        <v>616</v>
      </c>
      <c r="C133" t="s">
        <v>748</v>
      </c>
      <c r="D133" t="s">
        <v>765</v>
      </c>
      <c r="E133" t="s">
        <v>767</v>
      </c>
      <c r="F133">
        <v>3240</v>
      </c>
      <c r="G133">
        <v>2268</v>
      </c>
      <c r="H133">
        <v>620</v>
      </c>
      <c r="I133" t="s">
        <v>749</v>
      </c>
      <c r="J133">
        <f>Table1[[#This Row],[PaidAmount]]-Table1[[#This Row],[AllowedAmount]]</f>
        <v>-1648</v>
      </c>
      <c r="K133" t="str">
        <f>IF(Table1[[#This Row],[Variance]]&gt;0, "Overpayment","Underpayment")</f>
        <v>Underpayment</v>
      </c>
      <c r="L133" s="6">
        <v>45488</v>
      </c>
      <c r="M133" t="str">
        <f>IF(ABS(Table1[[#This Row],[Variance]])&gt;100,"High Variance Claims","Normal Claims")</f>
        <v>High Variance Claims</v>
      </c>
      <c r="N133" t="str">
        <f>"Week" &amp; WEEKNUM(Table1[[#This Row],[DOS]],2)</f>
        <v>Week29</v>
      </c>
    </row>
    <row r="134" spans="1:14" x14ac:dyDescent="0.35">
      <c r="A134" t="s">
        <v>139</v>
      </c>
      <c r="B134" t="s">
        <v>586</v>
      </c>
      <c r="C134" t="s">
        <v>747</v>
      </c>
      <c r="D134" t="s">
        <v>765</v>
      </c>
      <c r="E134" t="s">
        <v>766</v>
      </c>
      <c r="F134">
        <v>470</v>
      </c>
      <c r="G134">
        <v>421</v>
      </c>
      <c r="H134">
        <v>387</v>
      </c>
      <c r="I134" t="s">
        <v>750</v>
      </c>
      <c r="J134">
        <f>Table1[[#This Row],[PaidAmount]]-Table1[[#This Row],[AllowedAmount]]</f>
        <v>-34</v>
      </c>
      <c r="K134" t="str">
        <f>IF(Table1[[#This Row],[Variance]]&gt;0, "Overpayment","Underpayment")</f>
        <v>Underpayment</v>
      </c>
      <c r="L134" s="6">
        <v>45542</v>
      </c>
      <c r="M134" t="str">
        <f>IF(ABS(Table1[[#This Row],[Variance]])&gt;100,"High Variance Claims","Normal Claims")</f>
        <v>Normal Claims</v>
      </c>
      <c r="N134" t="str">
        <f>"Week" &amp; WEEKNUM(Table1[[#This Row],[DOS]],2)</f>
        <v>Week36</v>
      </c>
    </row>
    <row r="135" spans="1:14" x14ac:dyDescent="0.35">
      <c r="A135" t="s">
        <v>140</v>
      </c>
      <c r="B135" t="s">
        <v>617</v>
      </c>
      <c r="C135" t="s">
        <v>746</v>
      </c>
      <c r="D135" t="s">
        <v>761</v>
      </c>
      <c r="E135" t="s">
        <v>762</v>
      </c>
      <c r="F135">
        <v>3889</v>
      </c>
      <c r="G135">
        <v>3360</v>
      </c>
      <c r="H135">
        <v>1372</v>
      </c>
      <c r="I135" t="s">
        <v>751</v>
      </c>
      <c r="J135">
        <f>Table1[[#This Row],[PaidAmount]]-Table1[[#This Row],[AllowedAmount]]</f>
        <v>-1988</v>
      </c>
      <c r="K135" t="str">
        <f>IF(Table1[[#This Row],[Variance]]&gt;0, "Overpayment","Underpayment")</f>
        <v>Underpayment</v>
      </c>
      <c r="L135" s="6">
        <v>45420</v>
      </c>
      <c r="M135" t="str">
        <f>IF(ABS(Table1[[#This Row],[Variance]])&gt;100,"High Variance Claims","Normal Claims")</f>
        <v>High Variance Claims</v>
      </c>
      <c r="N135" t="str">
        <f>"Week" &amp; WEEKNUM(Table1[[#This Row],[DOS]],2)</f>
        <v>Week19</v>
      </c>
    </row>
    <row r="136" spans="1:14" x14ac:dyDescent="0.35">
      <c r="A136" t="s">
        <v>141</v>
      </c>
      <c r="B136" t="s">
        <v>614</v>
      </c>
      <c r="C136" t="s">
        <v>747</v>
      </c>
      <c r="D136" t="s">
        <v>754</v>
      </c>
      <c r="E136" t="s">
        <v>764</v>
      </c>
      <c r="F136">
        <v>3027</v>
      </c>
      <c r="G136">
        <v>2804</v>
      </c>
      <c r="H136">
        <v>2963</v>
      </c>
      <c r="I136" t="s">
        <v>750</v>
      </c>
      <c r="J136">
        <f>Table1[[#This Row],[PaidAmount]]-Table1[[#This Row],[AllowedAmount]]</f>
        <v>159</v>
      </c>
      <c r="K136" t="str">
        <f>IF(Table1[[#This Row],[Variance]]&gt;0, "Overpayment","Underpayment")</f>
        <v>Overpayment</v>
      </c>
      <c r="L136" s="6">
        <v>45501</v>
      </c>
      <c r="M136" t="str">
        <f>IF(ABS(Table1[[#This Row],[Variance]])&gt;100,"High Variance Claims","Normal Claims")</f>
        <v>High Variance Claims</v>
      </c>
      <c r="N136" t="str">
        <f>"Week" &amp; WEEKNUM(Table1[[#This Row],[DOS]],2)</f>
        <v>Week30</v>
      </c>
    </row>
    <row r="137" spans="1:14" x14ac:dyDescent="0.35">
      <c r="A137" t="s">
        <v>142</v>
      </c>
      <c r="B137" t="s">
        <v>581</v>
      </c>
      <c r="C137" t="s">
        <v>747</v>
      </c>
      <c r="D137" t="s">
        <v>760</v>
      </c>
      <c r="E137" t="s">
        <v>772</v>
      </c>
      <c r="F137">
        <v>4204</v>
      </c>
      <c r="G137">
        <v>1750</v>
      </c>
      <c r="H137">
        <v>3</v>
      </c>
      <c r="I137" t="s">
        <v>749</v>
      </c>
      <c r="J137">
        <f>Table1[[#This Row],[PaidAmount]]-Table1[[#This Row],[AllowedAmount]]</f>
        <v>-1747</v>
      </c>
      <c r="K137" t="str">
        <f>IF(Table1[[#This Row],[Variance]]&gt;0, "Overpayment","Underpayment")</f>
        <v>Underpayment</v>
      </c>
      <c r="L137" s="6">
        <v>45541</v>
      </c>
      <c r="M137" t="str">
        <f>IF(ABS(Table1[[#This Row],[Variance]])&gt;100,"High Variance Claims","Normal Claims")</f>
        <v>High Variance Claims</v>
      </c>
      <c r="N137" t="str">
        <f>"Week" &amp; WEEKNUM(Table1[[#This Row],[DOS]],2)</f>
        <v>Week36</v>
      </c>
    </row>
    <row r="138" spans="1:14" x14ac:dyDescent="0.35">
      <c r="A138" t="s">
        <v>143</v>
      </c>
      <c r="B138" t="s">
        <v>618</v>
      </c>
      <c r="C138" t="s">
        <v>748</v>
      </c>
      <c r="D138" t="s">
        <v>771</v>
      </c>
      <c r="E138" t="s">
        <v>772</v>
      </c>
      <c r="F138">
        <v>1046</v>
      </c>
      <c r="G138">
        <v>157</v>
      </c>
      <c r="H138">
        <v>106</v>
      </c>
      <c r="I138" t="s">
        <v>749</v>
      </c>
      <c r="J138">
        <f>Table1[[#This Row],[PaidAmount]]-Table1[[#This Row],[AllowedAmount]]</f>
        <v>-51</v>
      </c>
      <c r="K138" t="str">
        <f>IF(Table1[[#This Row],[Variance]]&gt;0, "Overpayment","Underpayment")</f>
        <v>Underpayment</v>
      </c>
      <c r="L138" s="6">
        <v>45470</v>
      </c>
      <c r="M138" t="str">
        <f>IF(ABS(Table1[[#This Row],[Variance]])&gt;100,"High Variance Claims","Normal Claims")</f>
        <v>Normal Claims</v>
      </c>
      <c r="N138" t="str">
        <f>"Week" &amp; WEEKNUM(Table1[[#This Row],[DOS]],2)</f>
        <v>Week26</v>
      </c>
    </row>
    <row r="139" spans="1:14" x14ac:dyDescent="0.35">
      <c r="A139" t="s">
        <v>144</v>
      </c>
      <c r="B139" t="s">
        <v>557</v>
      </c>
      <c r="C139" t="s">
        <v>748</v>
      </c>
      <c r="D139" t="s">
        <v>773</v>
      </c>
      <c r="E139" t="s">
        <v>759</v>
      </c>
      <c r="F139">
        <v>4986</v>
      </c>
      <c r="G139">
        <v>422</v>
      </c>
      <c r="H139">
        <v>509</v>
      </c>
      <c r="I139" t="s">
        <v>750</v>
      </c>
      <c r="J139">
        <f>Table1[[#This Row],[PaidAmount]]-Table1[[#This Row],[AllowedAmount]]</f>
        <v>87</v>
      </c>
      <c r="K139" t="str">
        <f>IF(Table1[[#This Row],[Variance]]&gt;0, "Overpayment","Underpayment")</f>
        <v>Overpayment</v>
      </c>
      <c r="L139" s="6">
        <v>45542</v>
      </c>
      <c r="M139" t="str">
        <f>IF(ABS(Table1[[#This Row],[Variance]])&gt;100,"High Variance Claims","Normal Claims")</f>
        <v>Normal Claims</v>
      </c>
      <c r="N139" t="str">
        <f>"Week" &amp; WEEKNUM(Table1[[#This Row],[DOS]],2)</f>
        <v>Week36</v>
      </c>
    </row>
    <row r="140" spans="1:14" x14ac:dyDescent="0.35">
      <c r="A140" t="s">
        <v>145</v>
      </c>
      <c r="B140" t="s">
        <v>619</v>
      </c>
      <c r="C140" t="s">
        <v>746</v>
      </c>
      <c r="D140" t="s">
        <v>769</v>
      </c>
      <c r="E140" t="s">
        <v>762</v>
      </c>
      <c r="F140">
        <v>2247</v>
      </c>
      <c r="G140">
        <v>844</v>
      </c>
      <c r="H140">
        <v>138</v>
      </c>
      <c r="I140" t="s">
        <v>750</v>
      </c>
      <c r="J140">
        <f>Table1[[#This Row],[PaidAmount]]-Table1[[#This Row],[AllowedAmount]]</f>
        <v>-706</v>
      </c>
      <c r="K140" t="str">
        <f>IF(Table1[[#This Row],[Variance]]&gt;0, "Overpayment","Underpayment")</f>
        <v>Underpayment</v>
      </c>
      <c r="L140" s="6">
        <v>45471</v>
      </c>
      <c r="M140" t="str">
        <f>IF(ABS(Table1[[#This Row],[Variance]])&gt;100,"High Variance Claims","Normal Claims")</f>
        <v>High Variance Claims</v>
      </c>
      <c r="N140" t="str">
        <f>"Week" &amp; WEEKNUM(Table1[[#This Row],[DOS]],2)</f>
        <v>Week26</v>
      </c>
    </row>
    <row r="141" spans="1:14" x14ac:dyDescent="0.35">
      <c r="A141" t="s">
        <v>146</v>
      </c>
      <c r="B141" t="s">
        <v>620</v>
      </c>
      <c r="C141" t="s">
        <v>747</v>
      </c>
      <c r="D141" t="s">
        <v>771</v>
      </c>
      <c r="E141" t="s">
        <v>759</v>
      </c>
      <c r="F141">
        <v>450</v>
      </c>
      <c r="G141">
        <v>422</v>
      </c>
      <c r="H141">
        <v>268</v>
      </c>
      <c r="I141" t="s">
        <v>750</v>
      </c>
      <c r="J141">
        <f>Table1[[#This Row],[PaidAmount]]-Table1[[#This Row],[AllowedAmount]]</f>
        <v>-154</v>
      </c>
      <c r="K141" t="str">
        <f>IF(Table1[[#This Row],[Variance]]&gt;0, "Overpayment","Underpayment")</f>
        <v>Underpayment</v>
      </c>
      <c r="L141" s="6">
        <v>45426</v>
      </c>
      <c r="M141" t="str">
        <f>IF(ABS(Table1[[#This Row],[Variance]])&gt;100,"High Variance Claims","Normal Claims")</f>
        <v>High Variance Claims</v>
      </c>
      <c r="N141" t="str">
        <f>"Week" &amp; WEEKNUM(Table1[[#This Row],[DOS]],2)</f>
        <v>Week20</v>
      </c>
    </row>
    <row r="142" spans="1:14" x14ac:dyDescent="0.35">
      <c r="A142" t="s">
        <v>147</v>
      </c>
      <c r="B142" t="s">
        <v>580</v>
      </c>
      <c r="C142" t="s">
        <v>746</v>
      </c>
      <c r="D142" t="s">
        <v>761</v>
      </c>
      <c r="E142" t="s">
        <v>763</v>
      </c>
      <c r="F142">
        <v>930</v>
      </c>
      <c r="G142">
        <v>691</v>
      </c>
      <c r="H142">
        <v>498</v>
      </c>
      <c r="I142" t="s">
        <v>749</v>
      </c>
      <c r="J142">
        <f>Table1[[#This Row],[PaidAmount]]-Table1[[#This Row],[AllowedAmount]]</f>
        <v>-193</v>
      </c>
      <c r="K142" t="str">
        <f>IF(Table1[[#This Row],[Variance]]&gt;0, "Overpayment","Underpayment")</f>
        <v>Underpayment</v>
      </c>
      <c r="L142" s="6">
        <v>45522</v>
      </c>
      <c r="M142" t="str">
        <f>IF(ABS(Table1[[#This Row],[Variance]])&gt;100,"High Variance Claims","Normal Claims")</f>
        <v>High Variance Claims</v>
      </c>
      <c r="N142" t="str">
        <f>"Week" &amp; WEEKNUM(Table1[[#This Row],[DOS]],2)</f>
        <v>Week33</v>
      </c>
    </row>
    <row r="143" spans="1:14" x14ac:dyDescent="0.35">
      <c r="A143" t="s">
        <v>148</v>
      </c>
      <c r="B143" t="s">
        <v>532</v>
      </c>
      <c r="C143" t="s">
        <v>748</v>
      </c>
      <c r="D143" t="s">
        <v>756</v>
      </c>
      <c r="E143" t="s">
        <v>763</v>
      </c>
      <c r="F143">
        <v>3214</v>
      </c>
      <c r="G143">
        <v>2659</v>
      </c>
      <c r="H143">
        <v>1041</v>
      </c>
      <c r="I143" t="s">
        <v>751</v>
      </c>
      <c r="J143">
        <f>Table1[[#This Row],[PaidAmount]]-Table1[[#This Row],[AllowedAmount]]</f>
        <v>-1618</v>
      </c>
      <c r="K143" t="str">
        <f>IF(Table1[[#This Row],[Variance]]&gt;0, "Overpayment","Underpayment")</f>
        <v>Underpayment</v>
      </c>
      <c r="L143" s="6">
        <v>45466</v>
      </c>
      <c r="M143" t="str">
        <f>IF(ABS(Table1[[#This Row],[Variance]])&gt;100,"High Variance Claims","Normal Claims")</f>
        <v>High Variance Claims</v>
      </c>
      <c r="N143" t="str">
        <f>"Week" &amp; WEEKNUM(Table1[[#This Row],[DOS]],2)</f>
        <v>Week25</v>
      </c>
    </row>
    <row r="144" spans="1:14" x14ac:dyDescent="0.35">
      <c r="A144" t="s">
        <v>149</v>
      </c>
      <c r="B144" t="s">
        <v>621</v>
      </c>
      <c r="C144" t="s">
        <v>746</v>
      </c>
      <c r="D144" t="s">
        <v>765</v>
      </c>
      <c r="E144" t="s">
        <v>772</v>
      </c>
      <c r="F144">
        <v>3482</v>
      </c>
      <c r="G144">
        <v>2227</v>
      </c>
      <c r="H144">
        <v>1863</v>
      </c>
      <c r="I144" t="s">
        <v>750</v>
      </c>
      <c r="J144">
        <f>Table1[[#This Row],[PaidAmount]]-Table1[[#This Row],[AllowedAmount]]</f>
        <v>-364</v>
      </c>
      <c r="K144" t="str">
        <f>IF(Table1[[#This Row],[Variance]]&gt;0, "Overpayment","Underpayment")</f>
        <v>Underpayment</v>
      </c>
      <c r="L144" s="6">
        <v>45538</v>
      </c>
      <c r="M144" t="str">
        <f>IF(ABS(Table1[[#This Row],[Variance]])&gt;100,"High Variance Claims","Normal Claims")</f>
        <v>High Variance Claims</v>
      </c>
      <c r="N144" t="str">
        <f>"Week" &amp; WEEKNUM(Table1[[#This Row],[DOS]],2)</f>
        <v>Week36</v>
      </c>
    </row>
    <row r="145" spans="1:14" x14ac:dyDescent="0.35">
      <c r="A145" t="s">
        <v>150</v>
      </c>
      <c r="B145" t="s">
        <v>597</v>
      </c>
      <c r="C145" t="s">
        <v>747</v>
      </c>
      <c r="D145" t="s">
        <v>758</v>
      </c>
      <c r="E145" t="s">
        <v>770</v>
      </c>
      <c r="F145">
        <v>1670</v>
      </c>
      <c r="G145">
        <v>215</v>
      </c>
      <c r="H145">
        <v>107</v>
      </c>
      <c r="I145" t="s">
        <v>751</v>
      </c>
      <c r="J145">
        <f>Table1[[#This Row],[PaidAmount]]-Table1[[#This Row],[AllowedAmount]]</f>
        <v>-108</v>
      </c>
      <c r="K145" t="str">
        <f>IF(Table1[[#This Row],[Variance]]&gt;0, "Overpayment","Underpayment")</f>
        <v>Underpayment</v>
      </c>
      <c r="L145" s="6">
        <v>45549</v>
      </c>
      <c r="M145" t="str">
        <f>IF(ABS(Table1[[#This Row],[Variance]])&gt;100,"High Variance Claims","Normal Claims")</f>
        <v>High Variance Claims</v>
      </c>
      <c r="N145" t="str">
        <f>"Week" &amp; WEEKNUM(Table1[[#This Row],[DOS]],2)</f>
        <v>Week37</v>
      </c>
    </row>
    <row r="146" spans="1:14" x14ac:dyDescent="0.35">
      <c r="A146" t="s">
        <v>151</v>
      </c>
      <c r="B146" t="s">
        <v>622</v>
      </c>
      <c r="C146" t="s">
        <v>748</v>
      </c>
      <c r="D146" t="s">
        <v>771</v>
      </c>
      <c r="E146" t="s">
        <v>764</v>
      </c>
      <c r="F146">
        <v>543</v>
      </c>
      <c r="G146">
        <v>149</v>
      </c>
      <c r="H146">
        <v>60</v>
      </c>
      <c r="I146" t="s">
        <v>749</v>
      </c>
      <c r="J146">
        <f>Table1[[#This Row],[PaidAmount]]-Table1[[#This Row],[AllowedAmount]]</f>
        <v>-89</v>
      </c>
      <c r="K146" t="str">
        <f>IF(Table1[[#This Row],[Variance]]&gt;0, "Overpayment","Underpayment")</f>
        <v>Underpayment</v>
      </c>
      <c r="L146" s="6">
        <v>45550</v>
      </c>
      <c r="M146" t="str">
        <f>IF(ABS(Table1[[#This Row],[Variance]])&gt;100,"High Variance Claims","Normal Claims")</f>
        <v>Normal Claims</v>
      </c>
      <c r="N146" t="str">
        <f>"Week" &amp; WEEKNUM(Table1[[#This Row],[DOS]],2)</f>
        <v>Week37</v>
      </c>
    </row>
    <row r="147" spans="1:14" x14ac:dyDescent="0.35">
      <c r="A147" t="s">
        <v>152</v>
      </c>
      <c r="B147" t="s">
        <v>623</v>
      </c>
      <c r="C147" t="s">
        <v>746</v>
      </c>
      <c r="D147" t="s">
        <v>754</v>
      </c>
      <c r="E147" t="s">
        <v>770</v>
      </c>
      <c r="F147">
        <v>2828</v>
      </c>
      <c r="G147">
        <v>1046</v>
      </c>
      <c r="H147">
        <v>1027</v>
      </c>
      <c r="I147" t="s">
        <v>751</v>
      </c>
      <c r="J147">
        <f>Table1[[#This Row],[PaidAmount]]-Table1[[#This Row],[AllowedAmount]]</f>
        <v>-19</v>
      </c>
      <c r="K147" t="str">
        <f>IF(Table1[[#This Row],[Variance]]&gt;0, "Overpayment","Underpayment")</f>
        <v>Underpayment</v>
      </c>
      <c r="L147" s="6">
        <v>45438</v>
      </c>
      <c r="M147" t="str">
        <f>IF(ABS(Table1[[#This Row],[Variance]])&gt;100,"High Variance Claims","Normal Claims")</f>
        <v>Normal Claims</v>
      </c>
      <c r="N147" t="str">
        <f>"Week" &amp; WEEKNUM(Table1[[#This Row],[DOS]],2)</f>
        <v>Week21</v>
      </c>
    </row>
    <row r="148" spans="1:14" x14ac:dyDescent="0.35">
      <c r="A148" t="s">
        <v>153</v>
      </c>
      <c r="B148" t="s">
        <v>624</v>
      </c>
      <c r="C148" t="s">
        <v>746</v>
      </c>
      <c r="D148" t="s">
        <v>756</v>
      </c>
      <c r="E148" t="s">
        <v>766</v>
      </c>
      <c r="F148">
        <v>2796</v>
      </c>
      <c r="G148">
        <v>1012</v>
      </c>
      <c r="H148">
        <v>692</v>
      </c>
      <c r="I148" t="s">
        <v>749</v>
      </c>
      <c r="J148">
        <f>Table1[[#This Row],[PaidAmount]]-Table1[[#This Row],[AllowedAmount]]</f>
        <v>-320</v>
      </c>
      <c r="K148" t="str">
        <f>IF(Table1[[#This Row],[Variance]]&gt;0, "Overpayment","Underpayment")</f>
        <v>Underpayment</v>
      </c>
      <c r="L148" s="6">
        <v>45520</v>
      </c>
      <c r="M148" t="str">
        <f>IF(ABS(Table1[[#This Row],[Variance]])&gt;100,"High Variance Claims","Normal Claims")</f>
        <v>High Variance Claims</v>
      </c>
      <c r="N148" t="str">
        <f>"Week" &amp; WEEKNUM(Table1[[#This Row],[DOS]],2)</f>
        <v>Week33</v>
      </c>
    </row>
    <row r="149" spans="1:14" x14ac:dyDescent="0.35">
      <c r="A149" t="s">
        <v>154</v>
      </c>
      <c r="B149" t="s">
        <v>625</v>
      </c>
      <c r="C149" t="s">
        <v>748</v>
      </c>
      <c r="D149" t="s">
        <v>754</v>
      </c>
      <c r="E149" t="s">
        <v>755</v>
      </c>
      <c r="F149">
        <v>1894</v>
      </c>
      <c r="G149">
        <v>1625</v>
      </c>
      <c r="H149">
        <v>899</v>
      </c>
      <c r="I149" t="s">
        <v>750</v>
      </c>
      <c r="J149">
        <f>Table1[[#This Row],[PaidAmount]]-Table1[[#This Row],[AllowedAmount]]</f>
        <v>-726</v>
      </c>
      <c r="K149" t="str">
        <f>IF(Table1[[#This Row],[Variance]]&gt;0, "Overpayment","Underpayment")</f>
        <v>Underpayment</v>
      </c>
      <c r="L149" s="6">
        <v>45536</v>
      </c>
      <c r="M149" t="str">
        <f>IF(ABS(Table1[[#This Row],[Variance]])&gt;100,"High Variance Claims","Normal Claims")</f>
        <v>High Variance Claims</v>
      </c>
      <c r="N149" t="str">
        <f>"Week" &amp; WEEKNUM(Table1[[#This Row],[DOS]],2)</f>
        <v>Week35</v>
      </c>
    </row>
    <row r="150" spans="1:14" x14ac:dyDescent="0.35">
      <c r="A150" t="s">
        <v>155</v>
      </c>
      <c r="B150" t="s">
        <v>626</v>
      </c>
      <c r="C150" t="s">
        <v>746</v>
      </c>
      <c r="D150" t="s">
        <v>769</v>
      </c>
      <c r="E150" t="s">
        <v>757</v>
      </c>
      <c r="F150">
        <v>1284</v>
      </c>
      <c r="G150">
        <v>929</v>
      </c>
      <c r="H150">
        <v>21</v>
      </c>
      <c r="I150" t="s">
        <v>751</v>
      </c>
      <c r="J150">
        <f>Table1[[#This Row],[PaidAmount]]-Table1[[#This Row],[AllowedAmount]]</f>
        <v>-908</v>
      </c>
      <c r="K150" t="str">
        <f>IF(Table1[[#This Row],[Variance]]&gt;0, "Overpayment","Underpayment")</f>
        <v>Underpayment</v>
      </c>
      <c r="L150" s="6">
        <v>45504</v>
      </c>
      <c r="M150" t="str">
        <f>IF(ABS(Table1[[#This Row],[Variance]])&gt;100,"High Variance Claims","Normal Claims")</f>
        <v>High Variance Claims</v>
      </c>
      <c r="N150" t="str">
        <f>"Week" &amp; WEEKNUM(Table1[[#This Row],[DOS]],2)</f>
        <v>Week31</v>
      </c>
    </row>
    <row r="151" spans="1:14" x14ac:dyDescent="0.35">
      <c r="A151" t="s">
        <v>156</v>
      </c>
      <c r="B151" t="s">
        <v>627</v>
      </c>
      <c r="C151" t="s">
        <v>747</v>
      </c>
      <c r="D151" t="s">
        <v>754</v>
      </c>
      <c r="E151" t="s">
        <v>766</v>
      </c>
      <c r="F151">
        <v>2758</v>
      </c>
      <c r="G151">
        <v>1802</v>
      </c>
      <c r="H151">
        <v>1301</v>
      </c>
      <c r="I151" t="s">
        <v>750</v>
      </c>
      <c r="J151">
        <f>Table1[[#This Row],[PaidAmount]]-Table1[[#This Row],[AllowedAmount]]</f>
        <v>-501</v>
      </c>
      <c r="K151" t="str">
        <f>IF(Table1[[#This Row],[Variance]]&gt;0, "Overpayment","Underpayment")</f>
        <v>Underpayment</v>
      </c>
      <c r="L151" s="6">
        <v>45545</v>
      </c>
      <c r="M151" t="str">
        <f>IF(ABS(Table1[[#This Row],[Variance]])&gt;100,"High Variance Claims","Normal Claims")</f>
        <v>High Variance Claims</v>
      </c>
      <c r="N151" t="str">
        <f>"Week" &amp; WEEKNUM(Table1[[#This Row],[DOS]],2)</f>
        <v>Week37</v>
      </c>
    </row>
    <row r="152" spans="1:14" x14ac:dyDescent="0.35">
      <c r="A152" t="s">
        <v>157</v>
      </c>
      <c r="B152" t="s">
        <v>628</v>
      </c>
      <c r="C152" t="s">
        <v>748</v>
      </c>
      <c r="D152" t="s">
        <v>765</v>
      </c>
      <c r="E152" t="s">
        <v>770</v>
      </c>
      <c r="F152">
        <v>4492</v>
      </c>
      <c r="G152">
        <v>1613</v>
      </c>
      <c r="H152">
        <v>1681</v>
      </c>
      <c r="I152" t="s">
        <v>750</v>
      </c>
      <c r="J152">
        <f>Table1[[#This Row],[PaidAmount]]-Table1[[#This Row],[AllowedAmount]]</f>
        <v>68</v>
      </c>
      <c r="K152" t="str">
        <f>IF(Table1[[#This Row],[Variance]]&gt;0, "Overpayment","Underpayment")</f>
        <v>Overpayment</v>
      </c>
      <c r="L152" s="6">
        <v>45476</v>
      </c>
      <c r="M152" t="str">
        <f>IF(ABS(Table1[[#This Row],[Variance]])&gt;100,"High Variance Claims","Normal Claims")</f>
        <v>Normal Claims</v>
      </c>
      <c r="N152" t="str">
        <f>"Week" &amp; WEEKNUM(Table1[[#This Row],[DOS]],2)</f>
        <v>Week27</v>
      </c>
    </row>
    <row r="153" spans="1:14" x14ac:dyDescent="0.35">
      <c r="A153" t="s">
        <v>158</v>
      </c>
      <c r="B153" t="s">
        <v>621</v>
      </c>
      <c r="C153" t="s">
        <v>746</v>
      </c>
      <c r="D153" t="s">
        <v>756</v>
      </c>
      <c r="E153" t="s">
        <v>762</v>
      </c>
      <c r="F153">
        <v>3618</v>
      </c>
      <c r="G153">
        <v>864</v>
      </c>
      <c r="H153">
        <v>1168</v>
      </c>
      <c r="I153" t="s">
        <v>750</v>
      </c>
      <c r="J153">
        <f>Table1[[#This Row],[PaidAmount]]-Table1[[#This Row],[AllowedAmount]]</f>
        <v>304</v>
      </c>
      <c r="K153" t="str">
        <f>IF(Table1[[#This Row],[Variance]]&gt;0, "Overpayment","Underpayment")</f>
        <v>Overpayment</v>
      </c>
      <c r="L153" s="6">
        <v>45516</v>
      </c>
      <c r="M153" t="str">
        <f>IF(ABS(Table1[[#This Row],[Variance]])&gt;100,"High Variance Claims","Normal Claims")</f>
        <v>High Variance Claims</v>
      </c>
      <c r="N153" t="str">
        <f>"Week" &amp; WEEKNUM(Table1[[#This Row],[DOS]],2)</f>
        <v>Week33</v>
      </c>
    </row>
    <row r="154" spans="1:14" x14ac:dyDescent="0.35">
      <c r="A154" t="s">
        <v>159</v>
      </c>
      <c r="B154" t="s">
        <v>629</v>
      </c>
      <c r="C154" t="s">
        <v>746</v>
      </c>
      <c r="D154" t="s">
        <v>756</v>
      </c>
      <c r="E154" t="s">
        <v>755</v>
      </c>
      <c r="F154">
        <v>4547</v>
      </c>
      <c r="G154">
        <v>4330</v>
      </c>
      <c r="H154">
        <v>2501</v>
      </c>
      <c r="I154" t="s">
        <v>751</v>
      </c>
      <c r="J154">
        <f>Table1[[#This Row],[PaidAmount]]-Table1[[#This Row],[AllowedAmount]]</f>
        <v>-1829</v>
      </c>
      <c r="K154" t="str">
        <f>IF(Table1[[#This Row],[Variance]]&gt;0, "Overpayment","Underpayment")</f>
        <v>Underpayment</v>
      </c>
      <c r="L154" s="6">
        <v>45471</v>
      </c>
      <c r="M154" t="str">
        <f>IF(ABS(Table1[[#This Row],[Variance]])&gt;100,"High Variance Claims","Normal Claims")</f>
        <v>High Variance Claims</v>
      </c>
      <c r="N154" t="str">
        <f>"Week" &amp; WEEKNUM(Table1[[#This Row],[DOS]],2)</f>
        <v>Week26</v>
      </c>
    </row>
    <row r="155" spans="1:14" x14ac:dyDescent="0.35">
      <c r="A155" t="s">
        <v>160</v>
      </c>
      <c r="B155" t="s">
        <v>590</v>
      </c>
      <c r="C155" t="s">
        <v>747</v>
      </c>
      <c r="D155" t="s">
        <v>756</v>
      </c>
      <c r="E155" t="s">
        <v>762</v>
      </c>
      <c r="F155">
        <v>191</v>
      </c>
      <c r="G155">
        <v>122</v>
      </c>
      <c r="H155">
        <v>463</v>
      </c>
      <c r="I155" t="s">
        <v>750</v>
      </c>
      <c r="J155">
        <f>Table1[[#This Row],[PaidAmount]]-Table1[[#This Row],[AllowedAmount]]</f>
        <v>341</v>
      </c>
      <c r="K155" t="str">
        <f>IF(Table1[[#This Row],[Variance]]&gt;0, "Overpayment","Underpayment")</f>
        <v>Overpayment</v>
      </c>
      <c r="L155" s="6">
        <v>45468</v>
      </c>
      <c r="M155" t="str">
        <f>IF(ABS(Table1[[#This Row],[Variance]])&gt;100,"High Variance Claims","Normal Claims")</f>
        <v>High Variance Claims</v>
      </c>
      <c r="N155" t="str">
        <f>"Week" &amp; WEEKNUM(Table1[[#This Row],[DOS]],2)</f>
        <v>Week26</v>
      </c>
    </row>
    <row r="156" spans="1:14" x14ac:dyDescent="0.35">
      <c r="A156" t="s">
        <v>161</v>
      </c>
      <c r="B156" t="s">
        <v>517</v>
      </c>
      <c r="C156" t="s">
        <v>748</v>
      </c>
      <c r="D156" t="s">
        <v>756</v>
      </c>
      <c r="E156" t="s">
        <v>762</v>
      </c>
      <c r="F156">
        <v>4566</v>
      </c>
      <c r="G156">
        <v>2837</v>
      </c>
      <c r="H156">
        <v>1510</v>
      </c>
      <c r="I156" t="s">
        <v>749</v>
      </c>
      <c r="J156">
        <f>Table1[[#This Row],[PaidAmount]]-Table1[[#This Row],[AllowedAmount]]</f>
        <v>-1327</v>
      </c>
      <c r="K156" t="str">
        <f>IF(Table1[[#This Row],[Variance]]&gt;0, "Overpayment","Underpayment")</f>
        <v>Underpayment</v>
      </c>
      <c r="L156" s="6">
        <v>45527</v>
      </c>
      <c r="M156" t="str">
        <f>IF(ABS(Table1[[#This Row],[Variance]])&gt;100,"High Variance Claims","Normal Claims")</f>
        <v>High Variance Claims</v>
      </c>
      <c r="N156" t="str">
        <f>"Week" &amp; WEEKNUM(Table1[[#This Row],[DOS]],2)</f>
        <v>Week34</v>
      </c>
    </row>
    <row r="157" spans="1:14" x14ac:dyDescent="0.35">
      <c r="A157" t="s">
        <v>162</v>
      </c>
      <c r="B157" t="s">
        <v>610</v>
      </c>
      <c r="C157" t="s">
        <v>747</v>
      </c>
      <c r="D157" t="s">
        <v>769</v>
      </c>
      <c r="E157" t="s">
        <v>772</v>
      </c>
      <c r="F157">
        <v>3651</v>
      </c>
      <c r="G157">
        <v>3234</v>
      </c>
      <c r="H157">
        <v>947</v>
      </c>
      <c r="I157" t="s">
        <v>749</v>
      </c>
      <c r="J157">
        <f>Table1[[#This Row],[PaidAmount]]-Table1[[#This Row],[AllowedAmount]]</f>
        <v>-2287</v>
      </c>
      <c r="K157" t="str">
        <f>IF(Table1[[#This Row],[Variance]]&gt;0, "Overpayment","Underpayment")</f>
        <v>Underpayment</v>
      </c>
      <c r="L157" s="6">
        <v>45539</v>
      </c>
      <c r="M157" t="str">
        <f>IF(ABS(Table1[[#This Row],[Variance]])&gt;100,"High Variance Claims","Normal Claims")</f>
        <v>High Variance Claims</v>
      </c>
      <c r="N157" t="str">
        <f>"Week" &amp; WEEKNUM(Table1[[#This Row],[DOS]],2)</f>
        <v>Week36</v>
      </c>
    </row>
    <row r="158" spans="1:14" x14ac:dyDescent="0.35">
      <c r="A158" t="s">
        <v>163</v>
      </c>
      <c r="B158" t="s">
        <v>603</v>
      </c>
      <c r="C158" t="s">
        <v>746</v>
      </c>
      <c r="D158" t="s">
        <v>756</v>
      </c>
      <c r="E158" t="s">
        <v>759</v>
      </c>
      <c r="F158">
        <v>2313</v>
      </c>
      <c r="G158">
        <v>1573</v>
      </c>
      <c r="H158">
        <v>1197</v>
      </c>
      <c r="I158" t="s">
        <v>750</v>
      </c>
      <c r="J158">
        <f>Table1[[#This Row],[PaidAmount]]-Table1[[#This Row],[AllowedAmount]]</f>
        <v>-376</v>
      </c>
      <c r="K158" t="str">
        <f>IF(Table1[[#This Row],[Variance]]&gt;0, "Overpayment","Underpayment")</f>
        <v>Underpayment</v>
      </c>
      <c r="L158" s="6">
        <v>45415</v>
      </c>
      <c r="M158" t="str">
        <f>IF(ABS(Table1[[#This Row],[Variance]])&gt;100,"High Variance Claims","Normal Claims")</f>
        <v>High Variance Claims</v>
      </c>
      <c r="N158" t="str">
        <f>"Week" &amp; WEEKNUM(Table1[[#This Row],[DOS]],2)</f>
        <v>Week18</v>
      </c>
    </row>
    <row r="159" spans="1:14" x14ac:dyDescent="0.35">
      <c r="A159" t="s">
        <v>164</v>
      </c>
      <c r="B159" t="s">
        <v>624</v>
      </c>
      <c r="C159" t="s">
        <v>746</v>
      </c>
      <c r="D159" t="s">
        <v>765</v>
      </c>
      <c r="E159" t="s">
        <v>757</v>
      </c>
      <c r="F159">
        <v>632</v>
      </c>
      <c r="G159">
        <v>195</v>
      </c>
      <c r="H159">
        <v>1</v>
      </c>
      <c r="I159" t="s">
        <v>751</v>
      </c>
      <c r="J159">
        <f>Table1[[#This Row],[PaidAmount]]-Table1[[#This Row],[AllowedAmount]]</f>
        <v>-194</v>
      </c>
      <c r="K159" t="str">
        <f>IF(Table1[[#This Row],[Variance]]&gt;0, "Overpayment","Underpayment")</f>
        <v>Underpayment</v>
      </c>
      <c r="L159" s="6">
        <v>45496</v>
      </c>
      <c r="M159" t="str">
        <f>IF(ABS(Table1[[#This Row],[Variance]])&gt;100,"High Variance Claims","Normal Claims")</f>
        <v>High Variance Claims</v>
      </c>
      <c r="N159" t="str">
        <f>"Week" &amp; WEEKNUM(Table1[[#This Row],[DOS]],2)</f>
        <v>Week30</v>
      </c>
    </row>
    <row r="160" spans="1:14" x14ac:dyDescent="0.35">
      <c r="A160" t="s">
        <v>165</v>
      </c>
      <c r="B160" t="s">
        <v>630</v>
      </c>
      <c r="C160" t="s">
        <v>746</v>
      </c>
      <c r="D160" t="s">
        <v>756</v>
      </c>
      <c r="E160" t="s">
        <v>762</v>
      </c>
      <c r="F160">
        <v>1686</v>
      </c>
      <c r="G160">
        <v>865</v>
      </c>
      <c r="H160">
        <v>491</v>
      </c>
      <c r="I160" t="s">
        <v>750</v>
      </c>
      <c r="J160">
        <f>Table1[[#This Row],[PaidAmount]]-Table1[[#This Row],[AllowedAmount]]</f>
        <v>-374</v>
      </c>
      <c r="K160" t="str">
        <f>IF(Table1[[#This Row],[Variance]]&gt;0, "Overpayment","Underpayment")</f>
        <v>Underpayment</v>
      </c>
      <c r="L160" s="6">
        <v>45439</v>
      </c>
      <c r="M160" t="str">
        <f>IF(ABS(Table1[[#This Row],[Variance]])&gt;100,"High Variance Claims","Normal Claims")</f>
        <v>High Variance Claims</v>
      </c>
      <c r="N160" t="str">
        <f>"Week" &amp; WEEKNUM(Table1[[#This Row],[DOS]],2)</f>
        <v>Week22</v>
      </c>
    </row>
    <row r="161" spans="1:14" x14ac:dyDescent="0.35">
      <c r="A161" t="s">
        <v>166</v>
      </c>
      <c r="B161" t="s">
        <v>631</v>
      </c>
      <c r="C161" t="s">
        <v>748</v>
      </c>
      <c r="D161" t="s">
        <v>761</v>
      </c>
      <c r="E161" t="s">
        <v>767</v>
      </c>
      <c r="F161">
        <v>2972</v>
      </c>
      <c r="G161">
        <v>2741</v>
      </c>
      <c r="H161">
        <v>2326</v>
      </c>
      <c r="I161" t="s">
        <v>751</v>
      </c>
      <c r="J161">
        <f>Table1[[#This Row],[PaidAmount]]-Table1[[#This Row],[AllowedAmount]]</f>
        <v>-415</v>
      </c>
      <c r="K161" t="str">
        <f>IF(Table1[[#This Row],[Variance]]&gt;0, "Overpayment","Underpayment")</f>
        <v>Underpayment</v>
      </c>
      <c r="L161" s="6">
        <v>45456</v>
      </c>
      <c r="M161" t="str">
        <f>IF(ABS(Table1[[#This Row],[Variance]])&gt;100,"High Variance Claims","Normal Claims")</f>
        <v>High Variance Claims</v>
      </c>
      <c r="N161" t="str">
        <f>"Week" &amp; WEEKNUM(Table1[[#This Row],[DOS]],2)</f>
        <v>Week24</v>
      </c>
    </row>
    <row r="162" spans="1:14" x14ac:dyDescent="0.35">
      <c r="A162" t="s">
        <v>167</v>
      </c>
      <c r="B162" t="s">
        <v>602</v>
      </c>
      <c r="C162" t="s">
        <v>746</v>
      </c>
      <c r="D162" t="s">
        <v>773</v>
      </c>
      <c r="E162" t="s">
        <v>767</v>
      </c>
      <c r="F162">
        <v>2813</v>
      </c>
      <c r="G162">
        <v>898</v>
      </c>
      <c r="H162">
        <v>601</v>
      </c>
      <c r="I162" t="s">
        <v>751</v>
      </c>
      <c r="J162">
        <f>Table1[[#This Row],[PaidAmount]]-Table1[[#This Row],[AllowedAmount]]</f>
        <v>-297</v>
      </c>
      <c r="K162" t="str">
        <f>IF(Table1[[#This Row],[Variance]]&gt;0, "Overpayment","Underpayment")</f>
        <v>Underpayment</v>
      </c>
      <c r="L162" s="6">
        <v>45450</v>
      </c>
      <c r="M162" t="str">
        <f>IF(ABS(Table1[[#This Row],[Variance]])&gt;100,"High Variance Claims","Normal Claims")</f>
        <v>High Variance Claims</v>
      </c>
      <c r="N162" t="str">
        <f>"Week" &amp; WEEKNUM(Table1[[#This Row],[DOS]],2)</f>
        <v>Week23</v>
      </c>
    </row>
    <row r="163" spans="1:14" x14ac:dyDescent="0.35">
      <c r="A163" t="s">
        <v>168</v>
      </c>
      <c r="B163" t="s">
        <v>583</v>
      </c>
      <c r="C163" t="s">
        <v>746</v>
      </c>
      <c r="D163" t="s">
        <v>769</v>
      </c>
      <c r="E163" t="s">
        <v>757</v>
      </c>
      <c r="F163">
        <v>1679</v>
      </c>
      <c r="G163">
        <v>458</v>
      </c>
      <c r="H163">
        <v>125</v>
      </c>
      <c r="I163" t="s">
        <v>750</v>
      </c>
      <c r="J163">
        <f>Table1[[#This Row],[PaidAmount]]-Table1[[#This Row],[AllowedAmount]]</f>
        <v>-333</v>
      </c>
      <c r="K163" t="str">
        <f>IF(Table1[[#This Row],[Variance]]&gt;0, "Overpayment","Underpayment")</f>
        <v>Underpayment</v>
      </c>
      <c r="L163" s="6">
        <v>45504</v>
      </c>
      <c r="M163" t="str">
        <f>IF(ABS(Table1[[#This Row],[Variance]])&gt;100,"High Variance Claims","Normal Claims")</f>
        <v>High Variance Claims</v>
      </c>
      <c r="N163" t="str">
        <f>"Week" &amp; WEEKNUM(Table1[[#This Row],[DOS]],2)</f>
        <v>Week31</v>
      </c>
    </row>
    <row r="164" spans="1:14" x14ac:dyDescent="0.35">
      <c r="A164" t="s">
        <v>169</v>
      </c>
      <c r="B164" t="s">
        <v>632</v>
      </c>
      <c r="C164" t="s">
        <v>748</v>
      </c>
      <c r="D164" t="s">
        <v>769</v>
      </c>
      <c r="E164" t="s">
        <v>757</v>
      </c>
      <c r="F164">
        <v>2960</v>
      </c>
      <c r="G164">
        <v>211</v>
      </c>
      <c r="H164">
        <v>105</v>
      </c>
      <c r="I164" t="s">
        <v>750</v>
      </c>
      <c r="J164">
        <f>Table1[[#This Row],[PaidAmount]]-Table1[[#This Row],[AllowedAmount]]</f>
        <v>-106</v>
      </c>
      <c r="K164" t="str">
        <f>IF(Table1[[#This Row],[Variance]]&gt;0, "Overpayment","Underpayment")</f>
        <v>Underpayment</v>
      </c>
      <c r="L164" s="6">
        <v>45463</v>
      </c>
      <c r="M164" t="str">
        <f>IF(ABS(Table1[[#This Row],[Variance]])&gt;100,"High Variance Claims","Normal Claims")</f>
        <v>High Variance Claims</v>
      </c>
      <c r="N164" t="str">
        <f>"Week" &amp; WEEKNUM(Table1[[#This Row],[DOS]],2)</f>
        <v>Week25</v>
      </c>
    </row>
    <row r="165" spans="1:14" x14ac:dyDescent="0.35">
      <c r="A165" t="s">
        <v>170</v>
      </c>
      <c r="B165" t="s">
        <v>631</v>
      </c>
      <c r="C165" t="s">
        <v>746</v>
      </c>
      <c r="D165" t="s">
        <v>754</v>
      </c>
      <c r="E165" t="s">
        <v>767</v>
      </c>
      <c r="F165">
        <v>4877</v>
      </c>
      <c r="G165">
        <v>1585</v>
      </c>
      <c r="H165">
        <v>308</v>
      </c>
      <c r="I165" t="s">
        <v>751</v>
      </c>
      <c r="J165">
        <f>Table1[[#This Row],[PaidAmount]]-Table1[[#This Row],[AllowedAmount]]</f>
        <v>-1277</v>
      </c>
      <c r="K165" t="str">
        <f>IF(Table1[[#This Row],[Variance]]&gt;0, "Overpayment","Underpayment")</f>
        <v>Underpayment</v>
      </c>
      <c r="L165" s="6">
        <v>45435</v>
      </c>
      <c r="M165" t="str">
        <f>IF(ABS(Table1[[#This Row],[Variance]])&gt;100,"High Variance Claims","Normal Claims")</f>
        <v>High Variance Claims</v>
      </c>
      <c r="N165" t="str">
        <f>"Week" &amp; WEEKNUM(Table1[[#This Row],[DOS]],2)</f>
        <v>Week21</v>
      </c>
    </row>
    <row r="166" spans="1:14" x14ac:dyDescent="0.35">
      <c r="A166" t="s">
        <v>171</v>
      </c>
      <c r="B166" t="s">
        <v>593</v>
      </c>
      <c r="C166" t="s">
        <v>746</v>
      </c>
      <c r="D166" t="s">
        <v>771</v>
      </c>
      <c r="E166" t="s">
        <v>757</v>
      </c>
      <c r="F166">
        <v>1668</v>
      </c>
      <c r="G166">
        <v>908</v>
      </c>
      <c r="H166">
        <v>348</v>
      </c>
      <c r="I166" t="s">
        <v>751</v>
      </c>
      <c r="J166">
        <f>Table1[[#This Row],[PaidAmount]]-Table1[[#This Row],[AllowedAmount]]</f>
        <v>-560</v>
      </c>
      <c r="K166" t="str">
        <f>IF(Table1[[#This Row],[Variance]]&gt;0, "Overpayment","Underpayment")</f>
        <v>Underpayment</v>
      </c>
      <c r="L166" s="6">
        <v>45490</v>
      </c>
      <c r="M166" t="str">
        <f>IF(ABS(Table1[[#This Row],[Variance]])&gt;100,"High Variance Claims","Normal Claims")</f>
        <v>High Variance Claims</v>
      </c>
      <c r="N166" t="str">
        <f>"Week" &amp; WEEKNUM(Table1[[#This Row],[DOS]],2)</f>
        <v>Week29</v>
      </c>
    </row>
    <row r="167" spans="1:14" x14ac:dyDescent="0.35">
      <c r="A167" t="s">
        <v>172</v>
      </c>
      <c r="B167" t="s">
        <v>631</v>
      </c>
      <c r="C167" t="s">
        <v>746</v>
      </c>
      <c r="D167" t="s">
        <v>773</v>
      </c>
      <c r="E167" t="s">
        <v>772</v>
      </c>
      <c r="F167">
        <v>2841</v>
      </c>
      <c r="G167">
        <v>763</v>
      </c>
      <c r="H167">
        <v>512</v>
      </c>
      <c r="I167" t="s">
        <v>749</v>
      </c>
      <c r="J167">
        <f>Table1[[#This Row],[PaidAmount]]-Table1[[#This Row],[AllowedAmount]]</f>
        <v>-251</v>
      </c>
      <c r="K167" t="str">
        <f>IF(Table1[[#This Row],[Variance]]&gt;0, "Overpayment","Underpayment")</f>
        <v>Underpayment</v>
      </c>
      <c r="L167" s="6">
        <v>45457</v>
      </c>
      <c r="M167" t="str">
        <f>IF(ABS(Table1[[#This Row],[Variance]])&gt;100,"High Variance Claims","Normal Claims")</f>
        <v>High Variance Claims</v>
      </c>
      <c r="N167" t="str">
        <f>"Week" &amp; WEEKNUM(Table1[[#This Row],[DOS]],2)</f>
        <v>Week24</v>
      </c>
    </row>
    <row r="168" spans="1:14" x14ac:dyDescent="0.35">
      <c r="A168" t="s">
        <v>173</v>
      </c>
      <c r="B168" t="s">
        <v>549</v>
      </c>
      <c r="C168" t="s">
        <v>747</v>
      </c>
      <c r="D168" t="s">
        <v>769</v>
      </c>
      <c r="E168" t="s">
        <v>764</v>
      </c>
      <c r="F168">
        <v>1699</v>
      </c>
      <c r="G168">
        <v>549</v>
      </c>
      <c r="H168">
        <v>72</v>
      </c>
      <c r="I168" t="s">
        <v>749</v>
      </c>
      <c r="J168">
        <f>Table1[[#This Row],[PaidAmount]]-Table1[[#This Row],[AllowedAmount]]</f>
        <v>-477</v>
      </c>
      <c r="K168" t="str">
        <f>IF(Table1[[#This Row],[Variance]]&gt;0, "Overpayment","Underpayment")</f>
        <v>Underpayment</v>
      </c>
      <c r="L168" s="6">
        <v>45471</v>
      </c>
      <c r="M168" t="str">
        <f>IF(ABS(Table1[[#This Row],[Variance]])&gt;100,"High Variance Claims","Normal Claims")</f>
        <v>High Variance Claims</v>
      </c>
      <c r="N168" t="str">
        <f>"Week" &amp; WEEKNUM(Table1[[#This Row],[DOS]],2)</f>
        <v>Week26</v>
      </c>
    </row>
    <row r="169" spans="1:14" x14ac:dyDescent="0.35">
      <c r="A169" t="s">
        <v>174</v>
      </c>
      <c r="B169" t="s">
        <v>611</v>
      </c>
      <c r="C169" t="s">
        <v>748</v>
      </c>
      <c r="D169" t="s">
        <v>756</v>
      </c>
      <c r="E169" t="s">
        <v>763</v>
      </c>
      <c r="F169">
        <v>4239</v>
      </c>
      <c r="G169">
        <v>1602</v>
      </c>
      <c r="H169">
        <v>1010</v>
      </c>
      <c r="I169" t="s">
        <v>750</v>
      </c>
      <c r="J169">
        <f>Table1[[#This Row],[PaidAmount]]-Table1[[#This Row],[AllowedAmount]]</f>
        <v>-592</v>
      </c>
      <c r="K169" t="str">
        <f>IF(Table1[[#This Row],[Variance]]&gt;0, "Overpayment","Underpayment")</f>
        <v>Underpayment</v>
      </c>
      <c r="L169" s="6">
        <v>45461</v>
      </c>
      <c r="M169" t="str">
        <f>IF(ABS(Table1[[#This Row],[Variance]])&gt;100,"High Variance Claims","Normal Claims")</f>
        <v>High Variance Claims</v>
      </c>
      <c r="N169" t="str">
        <f>"Week" &amp; WEEKNUM(Table1[[#This Row],[DOS]],2)</f>
        <v>Week25</v>
      </c>
    </row>
    <row r="170" spans="1:14" x14ac:dyDescent="0.35">
      <c r="A170" t="s">
        <v>175</v>
      </c>
      <c r="B170" t="s">
        <v>631</v>
      </c>
      <c r="C170" t="s">
        <v>748</v>
      </c>
      <c r="D170" t="s">
        <v>765</v>
      </c>
      <c r="E170" t="s">
        <v>770</v>
      </c>
      <c r="F170">
        <v>4505</v>
      </c>
      <c r="G170">
        <v>3937</v>
      </c>
      <c r="H170">
        <v>4209</v>
      </c>
      <c r="I170" t="s">
        <v>750</v>
      </c>
      <c r="J170">
        <f>Table1[[#This Row],[PaidAmount]]-Table1[[#This Row],[AllowedAmount]]</f>
        <v>272</v>
      </c>
      <c r="K170" t="str">
        <f>IF(Table1[[#This Row],[Variance]]&gt;0, "Overpayment","Underpayment")</f>
        <v>Overpayment</v>
      </c>
      <c r="L170" s="6">
        <v>45533</v>
      </c>
      <c r="M170" t="str">
        <f>IF(ABS(Table1[[#This Row],[Variance]])&gt;100,"High Variance Claims","Normal Claims")</f>
        <v>High Variance Claims</v>
      </c>
      <c r="N170" t="str">
        <f>"Week" &amp; WEEKNUM(Table1[[#This Row],[DOS]],2)</f>
        <v>Week35</v>
      </c>
    </row>
    <row r="171" spans="1:14" x14ac:dyDescent="0.35">
      <c r="A171" t="s">
        <v>176</v>
      </c>
      <c r="B171" t="s">
        <v>551</v>
      </c>
      <c r="C171" t="s">
        <v>747</v>
      </c>
      <c r="D171" t="s">
        <v>756</v>
      </c>
      <c r="E171" t="s">
        <v>755</v>
      </c>
      <c r="F171">
        <v>1708</v>
      </c>
      <c r="G171">
        <v>885</v>
      </c>
      <c r="H171">
        <v>525</v>
      </c>
      <c r="I171" t="s">
        <v>749</v>
      </c>
      <c r="J171">
        <f>Table1[[#This Row],[PaidAmount]]-Table1[[#This Row],[AllowedAmount]]</f>
        <v>-360</v>
      </c>
      <c r="K171" t="str">
        <f>IF(Table1[[#This Row],[Variance]]&gt;0, "Overpayment","Underpayment")</f>
        <v>Underpayment</v>
      </c>
      <c r="L171" s="6">
        <v>45501</v>
      </c>
      <c r="M171" t="str">
        <f>IF(ABS(Table1[[#This Row],[Variance]])&gt;100,"High Variance Claims","Normal Claims")</f>
        <v>High Variance Claims</v>
      </c>
      <c r="N171" t="str">
        <f>"Week" &amp; WEEKNUM(Table1[[#This Row],[DOS]],2)</f>
        <v>Week30</v>
      </c>
    </row>
    <row r="172" spans="1:14" x14ac:dyDescent="0.35">
      <c r="A172" t="s">
        <v>177</v>
      </c>
      <c r="B172" t="s">
        <v>633</v>
      </c>
      <c r="C172" t="s">
        <v>746</v>
      </c>
      <c r="D172" t="s">
        <v>758</v>
      </c>
      <c r="E172" t="s">
        <v>759</v>
      </c>
      <c r="F172">
        <v>513</v>
      </c>
      <c r="G172">
        <v>465</v>
      </c>
      <c r="H172">
        <v>116</v>
      </c>
      <c r="I172" t="s">
        <v>750</v>
      </c>
      <c r="J172">
        <f>Table1[[#This Row],[PaidAmount]]-Table1[[#This Row],[AllowedAmount]]</f>
        <v>-349</v>
      </c>
      <c r="K172" t="str">
        <f>IF(Table1[[#This Row],[Variance]]&gt;0, "Overpayment","Underpayment")</f>
        <v>Underpayment</v>
      </c>
      <c r="L172" s="6">
        <v>45455</v>
      </c>
      <c r="M172" t="str">
        <f>IF(ABS(Table1[[#This Row],[Variance]])&gt;100,"High Variance Claims","Normal Claims")</f>
        <v>High Variance Claims</v>
      </c>
      <c r="N172" t="str">
        <f>"Week" &amp; WEEKNUM(Table1[[#This Row],[DOS]],2)</f>
        <v>Week24</v>
      </c>
    </row>
    <row r="173" spans="1:14" x14ac:dyDescent="0.35">
      <c r="A173" t="s">
        <v>178</v>
      </c>
      <c r="B173" t="s">
        <v>634</v>
      </c>
      <c r="C173" t="s">
        <v>748</v>
      </c>
      <c r="D173" t="s">
        <v>769</v>
      </c>
      <c r="E173" t="s">
        <v>759</v>
      </c>
      <c r="F173">
        <v>3706</v>
      </c>
      <c r="G173">
        <v>2309</v>
      </c>
      <c r="H173">
        <v>844</v>
      </c>
      <c r="I173" t="s">
        <v>749</v>
      </c>
      <c r="J173">
        <f>Table1[[#This Row],[PaidAmount]]-Table1[[#This Row],[AllowedAmount]]</f>
        <v>-1465</v>
      </c>
      <c r="K173" t="str">
        <f>IF(Table1[[#This Row],[Variance]]&gt;0, "Overpayment","Underpayment")</f>
        <v>Underpayment</v>
      </c>
      <c r="L173" s="6">
        <v>45432</v>
      </c>
      <c r="M173" t="str">
        <f>IF(ABS(Table1[[#This Row],[Variance]])&gt;100,"High Variance Claims","Normal Claims")</f>
        <v>High Variance Claims</v>
      </c>
      <c r="N173" t="str">
        <f>"Week" &amp; WEEKNUM(Table1[[#This Row],[DOS]],2)</f>
        <v>Week21</v>
      </c>
    </row>
    <row r="174" spans="1:14" x14ac:dyDescent="0.35">
      <c r="A174" t="s">
        <v>179</v>
      </c>
      <c r="B174" t="s">
        <v>552</v>
      </c>
      <c r="C174" t="s">
        <v>748</v>
      </c>
      <c r="D174" t="s">
        <v>760</v>
      </c>
      <c r="E174" t="s">
        <v>767</v>
      </c>
      <c r="F174">
        <v>2600</v>
      </c>
      <c r="G174">
        <v>1567</v>
      </c>
      <c r="H174">
        <v>1148</v>
      </c>
      <c r="I174" t="s">
        <v>750</v>
      </c>
      <c r="J174">
        <f>Table1[[#This Row],[PaidAmount]]-Table1[[#This Row],[AllowedAmount]]</f>
        <v>-419</v>
      </c>
      <c r="K174" t="str">
        <f>IF(Table1[[#This Row],[Variance]]&gt;0, "Overpayment","Underpayment")</f>
        <v>Underpayment</v>
      </c>
      <c r="L174" s="6">
        <v>45523</v>
      </c>
      <c r="M174" t="str">
        <f>IF(ABS(Table1[[#This Row],[Variance]])&gt;100,"High Variance Claims","Normal Claims")</f>
        <v>High Variance Claims</v>
      </c>
      <c r="N174" t="str">
        <f>"Week" &amp; WEEKNUM(Table1[[#This Row],[DOS]],2)</f>
        <v>Week34</v>
      </c>
    </row>
    <row r="175" spans="1:14" x14ac:dyDescent="0.35">
      <c r="A175" t="s">
        <v>180</v>
      </c>
      <c r="B175" t="s">
        <v>635</v>
      </c>
      <c r="C175" t="s">
        <v>747</v>
      </c>
      <c r="D175" t="s">
        <v>754</v>
      </c>
      <c r="E175" t="s">
        <v>759</v>
      </c>
      <c r="F175">
        <v>4070</v>
      </c>
      <c r="G175">
        <v>595</v>
      </c>
      <c r="H175">
        <v>149</v>
      </c>
      <c r="I175" t="s">
        <v>751</v>
      </c>
      <c r="J175">
        <f>Table1[[#This Row],[PaidAmount]]-Table1[[#This Row],[AllowedAmount]]</f>
        <v>-446</v>
      </c>
      <c r="K175" t="str">
        <f>IF(Table1[[#This Row],[Variance]]&gt;0, "Overpayment","Underpayment")</f>
        <v>Underpayment</v>
      </c>
      <c r="L175" s="6">
        <v>45421</v>
      </c>
      <c r="M175" t="str">
        <f>IF(ABS(Table1[[#This Row],[Variance]])&gt;100,"High Variance Claims","Normal Claims")</f>
        <v>High Variance Claims</v>
      </c>
      <c r="N175" t="str">
        <f>"Week" &amp; WEEKNUM(Table1[[#This Row],[DOS]],2)</f>
        <v>Week19</v>
      </c>
    </row>
    <row r="176" spans="1:14" x14ac:dyDescent="0.35">
      <c r="A176" t="s">
        <v>181</v>
      </c>
      <c r="B176" t="s">
        <v>621</v>
      </c>
      <c r="C176" t="s">
        <v>747</v>
      </c>
      <c r="D176" t="s">
        <v>769</v>
      </c>
      <c r="E176" t="s">
        <v>763</v>
      </c>
      <c r="F176">
        <v>4055</v>
      </c>
      <c r="G176">
        <v>3303</v>
      </c>
      <c r="H176">
        <v>3558</v>
      </c>
      <c r="I176" t="s">
        <v>750</v>
      </c>
      <c r="J176">
        <f>Table1[[#This Row],[PaidAmount]]-Table1[[#This Row],[AllowedAmount]]</f>
        <v>255</v>
      </c>
      <c r="K176" t="str">
        <f>IF(Table1[[#This Row],[Variance]]&gt;0, "Overpayment","Underpayment")</f>
        <v>Overpayment</v>
      </c>
      <c r="L176" s="6">
        <v>45414</v>
      </c>
      <c r="M176" t="str">
        <f>IF(ABS(Table1[[#This Row],[Variance]])&gt;100,"High Variance Claims","Normal Claims")</f>
        <v>High Variance Claims</v>
      </c>
      <c r="N176" t="str">
        <f>"Week" &amp; WEEKNUM(Table1[[#This Row],[DOS]],2)</f>
        <v>Week18</v>
      </c>
    </row>
    <row r="177" spans="1:14" x14ac:dyDescent="0.35">
      <c r="A177" t="s">
        <v>182</v>
      </c>
      <c r="B177" t="s">
        <v>636</v>
      </c>
      <c r="C177" t="s">
        <v>748</v>
      </c>
      <c r="D177" t="s">
        <v>771</v>
      </c>
      <c r="E177" t="s">
        <v>772</v>
      </c>
      <c r="F177">
        <v>4465</v>
      </c>
      <c r="G177">
        <v>1818</v>
      </c>
      <c r="H177">
        <v>1294</v>
      </c>
      <c r="I177" t="s">
        <v>750</v>
      </c>
      <c r="J177">
        <f>Table1[[#This Row],[PaidAmount]]-Table1[[#This Row],[AllowedAmount]]</f>
        <v>-524</v>
      </c>
      <c r="K177" t="str">
        <f>IF(Table1[[#This Row],[Variance]]&gt;0, "Overpayment","Underpayment")</f>
        <v>Underpayment</v>
      </c>
      <c r="L177" s="6">
        <v>45417</v>
      </c>
      <c r="M177" t="str">
        <f>IF(ABS(Table1[[#This Row],[Variance]])&gt;100,"High Variance Claims","Normal Claims")</f>
        <v>High Variance Claims</v>
      </c>
      <c r="N177" t="str">
        <f>"Week" &amp; WEEKNUM(Table1[[#This Row],[DOS]],2)</f>
        <v>Week18</v>
      </c>
    </row>
    <row r="178" spans="1:14" x14ac:dyDescent="0.35">
      <c r="A178" t="s">
        <v>183</v>
      </c>
      <c r="B178" t="s">
        <v>633</v>
      </c>
      <c r="C178" t="s">
        <v>746</v>
      </c>
      <c r="D178" t="s">
        <v>754</v>
      </c>
      <c r="E178" t="s">
        <v>759</v>
      </c>
      <c r="F178">
        <v>2878</v>
      </c>
      <c r="G178">
        <v>1887</v>
      </c>
      <c r="H178">
        <v>1008</v>
      </c>
      <c r="I178" t="s">
        <v>751</v>
      </c>
      <c r="J178">
        <f>Table1[[#This Row],[PaidAmount]]-Table1[[#This Row],[AllowedAmount]]</f>
        <v>-879</v>
      </c>
      <c r="K178" t="str">
        <f>IF(Table1[[#This Row],[Variance]]&gt;0, "Overpayment","Underpayment")</f>
        <v>Underpayment</v>
      </c>
      <c r="L178" s="6">
        <v>45425</v>
      </c>
      <c r="M178" t="str">
        <f>IF(ABS(Table1[[#This Row],[Variance]])&gt;100,"High Variance Claims","Normal Claims")</f>
        <v>High Variance Claims</v>
      </c>
      <c r="N178" t="str">
        <f>"Week" &amp; WEEKNUM(Table1[[#This Row],[DOS]],2)</f>
        <v>Week20</v>
      </c>
    </row>
    <row r="179" spans="1:14" x14ac:dyDescent="0.35">
      <c r="A179" t="s">
        <v>184</v>
      </c>
      <c r="B179" t="s">
        <v>544</v>
      </c>
      <c r="C179" t="s">
        <v>747</v>
      </c>
      <c r="D179" t="s">
        <v>754</v>
      </c>
      <c r="E179" t="s">
        <v>770</v>
      </c>
      <c r="F179">
        <v>3473</v>
      </c>
      <c r="G179">
        <v>763</v>
      </c>
      <c r="H179">
        <v>591</v>
      </c>
      <c r="I179" t="s">
        <v>749</v>
      </c>
      <c r="J179">
        <f>Table1[[#This Row],[PaidAmount]]-Table1[[#This Row],[AllowedAmount]]</f>
        <v>-172</v>
      </c>
      <c r="K179" t="str">
        <f>IF(Table1[[#This Row],[Variance]]&gt;0, "Overpayment","Underpayment")</f>
        <v>Underpayment</v>
      </c>
      <c r="L179" s="6">
        <v>45456</v>
      </c>
      <c r="M179" t="str">
        <f>IF(ABS(Table1[[#This Row],[Variance]])&gt;100,"High Variance Claims","Normal Claims")</f>
        <v>High Variance Claims</v>
      </c>
      <c r="N179" t="str">
        <f>"Week" &amp; WEEKNUM(Table1[[#This Row],[DOS]],2)</f>
        <v>Week24</v>
      </c>
    </row>
    <row r="180" spans="1:14" x14ac:dyDescent="0.35">
      <c r="A180" t="s">
        <v>185</v>
      </c>
      <c r="B180" t="s">
        <v>590</v>
      </c>
      <c r="C180" t="s">
        <v>748</v>
      </c>
      <c r="D180" t="s">
        <v>761</v>
      </c>
      <c r="E180" t="s">
        <v>759</v>
      </c>
      <c r="F180">
        <v>3374</v>
      </c>
      <c r="G180">
        <v>717</v>
      </c>
      <c r="H180">
        <v>97</v>
      </c>
      <c r="I180" t="s">
        <v>751</v>
      </c>
      <c r="J180">
        <f>Table1[[#This Row],[PaidAmount]]-Table1[[#This Row],[AllowedAmount]]</f>
        <v>-620</v>
      </c>
      <c r="K180" t="str">
        <f>IF(Table1[[#This Row],[Variance]]&gt;0, "Overpayment","Underpayment")</f>
        <v>Underpayment</v>
      </c>
      <c r="L180" s="6">
        <v>45514</v>
      </c>
      <c r="M180" t="str">
        <f>IF(ABS(Table1[[#This Row],[Variance]])&gt;100,"High Variance Claims","Normal Claims")</f>
        <v>High Variance Claims</v>
      </c>
      <c r="N180" t="str">
        <f>"Week" &amp; WEEKNUM(Table1[[#This Row],[DOS]],2)</f>
        <v>Week32</v>
      </c>
    </row>
    <row r="181" spans="1:14" x14ac:dyDescent="0.35">
      <c r="A181" t="s">
        <v>186</v>
      </c>
      <c r="B181" t="s">
        <v>556</v>
      </c>
      <c r="C181" t="s">
        <v>748</v>
      </c>
      <c r="D181" t="s">
        <v>771</v>
      </c>
      <c r="E181" t="s">
        <v>770</v>
      </c>
      <c r="F181">
        <v>409</v>
      </c>
      <c r="G181">
        <v>295</v>
      </c>
      <c r="H181">
        <v>103</v>
      </c>
      <c r="I181" t="s">
        <v>749</v>
      </c>
      <c r="J181">
        <f>Table1[[#This Row],[PaidAmount]]-Table1[[#This Row],[AllowedAmount]]</f>
        <v>-192</v>
      </c>
      <c r="K181" t="str">
        <f>IF(Table1[[#This Row],[Variance]]&gt;0, "Overpayment","Underpayment")</f>
        <v>Underpayment</v>
      </c>
      <c r="L181" s="6">
        <v>45471</v>
      </c>
      <c r="M181" t="str">
        <f>IF(ABS(Table1[[#This Row],[Variance]])&gt;100,"High Variance Claims","Normal Claims")</f>
        <v>High Variance Claims</v>
      </c>
      <c r="N181" t="str">
        <f>"Week" &amp; WEEKNUM(Table1[[#This Row],[DOS]],2)</f>
        <v>Week26</v>
      </c>
    </row>
    <row r="182" spans="1:14" x14ac:dyDescent="0.35">
      <c r="A182" t="s">
        <v>187</v>
      </c>
      <c r="B182" t="s">
        <v>610</v>
      </c>
      <c r="C182" t="s">
        <v>746</v>
      </c>
      <c r="D182" t="s">
        <v>761</v>
      </c>
      <c r="E182" t="s">
        <v>755</v>
      </c>
      <c r="F182">
        <v>3943</v>
      </c>
      <c r="G182">
        <v>2842</v>
      </c>
      <c r="H182">
        <v>431</v>
      </c>
      <c r="I182" t="s">
        <v>749</v>
      </c>
      <c r="J182">
        <f>Table1[[#This Row],[PaidAmount]]-Table1[[#This Row],[AllowedAmount]]</f>
        <v>-2411</v>
      </c>
      <c r="K182" t="str">
        <f>IF(Table1[[#This Row],[Variance]]&gt;0, "Overpayment","Underpayment")</f>
        <v>Underpayment</v>
      </c>
      <c r="L182" s="6">
        <v>45502</v>
      </c>
      <c r="M182" t="str">
        <f>IF(ABS(Table1[[#This Row],[Variance]])&gt;100,"High Variance Claims","Normal Claims")</f>
        <v>High Variance Claims</v>
      </c>
      <c r="N182" t="str">
        <f>"Week" &amp; WEEKNUM(Table1[[#This Row],[DOS]],2)</f>
        <v>Week31</v>
      </c>
    </row>
    <row r="183" spans="1:14" x14ac:dyDescent="0.35">
      <c r="A183" t="s">
        <v>188</v>
      </c>
      <c r="B183" t="s">
        <v>626</v>
      </c>
      <c r="C183" t="s">
        <v>748</v>
      </c>
      <c r="D183" t="s">
        <v>769</v>
      </c>
      <c r="E183" t="s">
        <v>767</v>
      </c>
      <c r="F183">
        <v>1383</v>
      </c>
      <c r="G183">
        <v>1110</v>
      </c>
      <c r="H183">
        <v>97</v>
      </c>
      <c r="I183" t="s">
        <v>750</v>
      </c>
      <c r="J183">
        <f>Table1[[#This Row],[PaidAmount]]-Table1[[#This Row],[AllowedAmount]]</f>
        <v>-1013</v>
      </c>
      <c r="K183" t="str">
        <f>IF(Table1[[#This Row],[Variance]]&gt;0, "Overpayment","Underpayment")</f>
        <v>Underpayment</v>
      </c>
      <c r="L183" s="6">
        <v>45437</v>
      </c>
      <c r="M183" t="str">
        <f>IF(ABS(Table1[[#This Row],[Variance]])&gt;100,"High Variance Claims","Normal Claims")</f>
        <v>High Variance Claims</v>
      </c>
      <c r="N183" t="str">
        <f>"Week" &amp; WEEKNUM(Table1[[#This Row],[DOS]],2)</f>
        <v>Week21</v>
      </c>
    </row>
    <row r="184" spans="1:14" x14ac:dyDescent="0.35">
      <c r="A184" t="s">
        <v>189</v>
      </c>
      <c r="B184" t="s">
        <v>637</v>
      </c>
      <c r="C184" t="s">
        <v>746</v>
      </c>
      <c r="D184" t="s">
        <v>765</v>
      </c>
      <c r="E184" t="s">
        <v>763</v>
      </c>
      <c r="F184">
        <v>4605</v>
      </c>
      <c r="G184">
        <v>1899</v>
      </c>
      <c r="H184">
        <v>126</v>
      </c>
      <c r="I184" t="s">
        <v>749</v>
      </c>
      <c r="J184">
        <f>Table1[[#This Row],[PaidAmount]]-Table1[[#This Row],[AllowedAmount]]</f>
        <v>-1773</v>
      </c>
      <c r="K184" t="str">
        <f>IF(Table1[[#This Row],[Variance]]&gt;0, "Overpayment","Underpayment")</f>
        <v>Underpayment</v>
      </c>
      <c r="L184" s="6">
        <v>45504</v>
      </c>
      <c r="M184" t="str">
        <f>IF(ABS(Table1[[#This Row],[Variance]])&gt;100,"High Variance Claims","Normal Claims")</f>
        <v>High Variance Claims</v>
      </c>
      <c r="N184" t="str">
        <f>"Week" &amp; WEEKNUM(Table1[[#This Row],[DOS]],2)</f>
        <v>Week31</v>
      </c>
    </row>
    <row r="185" spans="1:14" x14ac:dyDescent="0.35">
      <c r="A185" t="s">
        <v>190</v>
      </c>
      <c r="B185" t="s">
        <v>638</v>
      </c>
      <c r="C185" t="s">
        <v>747</v>
      </c>
      <c r="D185" t="s">
        <v>754</v>
      </c>
      <c r="E185" t="s">
        <v>759</v>
      </c>
      <c r="F185">
        <v>3041</v>
      </c>
      <c r="G185">
        <v>2274</v>
      </c>
      <c r="H185">
        <v>2161</v>
      </c>
      <c r="I185" t="s">
        <v>749</v>
      </c>
      <c r="J185">
        <f>Table1[[#This Row],[PaidAmount]]-Table1[[#This Row],[AllowedAmount]]</f>
        <v>-113</v>
      </c>
      <c r="K185" t="str">
        <f>IF(Table1[[#This Row],[Variance]]&gt;0, "Overpayment","Underpayment")</f>
        <v>Underpayment</v>
      </c>
      <c r="L185" s="6">
        <v>45476</v>
      </c>
      <c r="M185" t="str">
        <f>IF(ABS(Table1[[#This Row],[Variance]])&gt;100,"High Variance Claims","Normal Claims")</f>
        <v>High Variance Claims</v>
      </c>
      <c r="N185" t="str">
        <f>"Week" &amp; WEEKNUM(Table1[[#This Row],[DOS]],2)</f>
        <v>Week27</v>
      </c>
    </row>
    <row r="186" spans="1:14" x14ac:dyDescent="0.35">
      <c r="A186" t="s">
        <v>191</v>
      </c>
      <c r="B186" t="s">
        <v>639</v>
      </c>
      <c r="C186" t="s">
        <v>747</v>
      </c>
      <c r="D186" t="s">
        <v>761</v>
      </c>
      <c r="E186" t="s">
        <v>772</v>
      </c>
      <c r="F186">
        <v>1718</v>
      </c>
      <c r="G186">
        <v>1457</v>
      </c>
      <c r="H186">
        <v>409</v>
      </c>
      <c r="I186" t="s">
        <v>750</v>
      </c>
      <c r="J186">
        <f>Table1[[#This Row],[PaidAmount]]-Table1[[#This Row],[AllowedAmount]]</f>
        <v>-1048</v>
      </c>
      <c r="K186" t="str">
        <f>IF(Table1[[#This Row],[Variance]]&gt;0, "Overpayment","Underpayment")</f>
        <v>Underpayment</v>
      </c>
      <c r="L186" s="6">
        <v>45487</v>
      </c>
      <c r="M186" t="str">
        <f>IF(ABS(Table1[[#This Row],[Variance]])&gt;100,"High Variance Claims","Normal Claims")</f>
        <v>High Variance Claims</v>
      </c>
      <c r="N186" t="str">
        <f>"Week" &amp; WEEKNUM(Table1[[#This Row],[DOS]],2)</f>
        <v>Week28</v>
      </c>
    </row>
    <row r="187" spans="1:14" x14ac:dyDescent="0.35">
      <c r="A187" t="s">
        <v>192</v>
      </c>
      <c r="B187" t="s">
        <v>640</v>
      </c>
      <c r="C187" t="s">
        <v>748</v>
      </c>
      <c r="D187" t="s">
        <v>761</v>
      </c>
      <c r="E187" t="s">
        <v>757</v>
      </c>
      <c r="F187">
        <v>4927</v>
      </c>
      <c r="G187">
        <v>1166</v>
      </c>
      <c r="H187">
        <v>226</v>
      </c>
      <c r="I187" t="s">
        <v>749</v>
      </c>
      <c r="J187">
        <f>Table1[[#This Row],[PaidAmount]]-Table1[[#This Row],[AllowedAmount]]</f>
        <v>-940</v>
      </c>
      <c r="K187" t="str">
        <f>IF(Table1[[#This Row],[Variance]]&gt;0, "Overpayment","Underpayment")</f>
        <v>Underpayment</v>
      </c>
      <c r="L187" s="6">
        <v>45482</v>
      </c>
      <c r="M187" t="str">
        <f>IF(ABS(Table1[[#This Row],[Variance]])&gt;100,"High Variance Claims","Normal Claims")</f>
        <v>High Variance Claims</v>
      </c>
      <c r="N187" t="str">
        <f>"Week" &amp; WEEKNUM(Table1[[#This Row],[DOS]],2)</f>
        <v>Week28</v>
      </c>
    </row>
    <row r="188" spans="1:14" x14ac:dyDescent="0.35">
      <c r="A188" t="s">
        <v>193</v>
      </c>
      <c r="B188" t="s">
        <v>596</v>
      </c>
      <c r="C188" t="s">
        <v>748</v>
      </c>
      <c r="D188" t="s">
        <v>760</v>
      </c>
      <c r="E188" t="s">
        <v>762</v>
      </c>
      <c r="F188">
        <v>4079</v>
      </c>
      <c r="G188">
        <v>3960</v>
      </c>
      <c r="H188">
        <v>1788</v>
      </c>
      <c r="I188" t="s">
        <v>751</v>
      </c>
      <c r="J188">
        <f>Table1[[#This Row],[PaidAmount]]-Table1[[#This Row],[AllowedAmount]]</f>
        <v>-2172</v>
      </c>
      <c r="K188" t="str">
        <f>IF(Table1[[#This Row],[Variance]]&gt;0, "Overpayment","Underpayment")</f>
        <v>Underpayment</v>
      </c>
      <c r="L188" s="6">
        <v>45536</v>
      </c>
      <c r="M188" t="str">
        <f>IF(ABS(Table1[[#This Row],[Variance]])&gt;100,"High Variance Claims","Normal Claims")</f>
        <v>High Variance Claims</v>
      </c>
      <c r="N188" t="str">
        <f>"Week" &amp; WEEKNUM(Table1[[#This Row],[DOS]],2)</f>
        <v>Week35</v>
      </c>
    </row>
    <row r="189" spans="1:14" x14ac:dyDescent="0.35">
      <c r="A189" t="s">
        <v>194</v>
      </c>
      <c r="B189" t="s">
        <v>521</v>
      </c>
      <c r="C189" t="s">
        <v>748</v>
      </c>
      <c r="D189" t="s">
        <v>769</v>
      </c>
      <c r="E189" t="s">
        <v>762</v>
      </c>
      <c r="F189">
        <v>3910</v>
      </c>
      <c r="G189">
        <v>3456</v>
      </c>
      <c r="H189">
        <v>3435</v>
      </c>
      <c r="I189" t="s">
        <v>750</v>
      </c>
      <c r="J189">
        <f>Table1[[#This Row],[PaidAmount]]-Table1[[#This Row],[AllowedAmount]]</f>
        <v>-21</v>
      </c>
      <c r="K189" t="str">
        <f>IF(Table1[[#This Row],[Variance]]&gt;0, "Overpayment","Underpayment")</f>
        <v>Underpayment</v>
      </c>
      <c r="L189" s="6">
        <v>45429</v>
      </c>
      <c r="M189" t="str">
        <f>IF(ABS(Table1[[#This Row],[Variance]])&gt;100,"High Variance Claims","Normal Claims")</f>
        <v>Normal Claims</v>
      </c>
      <c r="N189" t="str">
        <f>"Week" &amp; WEEKNUM(Table1[[#This Row],[DOS]],2)</f>
        <v>Week20</v>
      </c>
    </row>
    <row r="190" spans="1:14" x14ac:dyDescent="0.35">
      <c r="A190" t="s">
        <v>195</v>
      </c>
      <c r="B190" t="s">
        <v>566</v>
      </c>
      <c r="C190" t="s">
        <v>746</v>
      </c>
      <c r="D190" t="s">
        <v>754</v>
      </c>
      <c r="E190" t="s">
        <v>766</v>
      </c>
      <c r="F190">
        <v>2347</v>
      </c>
      <c r="G190">
        <v>585</v>
      </c>
      <c r="H190">
        <v>249</v>
      </c>
      <c r="I190" t="s">
        <v>749</v>
      </c>
      <c r="J190">
        <f>Table1[[#This Row],[PaidAmount]]-Table1[[#This Row],[AllowedAmount]]</f>
        <v>-336</v>
      </c>
      <c r="K190" t="str">
        <f>IF(Table1[[#This Row],[Variance]]&gt;0, "Overpayment","Underpayment")</f>
        <v>Underpayment</v>
      </c>
      <c r="L190" s="6">
        <v>45476</v>
      </c>
      <c r="M190" t="str">
        <f>IF(ABS(Table1[[#This Row],[Variance]])&gt;100,"High Variance Claims","Normal Claims")</f>
        <v>High Variance Claims</v>
      </c>
      <c r="N190" t="str">
        <f>"Week" &amp; WEEKNUM(Table1[[#This Row],[DOS]],2)</f>
        <v>Week27</v>
      </c>
    </row>
    <row r="191" spans="1:14" x14ac:dyDescent="0.35">
      <c r="A191" t="s">
        <v>196</v>
      </c>
      <c r="B191" t="s">
        <v>641</v>
      </c>
      <c r="C191" t="s">
        <v>746</v>
      </c>
      <c r="D191" t="s">
        <v>756</v>
      </c>
      <c r="E191" t="s">
        <v>766</v>
      </c>
      <c r="F191">
        <v>4316</v>
      </c>
      <c r="G191">
        <v>1944</v>
      </c>
      <c r="H191">
        <v>1452</v>
      </c>
      <c r="I191" t="s">
        <v>750</v>
      </c>
      <c r="J191">
        <f>Table1[[#This Row],[PaidAmount]]-Table1[[#This Row],[AllowedAmount]]</f>
        <v>-492</v>
      </c>
      <c r="K191" t="str">
        <f>IF(Table1[[#This Row],[Variance]]&gt;0, "Overpayment","Underpayment")</f>
        <v>Underpayment</v>
      </c>
      <c r="L191" s="6">
        <v>45467</v>
      </c>
      <c r="M191" t="str">
        <f>IF(ABS(Table1[[#This Row],[Variance]])&gt;100,"High Variance Claims","Normal Claims")</f>
        <v>High Variance Claims</v>
      </c>
      <c r="N191" t="str">
        <f>"Week" &amp; WEEKNUM(Table1[[#This Row],[DOS]],2)</f>
        <v>Week26</v>
      </c>
    </row>
    <row r="192" spans="1:14" x14ac:dyDescent="0.35">
      <c r="A192" t="s">
        <v>197</v>
      </c>
      <c r="B192" t="s">
        <v>626</v>
      </c>
      <c r="C192" t="s">
        <v>747</v>
      </c>
      <c r="D192" t="s">
        <v>771</v>
      </c>
      <c r="E192" t="s">
        <v>766</v>
      </c>
      <c r="F192">
        <v>2509</v>
      </c>
      <c r="G192">
        <v>513</v>
      </c>
      <c r="H192">
        <v>236</v>
      </c>
      <c r="I192" t="s">
        <v>751</v>
      </c>
      <c r="J192">
        <f>Table1[[#This Row],[PaidAmount]]-Table1[[#This Row],[AllowedAmount]]</f>
        <v>-277</v>
      </c>
      <c r="K192" t="str">
        <f>IF(Table1[[#This Row],[Variance]]&gt;0, "Overpayment","Underpayment")</f>
        <v>Underpayment</v>
      </c>
      <c r="L192" s="6">
        <v>45549</v>
      </c>
      <c r="M192" t="str">
        <f>IF(ABS(Table1[[#This Row],[Variance]])&gt;100,"High Variance Claims","Normal Claims")</f>
        <v>High Variance Claims</v>
      </c>
      <c r="N192" t="str">
        <f>"Week" &amp; WEEKNUM(Table1[[#This Row],[DOS]],2)</f>
        <v>Week37</v>
      </c>
    </row>
    <row r="193" spans="1:14" x14ac:dyDescent="0.35">
      <c r="A193" t="s">
        <v>198</v>
      </c>
      <c r="B193" t="s">
        <v>642</v>
      </c>
      <c r="C193" t="s">
        <v>747</v>
      </c>
      <c r="D193" t="s">
        <v>768</v>
      </c>
      <c r="E193" t="s">
        <v>770</v>
      </c>
      <c r="F193">
        <v>433</v>
      </c>
      <c r="G193">
        <v>222</v>
      </c>
      <c r="H193">
        <v>93</v>
      </c>
      <c r="I193" t="s">
        <v>751</v>
      </c>
      <c r="J193">
        <f>Table1[[#This Row],[PaidAmount]]-Table1[[#This Row],[AllowedAmount]]</f>
        <v>-129</v>
      </c>
      <c r="K193" t="str">
        <f>IF(Table1[[#This Row],[Variance]]&gt;0, "Overpayment","Underpayment")</f>
        <v>Underpayment</v>
      </c>
      <c r="L193" s="6">
        <v>45428</v>
      </c>
      <c r="M193" t="str">
        <f>IF(ABS(Table1[[#This Row],[Variance]])&gt;100,"High Variance Claims","Normal Claims")</f>
        <v>High Variance Claims</v>
      </c>
      <c r="N193" t="str">
        <f>"Week" &amp; WEEKNUM(Table1[[#This Row],[DOS]],2)</f>
        <v>Week20</v>
      </c>
    </row>
    <row r="194" spans="1:14" x14ac:dyDescent="0.35">
      <c r="A194" t="s">
        <v>199</v>
      </c>
      <c r="B194" t="s">
        <v>643</v>
      </c>
      <c r="C194" t="s">
        <v>746</v>
      </c>
      <c r="D194" t="s">
        <v>758</v>
      </c>
      <c r="E194" t="s">
        <v>762</v>
      </c>
      <c r="F194">
        <v>2235</v>
      </c>
      <c r="G194">
        <v>1224</v>
      </c>
      <c r="H194">
        <v>546</v>
      </c>
      <c r="I194" t="s">
        <v>751</v>
      </c>
      <c r="J194">
        <f>Table1[[#This Row],[PaidAmount]]-Table1[[#This Row],[AllowedAmount]]</f>
        <v>-678</v>
      </c>
      <c r="K194" t="str">
        <f>IF(Table1[[#This Row],[Variance]]&gt;0, "Overpayment","Underpayment")</f>
        <v>Underpayment</v>
      </c>
      <c r="L194" s="6">
        <v>45533</v>
      </c>
      <c r="M194" t="str">
        <f>IF(ABS(Table1[[#This Row],[Variance]])&gt;100,"High Variance Claims","Normal Claims")</f>
        <v>High Variance Claims</v>
      </c>
      <c r="N194" t="str">
        <f>"Week" &amp; WEEKNUM(Table1[[#This Row],[DOS]],2)</f>
        <v>Week35</v>
      </c>
    </row>
    <row r="195" spans="1:14" x14ac:dyDescent="0.35">
      <c r="A195" t="s">
        <v>200</v>
      </c>
      <c r="B195" t="s">
        <v>644</v>
      </c>
      <c r="C195" t="s">
        <v>748</v>
      </c>
      <c r="D195" t="s">
        <v>769</v>
      </c>
      <c r="E195" t="s">
        <v>759</v>
      </c>
      <c r="F195">
        <v>4147</v>
      </c>
      <c r="G195">
        <v>1372</v>
      </c>
      <c r="H195">
        <v>989</v>
      </c>
      <c r="I195" t="s">
        <v>751</v>
      </c>
      <c r="J195">
        <f>Table1[[#This Row],[PaidAmount]]-Table1[[#This Row],[AllowedAmount]]</f>
        <v>-383</v>
      </c>
      <c r="K195" t="str">
        <f>IF(Table1[[#This Row],[Variance]]&gt;0, "Overpayment","Underpayment")</f>
        <v>Underpayment</v>
      </c>
      <c r="L195" s="6">
        <v>45504</v>
      </c>
      <c r="M195" t="str">
        <f>IF(ABS(Table1[[#This Row],[Variance]])&gt;100,"High Variance Claims","Normal Claims")</f>
        <v>High Variance Claims</v>
      </c>
      <c r="N195" t="str">
        <f>"Week" &amp; WEEKNUM(Table1[[#This Row],[DOS]],2)</f>
        <v>Week31</v>
      </c>
    </row>
    <row r="196" spans="1:14" x14ac:dyDescent="0.35">
      <c r="A196" t="s">
        <v>201</v>
      </c>
      <c r="B196" t="s">
        <v>582</v>
      </c>
      <c r="C196" t="s">
        <v>747</v>
      </c>
      <c r="D196" t="s">
        <v>773</v>
      </c>
      <c r="E196" t="s">
        <v>755</v>
      </c>
      <c r="F196">
        <v>661</v>
      </c>
      <c r="G196">
        <v>416</v>
      </c>
      <c r="H196">
        <v>241</v>
      </c>
      <c r="I196" t="s">
        <v>751</v>
      </c>
      <c r="J196">
        <f>Table1[[#This Row],[PaidAmount]]-Table1[[#This Row],[AllowedAmount]]</f>
        <v>-175</v>
      </c>
      <c r="K196" t="str">
        <f>IF(Table1[[#This Row],[Variance]]&gt;0, "Overpayment","Underpayment")</f>
        <v>Underpayment</v>
      </c>
      <c r="L196" s="6">
        <v>45501</v>
      </c>
      <c r="M196" t="str">
        <f>IF(ABS(Table1[[#This Row],[Variance]])&gt;100,"High Variance Claims","Normal Claims")</f>
        <v>High Variance Claims</v>
      </c>
      <c r="N196" t="str">
        <f>"Week" &amp; WEEKNUM(Table1[[#This Row],[DOS]],2)</f>
        <v>Week30</v>
      </c>
    </row>
    <row r="197" spans="1:14" x14ac:dyDescent="0.35">
      <c r="A197" t="s">
        <v>202</v>
      </c>
      <c r="B197" t="s">
        <v>645</v>
      </c>
      <c r="C197" t="s">
        <v>747</v>
      </c>
      <c r="D197" t="s">
        <v>756</v>
      </c>
      <c r="E197" t="s">
        <v>766</v>
      </c>
      <c r="F197">
        <v>4376</v>
      </c>
      <c r="G197">
        <v>3759</v>
      </c>
      <c r="H197">
        <v>243</v>
      </c>
      <c r="I197" t="s">
        <v>750</v>
      </c>
      <c r="J197">
        <f>Table1[[#This Row],[PaidAmount]]-Table1[[#This Row],[AllowedAmount]]</f>
        <v>-3516</v>
      </c>
      <c r="K197" t="str">
        <f>IF(Table1[[#This Row],[Variance]]&gt;0, "Overpayment","Underpayment")</f>
        <v>Underpayment</v>
      </c>
      <c r="L197" s="6">
        <v>45428</v>
      </c>
      <c r="M197" t="str">
        <f>IF(ABS(Table1[[#This Row],[Variance]])&gt;100,"High Variance Claims","Normal Claims")</f>
        <v>High Variance Claims</v>
      </c>
      <c r="N197" t="str">
        <f>"Week" &amp; WEEKNUM(Table1[[#This Row],[DOS]],2)</f>
        <v>Week20</v>
      </c>
    </row>
    <row r="198" spans="1:14" x14ac:dyDescent="0.35">
      <c r="A198" t="s">
        <v>203</v>
      </c>
      <c r="B198" t="s">
        <v>611</v>
      </c>
      <c r="C198" t="s">
        <v>748</v>
      </c>
      <c r="D198" t="s">
        <v>773</v>
      </c>
      <c r="E198" t="s">
        <v>763</v>
      </c>
      <c r="F198">
        <v>4559</v>
      </c>
      <c r="G198">
        <v>296</v>
      </c>
      <c r="H198">
        <v>281</v>
      </c>
      <c r="I198" t="s">
        <v>750</v>
      </c>
      <c r="J198">
        <f>Table1[[#This Row],[PaidAmount]]-Table1[[#This Row],[AllowedAmount]]</f>
        <v>-15</v>
      </c>
      <c r="K198" t="str">
        <f>IF(Table1[[#This Row],[Variance]]&gt;0, "Overpayment","Underpayment")</f>
        <v>Underpayment</v>
      </c>
      <c r="L198" s="6">
        <v>45424</v>
      </c>
      <c r="M198" t="str">
        <f>IF(ABS(Table1[[#This Row],[Variance]])&gt;100,"High Variance Claims","Normal Claims")</f>
        <v>Normal Claims</v>
      </c>
      <c r="N198" t="str">
        <f>"Week" &amp; WEEKNUM(Table1[[#This Row],[DOS]],2)</f>
        <v>Week19</v>
      </c>
    </row>
    <row r="199" spans="1:14" x14ac:dyDescent="0.35">
      <c r="A199" t="s">
        <v>204</v>
      </c>
      <c r="B199" t="s">
        <v>625</v>
      </c>
      <c r="C199" t="s">
        <v>746</v>
      </c>
      <c r="D199" t="s">
        <v>765</v>
      </c>
      <c r="E199" t="s">
        <v>759</v>
      </c>
      <c r="F199">
        <v>2153</v>
      </c>
      <c r="G199">
        <v>611</v>
      </c>
      <c r="H199">
        <v>313</v>
      </c>
      <c r="I199" t="s">
        <v>751</v>
      </c>
      <c r="J199">
        <f>Table1[[#This Row],[PaidAmount]]-Table1[[#This Row],[AllowedAmount]]</f>
        <v>-298</v>
      </c>
      <c r="K199" t="str">
        <f>IF(Table1[[#This Row],[Variance]]&gt;0, "Overpayment","Underpayment")</f>
        <v>Underpayment</v>
      </c>
      <c r="L199" s="6">
        <v>45535</v>
      </c>
      <c r="M199" t="str">
        <f>IF(ABS(Table1[[#This Row],[Variance]])&gt;100,"High Variance Claims","Normal Claims")</f>
        <v>High Variance Claims</v>
      </c>
      <c r="N199" t="str">
        <f>"Week" &amp; WEEKNUM(Table1[[#This Row],[DOS]],2)</f>
        <v>Week35</v>
      </c>
    </row>
    <row r="200" spans="1:14" x14ac:dyDescent="0.35">
      <c r="A200" t="s">
        <v>205</v>
      </c>
      <c r="B200" t="s">
        <v>646</v>
      </c>
      <c r="C200" t="s">
        <v>746</v>
      </c>
      <c r="D200" t="s">
        <v>765</v>
      </c>
      <c r="E200" t="s">
        <v>757</v>
      </c>
      <c r="F200">
        <v>4736</v>
      </c>
      <c r="G200">
        <v>3825</v>
      </c>
      <c r="H200">
        <v>3553</v>
      </c>
      <c r="I200" t="s">
        <v>749</v>
      </c>
      <c r="J200">
        <f>Table1[[#This Row],[PaidAmount]]-Table1[[#This Row],[AllowedAmount]]</f>
        <v>-272</v>
      </c>
      <c r="K200" t="str">
        <f>IF(Table1[[#This Row],[Variance]]&gt;0, "Overpayment","Underpayment")</f>
        <v>Underpayment</v>
      </c>
      <c r="L200" s="6">
        <v>45553</v>
      </c>
      <c r="M200" t="str">
        <f>IF(ABS(Table1[[#This Row],[Variance]])&gt;100,"High Variance Claims","Normal Claims")</f>
        <v>High Variance Claims</v>
      </c>
      <c r="N200" t="str">
        <f>"Week" &amp; WEEKNUM(Table1[[#This Row],[DOS]],2)</f>
        <v>Week38</v>
      </c>
    </row>
    <row r="201" spans="1:14" x14ac:dyDescent="0.35">
      <c r="A201" t="s">
        <v>206</v>
      </c>
      <c r="B201" t="s">
        <v>561</v>
      </c>
      <c r="C201" t="s">
        <v>746</v>
      </c>
      <c r="D201" t="s">
        <v>754</v>
      </c>
      <c r="E201" t="s">
        <v>763</v>
      </c>
      <c r="F201">
        <v>3505</v>
      </c>
      <c r="G201">
        <v>2095</v>
      </c>
      <c r="H201">
        <v>1444</v>
      </c>
      <c r="I201" t="s">
        <v>749</v>
      </c>
      <c r="J201">
        <f>Table1[[#This Row],[PaidAmount]]-Table1[[#This Row],[AllowedAmount]]</f>
        <v>-651</v>
      </c>
      <c r="K201" t="str">
        <f>IF(Table1[[#This Row],[Variance]]&gt;0, "Overpayment","Underpayment")</f>
        <v>Underpayment</v>
      </c>
      <c r="L201" s="6">
        <v>45554</v>
      </c>
      <c r="M201" t="str">
        <f>IF(ABS(Table1[[#This Row],[Variance]])&gt;100,"High Variance Claims","Normal Claims")</f>
        <v>High Variance Claims</v>
      </c>
      <c r="N201" t="str">
        <f>"Week" &amp; WEEKNUM(Table1[[#This Row],[DOS]],2)</f>
        <v>Week38</v>
      </c>
    </row>
    <row r="202" spans="1:14" x14ac:dyDescent="0.35">
      <c r="A202" t="s">
        <v>207</v>
      </c>
      <c r="B202" t="s">
        <v>647</v>
      </c>
      <c r="C202" t="s">
        <v>747</v>
      </c>
      <c r="D202" t="s">
        <v>768</v>
      </c>
      <c r="E202" t="s">
        <v>772</v>
      </c>
      <c r="F202">
        <v>945</v>
      </c>
      <c r="G202">
        <v>943</v>
      </c>
      <c r="H202">
        <v>691</v>
      </c>
      <c r="I202" t="s">
        <v>749</v>
      </c>
      <c r="J202">
        <f>Table1[[#This Row],[PaidAmount]]-Table1[[#This Row],[AllowedAmount]]</f>
        <v>-252</v>
      </c>
      <c r="K202" t="str">
        <f>IF(Table1[[#This Row],[Variance]]&gt;0, "Overpayment","Underpayment")</f>
        <v>Underpayment</v>
      </c>
      <c r="L202" s="6">
        <v>45421</v>
      </c>
      <c r="M202" t="str">
        <f>IF(ABS(Table1[[#This Row],[Variance]])&gt;100,"High Variance Claims","Normal Claims")</f>
        <v>High Variance Claims</v>
      </c>
      <c r="N202" t="str">
        <f>"Week" &amp; WEEKNUM(Table1[[#This Row],[DOS]],2)</f>
        <v>Week19</v>
      </c>
    </row>
    <row r="203" spans="1:14" x14ac:dyDescent="0.35">
      <c r="A203" t="s">
        <v>208</v>
      </c>
      <c r="B203" t="s">
        <v>646</v>
      </c>
      <c r="C203" t="s">
        <v>746</v>
      </c>
      <c r="D203" t="s">
        <v>771</v>
      </c>
      <c r="E203" t="s">
        <v>757</v>
      </c>
      <c r="F203">
        <v>488</v>
      </c>
      <c r="G203">
        <v>133</v>
      </c>
      <c r="H203">
        <v>78</v>
      </c>
      <c r="I203" t="s">
        <v>750</v>
      </c>
      <c r="J203">
        <f>Table1[[#This Row],[PaidAmount]]-Table1[[#This Row],[AllowedAmount]]</f>
        <v>-55</v>
      </c>
      <c r="K203" t="str">
        <f>IF(Table1[[#This Row],[Variance]]&gt;0, "Overpayment","Underpayment")</f>
        <v>Underpayment</v>
      </c>
      <c r="L203" s="6">
        <v>45489</v>
      </c>
      <c r="M203" t="str">
        <f>IF(ABS(Table1[[#This Row],[Variance]])&gt;100,"High Variance Claims","Normal Claims")</f>
        <v>Normal Claims</v>
      </c>
      <c r="N203" t="str">
        <f>"Week" &amp; WEEKNUM(Table1[[#This Row],[DOS]],2)</f>
        <v>Week29</v>
      </c>
    </row>
    <row r="204" spans="1:14" x14ac:dyDescent="0.35">
      <c r="A204" t="s">
        <v>209</v>
      </c>
      <c r="B204" t="s">
        <v>648</v>
      </c>
      <c r="C204" t="s">
        <v>748</v>
      </c>
      <c r="D204" t="s">
        <v>771</v>
      </c>
      <c r="E204" t="s">
        <v>763</v>
      </c>
      <c r="F204">
        <v>3880</v>
      </c>
      <c r="G204">
        <v>707</v>
      </c>
      <c r="H204">
        <v>616</v>
      </c>
      <c r="I204" t="s">
        <v>751</v>
      </c>
      <c r="J204">
        <f>Table1[[#This Row],[PaidAmount]]-Table1[[#This Row],[AllowedAmount]]</f>
        <v>-91</v>
      </c>
      <c r="K204" t="str">
        <f>IF(Table1[[#This Row],[Variance]]&gt;0, "Overpayment","Underpayment")</f>
        <v>Underpayment</v>
      </c>
      <c r="L204" s="6">
        <v>45495</v>
      </c>
      <c r="M204" t="str">
        <f>IF(ABS(Table1[[#This Row],[Variance]])&gt;100,"High Variance Claims","Normal Claims")</f>
        <v>Normal Claims</v>
      </c>
      <c r="N204" t="str">
        <f>"Week" &amp; WEEKNUM(Table1[[#This Row],[DOS]],2)</f>
        <v>Week30</v>
      </c>
    </row>
    <row r="205" spans="1:14" x14ac:dyDescent="0.35">
      <c r="A205" t="s">
        <v>210</v>
      </c>
      <c r="B205" t="s">
        <v>620</v>
      </c>
      <c r="C205" t="s">
        <v>747</v>
      </c>
      <c r="D205" t="s">
        <v>771</v>
      </c>
      <c r="E205" t="s">
        <v>770</v>
      </c>
      <c r="F205">
        <v>1000</v>
      </c>
      <c r="G205">
        <v>765</v>
      </c>
      <c r="H205">
        <v>419</v>
      </c>
      <c r="I205" t="s">
        <v>750</v>
      </c>
      <c r="J205">
        <f>Table1[[#This Row],[PaidAmount]]-Table1[[#This Row],[AllowedAmount]]</f>
        <v>-346</v>
      </c>
      <c r="K205" t="str">
        <f>IF(Table1[[#This Row],[Variance]]&gt;0, "Overpayment","Underpayment")</f>
        <v>Underpayment</v>
      </c>
      <c r="L205" s="6">
        <v>45423</v>
      </c>
      <c r="M205" t="str">
        <f>IF(ABS(Table1[[#This Row],[Variance]])&gt;100,"High Variance Claims","Normal Claims")</f>
        <v>High Variance Claims</v>
      </c>
      <c r="N205" t="str">
        <f>"Week" &amp; WEEKNUM(Table1[[#This Row],[DOS]],2)</f>
        <v>Week19</v>
      </c>
    </row>
    <row r="206" spans="1:14" x14ac:dyDescent="0.35">
      <c r="A206" t="s">
        <v>211</v>
      </c>
      <c r="B206" t="s">
        <v>649</v>
      </c>
      <c r="C206" t="s">
        <v>748</v>
      </c>
      <c r="D206" t="s">
        <v>754</v>
      </c>
      <c r="E206" t="s">
        <v>762</v>
      </c>
      <c r="F206">
        <v>916</v>
      </c>
      <c r="G206">
        <v>814</v>
      </c>
      <c r="H206">
        <v>569</v>
      </c>
      <c r="I206" t="s">
        <v>749</v>
      </c>
      <c r="J206">
        <f>Table1[[#This Row],[PaidAmount]]-Table1[[#This Row],[AllowedAmount]]</f>
        <v>-245</v>
      </c>
      <c r="K206" t="str">
        <f>IF(Table1[[#This Row],[Variance]]&gt;0, "Overpayment","Underpayment")</f>
        <v>Underpayment</v>
      </c>
      <c r="L206" s="6">
        <v>45472</v>
      </c>
      <c r="M206" t="str">
        <f>IF(ABS(Table1[[#This Row],[Variance]])&gt;100,"High Variance Claims","Normal Claims")</f>
        <v>High Variance Claims</v>
      </c>
      <c r="N206" t="str">
        <f>"Week" &amp; WEEKNUM(Table1[[#This Row],[DOS]],2)</f>
        <v>Week26</v>
      </c>
    </row>
    <row r="207" spans="1:14" x14ac:dyDescent="0.35">
      <c r="A207" t="s">
        <v>212</v>
      </c>
      <c r="B207" t="s">
        <v>573</v>
      </c>
      <c r="C207" t="s">
        <v>747</v>
      </c>
      <c r="D207" t="s">
        <v>756</v>
      </c>
      <c r="E207" t="s">
        <v>767</v>
      </c>
      <c r="F207">
        <v>2008</v>
      </c>
      <c r="G207">
        <v>583</v>
      </c>
      <c r="H207">
        <v>367</v>
      </c>
      <c r="I207" t="s">
        <v>751</v>
      </c>
      <c r="J207">
        <f>Table1[[#This Row],[PaidAmount]]-Table1[[#This Row],[AllowedAmount]]</f>
        <v>-216</v>
      </c>
      <c r="K207" t="str">
        <f>IF(Table1[[#This Row],[Variance]]&gt;0, "Overpayment","Underpayment")</f>
        <v>Underpayment</v>
      </c>
      <c r="L207" s="6">
        <v>45499</v>
      </c>
      <c r="M207" t="str">
        <f>IF(ABS(Table1[[#This Row],[Variance]])&gt;100,"High Variance Claims","Normal Claims")</f>
        <v>High Variance Claims</v>
      </c>
      <c r="N207" t="str">
        <f>"Week" &amp; WEEKNUM(Table1[[#This Row],[DOS]],2)</f>
        <v>Week30</v>
      </c>
    </row>
    <row r="208" spans="1:14" x14ac:dyDescent="0.35">
      <c r="A208" t="s">
        <v>213</v>
      </c>
      <c r="B208" t="s">
        <v>650</v>
      </c>
      <c r="C208" t="s">
        <v>748</v>
      </c>
      <c r="D208" t="s">
        <v>768</v>
      </c>
      <c r="E208" t="s">
        <v>757</v>
      </c>
      <c r="F208">
        <v>4283</v>
      </c>
      <c r="G208">
        <v>3177</v>
      </c>
      <c r="H208">
        <v>1361</v>
      </c>
      <c r="I208" t="s">
        <v>751</v>
      </c>
      <c r="J208">
        <f>Table1[[#This Row],[PaidAmount]]-Table1[[#This Row],[AllowedAmount]]</f>
        <v>-1816</v>
      </c>
      <c r="K208" t="str">
        <f>IF(Table1[[#This Row],[Variance]]&gt;0, "Overpayment","Underpayment")</f>
        <v>Underpayment</v>
      </c>
      <c r="L208" s="6">
        <v>45497</v>
      </c>
      <c r="M208" t="str">
        <f>IF(ABS(Table1[[#This Row],[Variance]])&gt;100,"High Variance Claims","Normal Claims")</f>
        <v>High Variance Claims</v>
      </c>
      <c r="N208" t="str">
        <f>"Week" &amp; WEEKNUM(Table1[[#This Row],[DOS]],2)</f>
        <v>Week30</v>
      </c>
    </row>
    <row r="209" spans="1:14" x14ac:dyDescent="0.35">
      <c r="A209" t="s">
        <v>214</v>
      </c>
      <c r="B209" t="s">
        <v>651</v>
      </c>
      <c r="C209" t="s">
        <v>746</v>
      </c>
      <c r="D209" t="s">
        <v>769</v>
      </c>
      <c r="E209" t="s">
        <v>766</v>
      </c>
      <c r="F209">
        <v>4396</v>
      </c>
      <c r="G209">
        <v>3152</v>
      </c>
      <c r="H209">
        <v>2393</v>
      </c>
      <c r="I209" t="s">
        <v>751</v>
      </c>
      <c r="J209">
        <f>Table1[[#This Row],[PaidAmount]]-Table1[[#This Row],[AllowedAmount]]</f>
        <v>-759</v>
      </c>
      <c r="K209" t="str">
        <f>IF(Table1[[#This Row],[Variance]]&gt;0, "Overpayment","Underpayment")</f>
        <v>Underpayment</v>
      </c>
      <c r="L209" s="6">
        <v>45453</v>
      </c>
      <c r="M209" t="str">
        <f>IF(ABS(Table1[[#This Row],[Variance]])&gt;100,"High Variance Claims","Normal Claims")</f>
        <v>High Variance Claims</v>
      </c>
      <c r="N209" t="str">
        <f>"Week" &amp; WEEKNUM(Table1[[#This Row],[DOS]],2)</f>
        <v>Week24</v>
      </c>
    </row>
    <row r="210" spans="1:14" x14ac:dyDescent="0.35">
      <c r="A210" t="s">
        <v>215</v>
      </c>
      <c r="B210" t="s">
        <v>652</v>
      </c>
      <c r="C210" t="s">
        <v>748</v>
      </c>
      <c r="D210" t="s">
        <v>758</v>
      </c>
      <c r="E210" t="s">
        <v>763</v>
      </c>
      <c r="F210">
        <v>1764</v>
      </c>
      <c r="G210">
        <v>197</v>
      </c>
      <c r="H210">
        <v>29</v>
      </c>
      <c r="I210" t="s">
        <v>751</v>
      </c>
      <c r="J210">
        <f>Table1[[#This Row],[PaidAmount]]-Table1[[#This Row],[AllowedAmount]]</f>
        <v>-168</v>
      </c>
      <c r="K210" t="str">
        <f>IF(Table1[[#This Row],[Variance]]&gt;0, "Overpayment","Underpayment")</f>
        <v>Underpayment</v>
      </c>
      <c r="L210" s="6">
        <v>45530</v>
      </c>
      <c r="M210" t="str">
        <f>IF(ABS(Table1[[#This Row],[Variance]])&gt;100,"High Variance Claims","Normal Claims")</f>
        <v>High Variance Claims</v>
      </c>
      <c r="N210" t="str">
        <f>"Week" &amp; WEEKNUM(Table1[[#This Row],[DOS]],2)</f>
        <v>Week35</v>
      </c>
    </row>
    <row r="211" spans="1:14" x14ac:dyDescent="0.35">
      <c r="A211" t="s">
        <v>216</v>
      </c>
      <c r="B211" t="s">
        <v>589</v>
      </c>
      <c r="C211" t="s">
        <v>746</v>
      </c>
      <c r="D211" t="s">
        <v>758</v>
      </c>
      <c r="E211" t="s">
        <v>762</v>
      </c>
      <c r="F211">
        <v>3005</v>
      </c>
      <c r="G211">
        <v>1468</v>
      </c>
      <c r="H211">
        <v>1355</v>
      </c>
      <c r="I211" t="s">
        <v>750</v>
      </c>
      <c r="J211">
        <f>Table1[[#This Row],[PaidAmount]]-Table1[[#This Row],[AllowedAmount]]</f>
        <v>-113</v>
      </c>
      <c r="K211" t="str">
        <f>IF(Table1[[#This Row],[Variance]]&gt;0, "Overpayment","Underpayment")</f>
        <v>Underpayment</v>
      </c>
      <c r="L211" s="6">
        <v>45477</v>
      </c>
      <c r="M211" t="str">
        <f>IF(ABS(Table1[[#This Row],[Variance]])&gt;100,"High Variance Claims","Normal Claims")</f>
        <v>High Variance Claims</v>
      </c>
      <c r="N211" t="str">
        <f>"Week" &amp; WEEKNUM(Table1[[#This Row],[DOS]],2)</f>
        <v>Week27</v>
      </c>
    </row>
    <row r="212" spans="1:14" x14ac:dyDescent="0.35">
      <c r="A212" t="s">
        <v>217</v>
      </c>
      <c r="B212" t="s">
        <v>653</v>
      </c>
      <c r="C212" t="s">
        <v>748</v>
      </c>
      <c r="D212" t="s">
        <v>758</v>
      </c>
      <c r="E212" t="s">
        <v>764</v>
      </c>
      <c r="F212">
        <v>426</v>
      </c>
      <c r="G212">
        <v>165</v>
      </c>
      <c r="H212">
        <v>133</v>
      </c>
      <c r="I212" t="s">
        <v>749</v>
      </c>
      <c r="J212">
        <f>Table1[[#This Row],[PaidAmount]]-Table1[[#This Row],[AllowedAmount]]</f>
        <v>-32</v>
      </c>
      <c r="K212" t="str">
        <f>IF(Table1[[#This Row],[Variance]]&gt;0, "Overpayment","Underpayment")</f>
        <v>Underpayment</v>
      </c>
      <c r="L212" s="6">
        <v>45491</v>
      </c>
      <c r="M212" t="str">
        <f>IF(ABS(Table1[[#This Row],[Variance]])&gt;100,"High Variance Claims","Normal Claims")</f>
        <v>Normal Claims</v>
      </c>
      <c r="N212" t="str">
        <f>"Week" &amp; WEEKNUM(Table1[[#This Row],[DOS]],2)</f>
        <v>Week29</v>
      </c>
    </row>
    <row r="213" spans="1:14" x14ac:dyDescent="0.35">
      <c r="A213" t="s">
        <v>218</v>
      </c>
      <c r="B213" t="s">
        <v>561</v>
      </c>
      <c r="C213" t="s">
        <v>747</v>
      </c>
      <c r="D213" t="s">
        <v>758</v>
      </c>
      <c r="E213" t="s">
        <v>763</v>
      </c>
      <c r="F213">
        <v>2581</v>
      </c>
      <c r="G213">
        <v>746</v>
      </c>
      <c r="H213">
        <v>211</v>
      </c>
      <c r="I213" t="s">
        <v>751</v>
      </c>
      <c r="J213">
        <f>Table1[[#This Row],[PaidAmount]]-Table1[[#This Row],[AllowedAmount]]</f>
        <v>-535</v>
      </c>
      <c r="K213" t="str">
        <f>IF(Table1[[#This Row],[Variance]]&gt;0, "Overpayment","Underpayment")</f>
        <v>Underpayment</v>
      </c>
      <c r="L213" s="6">
        <v>45509</v>
      </c>
      <c r="M213" t="str">
        <f>IF(ABS(Table1[[#This Row],[Variance]])&gt;100,"High Variance Claims","Normal Claims")</f>
        <v>High Variance Claims</v>
      </c>
      <c r="N213" t="str">
        <f>"Week" &amp; WEEKNUM(Table1[[#This Row],[DOS]],2)</f>
        <v>Week32</v>
      </c>
    </row>
    <row r="214" spans="1:14" x14ac:dyDescent="0.35">
      <c r="A214" t="s">
        <v>219</v>
      </c>
      <c r="B214" t="s">
        <v>643</v>
      </c>
      <c r="C214" t="s">
        <v>746</v>
      </c>
      <c r="D214" t="s">
        <v>761</v>
      </c>
      <c r="E214" t="s">
        <v>762</v>
      </c>
      <c r="F214">
        <v>1716</v>
      </c>
      <c r="G214">
        <v>1393</v>
      </c>
      <c r="H214">
        <v>967</v>
      </c>
      <c r="I214" t="s">
        <v>750</v>
      </c>
      <c r="J214">
        <f>Table1[[#This Row],[PaidAmount]]-Table1[[#This Row],[AllowedAmount]]</f>
        <v>-426</v>
      </c>
      <c r="K214" t="str">
        <f>IF(Table1[[#This Row],[Variance]]&gt;0, "Overpayment","Underpayment")</f>
        <v>Underpayment</v>
      </c>
      <c r="L214" s="6">
        <v>45498</v>
      </c>
      <c r="M214" t="str">
        <f>IF(ABS(Table1[[#This Row],[Variance]])&gt;100,"High Variance Claims","Normal Claims")</f>
        <v>High Variance Claims</v>
      </c>
      <c r="N214" t="str">
        <f>"Week" &amp; WEEKNUM(Table1[[#This Row],[DOS]],2)</f>
        <v>Week30</v>
      </c>
    </row>
    <row r="215" spans="1:14" x14ac:dyDescent="0.35">
      <c r="A215" t="s">
        <v>220</v>
      </c>
      <c r="B215" t="s">
        <v>654</v>
      </c>
      <c r="C215" t="s">
        <v>748</v>
      </c>
      <c r="D215" t="s">
        <v>773</v>
      </c>
      <c r="E215" t="s">
        <v>772</v>
      </c>
      <c r="F215">
        <v>1935</v>
      </c>
      <c r="G215">
        <v>1875</v>
      </c>
      <c r="H215">
        <v>1284</v>
      </c>
      <c r="I215" t="s">
        <v>751</v>
      </c>
      <c r="J215">
        <f>Table1[[#This Row],[PaidAmount]]-Table1[[#This Row],[AllowedAmount]]</f>
        <v>-591</v>
      </c>
      <c r="K215" t="str">
        <f>IF(Table1[[#This Row],[Variance]]&gt;0, "Overpayment","Underpayment")</f>
        <v>Underpayment</v>
      </c>
      <c r="L215" s="6">
        <v>45521</v>
      </c>
      <c r="M215" t="str">
        <f>IF(ABS(Table1[[#This Row],[Variance]])&gt;100,"High Variance Claims","Normal Claims")</f>
        <v>High Variance Claims</v>
      </c>
      <c r="N215" t="str">
        <f>"Week" &amp; WEEKNUM(Table1[[#This Row],[DOS]],2)</f>
        <v>Week33</v>
      </c>
    </row>
    <row r="216" spans="1:14" x14ac:dyDescent="0.35">
      <c r="A216" t="s">
        <v>221</v>
      </c>
      <c r="B216" t="s">
        <v>655</v>
      </c>
      <c r="C216" t="s">
        <v>747</v>
      </c>
      <c r="D216" t="s">
        <v>760</v>
      </c>
      <c r="E216" t="s">
        <v>759</v>
      </c>
      <c r="F216">
        <v>4517</v>
      </c>
      <c r="G216">
        <v>2900</v>
      </c>
      <c r="H216">
        <v>1946</v>
      </c>
      <c r="I216" t="s">
        <v>749</v>
      </c>
      <c r="J216">
        <f>Table1[[#This Row],[PaidAmount]]-Table1[[#This Row],[AllowedAmount]]</f>
        <v>-954</v>
      </c>
      <c r="K216" t="str">
        <f>IF(Table1[[#This Row],[Variance]]&gt;0, "Overpayment","Underpayment")</f>
        <v>Underpayment</v>
      </c>
      <c r="L216" s="6">
        <v>45446</v>
      </c>
      <c r="M216" t="str">
        <f>IF(ABS(Table1[[#This Row],[Variance]])&gt;100,"High Variance Claims","Normal Claims")</f>
        <v>High Variance Claims</v>
      </c>
      <c r="N216" t="str">
        <f>"Week" &amp; WEEKNUM(Table1[[#This Row],[DOS]],2)</f>
        <v>Week23</v>
      </c>
    </row>
    <row r="217" spans="1:14" x14ac:dyDescent="0.35">
      <c r="A217" t="s">
        <v>222</v>
      </c>
      <c r="B217" t="s">
        <v>551</v>
      </c>
      <c r="C217" t="s">
        <v>747</v>
      </c>
      <c r="D217" t="s">
        <v>768</v>
      </c>
      <c r="E217" t="s">
        <v>764</v>
      </c>
      <c r="F217">
        <v>1416</v>
      </c>
      <c r="G217">
        <v>455</v>
      </c>
      <c r="H217">
        <v>336</v>
      </c>
      <c r="I217" t="s">
        <v>749</v>
      </c>
      <c r="J217">
        <f>Table1[[#This Row],[PaidAmount]]-Table1[[#This Row],[AllowedAmount]]</f>
        <v>-119</v>
      </c>
      <c r="K217" t="str">
        <f>IF(Table1[[#This Row],[Variance]]&gt;0, "Overpayment","Underpayment")</f>
        <v>Underpayment</v>
      </c>
      <c r="L217" s="6">
        <v>45526</v>
      </c>
      <c r="M217" t="str">
        <f>IF(ABS(Table1[[#This Row],[Variance]])&gt;100,"High Variance Claims","Normal Claims")</f>
        <v>High Variance Claims</v>
      </c>
      <c r="N217" t="str">
        <f>"Week" &amp; WEEKNUM(Table1[[#This Row],[DOS]],2)</f>
        <v>Week34</v>
      </c>
    </row>
    <row r="218" spans="1:14" x14ac:dyDescent="0.35">
      <c r="A218" t="s">
        <v>223</v>
      </c>
      <c r="B218" t="s">
        <v>656</v>
      </c>
      <c r="C218" t="s">
        <v>747</v>
      </c>
      <c r="D218" t="s">
        <v>756</v>
      </c>
      <c r="E218" t="s">
        <v>772</v>
      </c>
      <c r="F218">
        <v>4610</v>
      </c>
      <c r="G218">
        <v>2802</v>
      </c>
      <c r="H218">
        <v>793</v>
      </c>
      <c r="I218" t="s">
        <v>750</v>
      </c>
      <c r="J218">
        <f>Table1[[#This Row],[PaidAmount]]-Table1[[#This Row],[AllowedAmount]]</f>
        <v>-2009</v>
      </c>
      <c r="K218" t="str">
        <f>IF(Table1[[#This Row],[Variance]]&gt;0, "Overpayment","Underpayment")</f>
        <v>Underpayment</v>
      </c>
      <c r="L218" s="6">
        <v>45505</v>
      </c>
      <c r="M218" t="str">
        <f>IF(ABS(Table1[[#This Row],[Variance]])&gt;100,"High Variance Claims","Normal Claims")</f>
        <v>High Variance Claims</v>
      </c>
      <c r="N218" t="str">
        <f>"Week" &amp; WEEKNUM(Table1[[#This Row],[DOS]],2)</f>
        <v>Week31</v>
      </c>
    </row>
    <row r="219" spans="1:14" x14ac:dyDescent="0.35">
      <c r="A219" t="s">
        <v>224</v>
      </c>
      <c r="B219" t="s">
        <v>657</v>
      </c>
      <c r="C219" t="s">
        <v>748</v>
      </c>
      <c r="D219" t="s">
        <v>773</v>
      </c>
      <c r="E219" t="s">
        <v>766</v>
      </c>
      <c r="F219">
        <v>1366</v>
      </c>
      <c r="G219">
        <v>445</v>
      </c>
      <c r="H219">
        <v>68</v>
      </c>
      <c r="I219" t="s">
        <v>749</v>
      </c>
      <c r="J219">
        <f>Table1[[#This Row],[PaidAmount]]-Table1[[#This Row],[AllowedAmount]]</f>
        <v>-377</v>
      </c>
      <c r="K219" t="str">
        <f>IF(Table1[[#This Row],[Variance]]&gt;0, "Overpayment","Underpayment")</f>
        <v>Underpayment</v>
      </c>
      <c r="L219" s="6">
        <v>45426</v>
      </c>
      <c r="M219" t="str">
        <f>IF(ABS(Table1[[#This Row],[Variance]])&gt;100,"High Variance Claims","Normal Claims")</f>
        <v>High Variance Claims</v>
      </c>
      <c r="N219" t="str">
        <f>"Week" &amp; WEEKNUM(Table1[[#This Row],[DOS]],2)</f>
        <v>Week20</v>
      </c>
    </row>
    <row r="220" spans="1:14" x14ac:dyDescent="0.35">
      <c r="A220" t="s">
        <v>225</v>
      </c>
      <c r="B220" t="s">
        <v>658</v>
      </c>
      <c r="C220" t="s">
        <v>747</v>
      </c>
      <c r="D220" t="s">
        <v>758</v>
      </c>
      <c r="E220" t="s">
        <v>763</v>
      </c>
      <c r="F220">
        <v>4615</v>
      </c>
      <c r="G220">
        <v>3356</v>
      </c>
      <c r="H220">
        <v>737</v>
      </c>
      <c r="I220" t="s">
        <v>750</v>
      </c>
      <c r="J220">
        <f>Table1[[#This Row],[PaidAmount]]-Table1[[#This Row],[AllowedAmount]]</f>
        <v>-2619</v>
      </c>
      <c r="K220" t="str">
        <f>IF(Table1[[#This Row],[Variance]]&gt;0, "Overpayment","Underpayment")</f>
        <v>Underpayment</v>
      </c>
      <c r="L220" s="6">
        <v>45425</v>
      </c>
      <c r="M220" t="str">
        <f>IF(ABS(Table1[[#This Row],[Variance]])&gt;100,"High Variance Claims","Normal Claims")</f>
        <v>High Variance Claims</v>
      </c>
      <c r="N220" t="str">
        <f>"Week" &amp; WEEKNUM(Table1[[#This Row],[DOS]],2)</f>
        <v>Week20</v>
      </c>
    </row>
    <row r="221" spans="1:14" x14ac:dyDescent="0.35">
      <c r="A221" t="s">
        <v>226</v>
      </c>
      <c r="B221" t="s">
        <v>610</v>
      </c>
      <c r="C221" t="s">
        <v>746</v>
      </c>
      <c r="D221" t="s">
        <v>773</v>
      </c>
      <c r="E221" t="s">
        <v>767</v>
      </c>
      <c r="F221">
        <v>2304</v>
      </c>
      <c r="G221">
        <v>1322</v>
      </c>
      <c r="H221">
        <v>814</v>
      </c>
      <c r="I221" t="s">
        <v>750</v>
      </c>
      <c r="J221">
        <f>Table1[[#This Row],[PaidAmount]]-Table1[[#This Row],[AllowedAmount]]</f>
        <v>-508</v>
      </c>
      <c r="K221" t="str">
        <f>IF(Table1[[#This Row],[Variance]]&gt;0, "Overpayment","Underpayment")</f>
        <v>Underpayment</v>
      </c>
      <c r="L221" s="6">
        <v>45453</v>
      </c>
      <c r="M221" t="str">
        <f>IF(ABS(Table1[[#This Row],[Variance]])&gt;100,"High Variance Claims","Normal Claims")</f>
        <v>High Variance Claims</v>
      </c>
      <c r="N221" t="str">
        <f>"Week" &amp; WEEKNUM(Table1[[#This Row],[DOS]],2)</f>
        <v>Week24</v>
      </c>
    </row>
    <row r="222" spans="1:14" x14ac:dyDescent="0.35">
      <c r="A222" t="s">
        <v>227</v>
      </c>
      <c r="B222" t="s">
        <v>572</v>
      </c>
      <c r="C222" t="s">
        <v>748</v>
      </c>
      <c r="D222" t="s">
        <v>756</v>
      </c>
      <c r="E222" t="s">
        <v>757</v>
      </c>
      <c r="F222">
        <v>1118</v>
      </c>
      <c r="G222">
        <v>321</v>
      </c>
      <c r="H222">
        <v>119</v>
      </c>
      <c r="I222" t="s">
        <v>749</v>
      </c>
      <c r="J222">
        <f>Table1[[#This Row],[PaidAmount]]-Table1[[#This Row],[AllowedAmount]]</f>
        <v>-202</v>
      </c>
      <c r="K222" t="str">
        <f>IF(Table1[[#This Row],[Variance]]&gt;0, "Overpayment","Underpayment")</f>
        <v>Underpayment</v>
      </c>
      <c r="L222" s="6">
        <v>45489</v>
      </c>
      <c r="M222" t="str">
        <f>IF(ABS(Table1[[#This Row],[Variance]])&gt;100,"High Variance Claims","Normal Claims")</f>
        <v>High Variance Claims</v>
      </c>
      <c r="N222" t="str">
        <f>"Week" &amp; WEEKNUM(Table1[[#This Row],[DOS]],2)</f>
        <v>Week29</v>
      </c>
    </row>
    <row r="223" spans="1:14" x14ac:dyDescent="0.35">
      <c r="A223" t="s">
        <v>228</v>
      </c>
      <c r="B223" t="s">
        <v>624</v>
      </c>
      <c r="C223" t="s">
        <v>747</v>
      </c>
      <c r="D223" t="s">
        <v>765</v>
      </c>
      <c r="E223" t="s">
        <v>766</v>
      </c>
      <c r="F223">
        <v>2492</v>
      </c>
      <c r="G223">
        <v>229</v>
      </c>
      <c r="H223">
        <v>157</v>
      </c>
      <c r="I223" t="s">
        <v>751</v>
      </c>
      <c r="J223">
        <f>Table1[[#This Row],[PaidAmount]]-Table1[[#This Row],[AllowedAmount]]</f>
        <v>-72</v>
      </c>
      <c r="K223" t="str">
        <f>IF(Table1[[#This Row],[Variance]]&gt;0, "Overpayment","Underpayment")</f>
        <v>Underpayment</v>
      </c>
      <c r="L223" s="6">
        <v>45416</v>
      </c>
      <c r="M223" t="str">
        <f>IF(ABS(Table1[[#This Row],[Variance]])&gt;100,"High Variance Claims","Normal Claims")</f>
        <v>Normal Claims</v>
      </c>
      <c r="N223" t="str">
        <f>"Week" &amp; WEEKNUM(Table1[[#This Row],[DOS]],2)</f>
        <v>Week18</v>
      </c>
    </row>
    <row r="224" spans="1:14" x14ac:dyDescent="0.35">
      <c r="A224" t="s">
        <v>229</v>
      </c>
      <c r="B224" t="s">
        <v>589</v>
      </c>
      <c r="C224" t="s">
        <v>746</v>
      </c>
      <c r="D224" t="s">
        <v>773</v>
      </c>
      <c r="E224" t="s">
        <v>770</v>
      </c>
      <c r="F224">
        <v>3077</v>
      </c>
      <c r="G224">
        <v>2345</v>
      </c>
      <c r="H224">
        <v>47</v>
      </c>
      <c r="I224" t="s">
        <v>751</v>
      </c>
      <c r="J224">
        <f>Table1[[#This Row],[PaidAmount]]-Table1[[#This Row],[AllowedAmount]]</f>
        <v>-2298</v>
      </c>
      <c r="K224" t="str">
        <f>IF(Table1[[#This Row],[Variance]]&gt;0, "Overpayment","Underpayment")</f>
        <v>Underpayment</v>
      </c>
      <c r="L224" s="6">
        <v>45519</v>
      </c>
      <c r="M224" t="str">
        <f>IF(ABS(Table1[[#This Row],[Variance]])&gt;100,"High Variance Claims","Normal Claims")</f>
        <v>High Variance Claims</v>
      </c>
      <c r="N224" t="str">
        <f>"Week" &amp; WEEKNUM(Table1[[#This Row],[DOS]],2)</f>
        <v>Week33</v>
      </c>
    </row>
    <row r="225" spans="1:14" x14ac:dyDescent="0.35">
      <c r="A225" t="s">
        <v>230</v>
      </c>
      <c r="B225" t="s">
        <v>647</v>
      </c>
      <c r="C225" t="s">
        <v>748</v>
      </c>
      <c r="D225" t="s">
        <v>761</v>
      </c>
      <c r="E225" t="s">
        <v>757</v>
      </c>
      <c r="F225">
        <v>433</v>
      </c>
      <c r="G225">
        <v>195</v>
      </c>
      <c r="H225">
        <v>139</v>
      </c>
      <c r="I225" t="s">
        <v>749</v>
      </c>
      <c r="J225">
        <f>Table1[[#This Row],[PaidAmount]]-Table1[[#This Row],[AllowedAmount]]</f>
        <v>-56</v>
      </c>
      <c r="K225" t="str">
        <f>IF(Table1[[#This Row],[Variance]]&gt;0, "Overpayment","Underpayment")</f>
        <v>Underpayment</v>
      </c>
      <c r="L225" s="6">
        <v>45414</v>
      </c>
      <c r="M225" t="str">
        <f>IF(ABS(Table1[[#This Row],[Variance]])&gt;100,"High Variance Claims","Normal Claims")</f>
        <v>Normal Claims</v>
      </c>
      <c r="N225" t="str">
        <f>"Week" &amp; WEEKNUM(Table1[[#This Row],[DOS]],2)</f>
        <v>Week18</v>
      </c>
    </row>
    <row r="226" spans="1:14" x14ac:dyDescent="0.35">
      <c r="A226" t="s">
        <v>231</v>
      </c>
      <c r="B226" t="s">
        <v>564</v>
      </c>
      <c r="C226" t="s">
        <v>746</v>
      </c>
      <c r="D226" t="s">
        <v>773</v>
      </c>
      <c r="E226" t="s">
        <v>772</v>
      </c>
      <c r="F226">
        <v>2292</v>
      </c>
      <c r="G226">
        <v>1737</v>
      </c>
      <c r="H226">
        <v>1204</v>
      </c>
      <c r="I226" t="s">
        <v>750</v>
      </c>
      <c r="J226">
        <f>Table1[[#This Row],[PaidAmount]]-Table1[[#This Row],[AllowedAmount]]</f>
        <v>-533</v>
      </c>
      <c r="K226" t="str">
        <f>IF(Table1[[#This Row],[Variance]]&gt;0, "Overpayment","Underpayment")</f>
        <v>Underpayment</v>
      </c>
      <c r="L226" s="6">
        <v>45537</v>
      </c>
      <c r="M226" t="str">
        <f>IF(ABS(Table1[[#This Row],[Variance]])&gt;100,"High Variance Claims","Normal Claims")</f>
        <v>High Variance Claims</v>
      </c>
      <c r="N226" t="str">
        <f>"Week" &amp; WEEKNUM(Table1[[#This Row],[DOS]],2)</f>
        <v>Week36</v>
      </c>
    </row>
    <row r="227" spans="1:14" x14ac:dyDescent="0.35">
      <c r="A227" t="s">
        <v>232</v>
      </c>
      <c r="B227" t="s">
        <v>518</v>
      </c>
      <c r="C227" t="s">
        <v>748</v>
      </c>
      <c r="D227" t="s">
        <v>769</v>
      </c>
      <c r="E227" t="s">
        <v>767</v>
      </c>
      <c r="F227">
        <v>1835</v>
      </c>
      <c r="G227">
        <v>768</v>
      </c>
      <c r="H227">
        <v>428</v>
      </c>
      <c r="I227" t="s">
        <v>749</v>
      </c>
      <c r="J227">
        <f>Table1[[#This Row],[PaidAmount]]-Table1[[#This Row],[AllowedAmount]]</f>
        <v>-340</v>
      </c>
      <c r="K227" t="str">
        <f>IF(Table1[[#This Row],[Variance]]&gt;0, "Overpayment","Underpayment")</f>
        <v>Underpayment</v>
      </c>
      <c r="L227" s="6">
        <v>45421</v>
      </c>
      <c r="M227" t="str">
        <f>IF(ABS(Table1[[#This Row],[Variance]])&gt;100,"High Variance Claims","Normal Claims")</f>
        <v>High Variance Claims</v>
      </c>
      <c r="N227" t="str">
        <f>"Week" &amp; WEEKNUM(Table1[[#This Row],[DOS]],2)</f>
        <v>Week19</v>
      </c>
    </row>
    <row r="228" spans="1:14" x14ac:dyDescent="0.35">
      <c r="A228" t="s">
        <v>233</v>
      </c>
      <c r="B228" t="s">
        <v>517</v>
      </c>
      <c r="C228" t="s">
        <v>746</v>
      </c>
      <c r="D228" t="s">
        <v>761</v>
      </c>
      <c r="E228" t="s">
        <v>755</v>
      </c>
      <c r="F228">
        <v>4557</v>
      </c>
      <c r="G228">
        <v>2405</v>
      </c>
      <c r="H228">
        <v>1924</v>
      </c>
      <c r="I228" t="s">
        <v>749</v>
      </c>
      <c r="J228">
        <f>Table1[[#This Row],[PaidAmount]]-Table1[[#This Row],[AllowedAmount]]</f>
        <v>-481</v>
      </c>
      <c r="K228" t="str">
        <f>IF(Table1[[#This Row],[Variance]]&gt;0, "Overpayment","Underpayment")</f>
        <v>Underpayment</v>
      </c>
      <c r="L228" s="6">
        <v>45507</v>
      </c>
      <c r="M228" t="str">
        <f>IF(ABS(Table1[[#This Row],[Variance]])&gt;100,"High Variance Claims","Normal Claims")</f>
        <v>High Variance Claims</v>
      </c>
      <c r="N228" t="str">
        <f>"Week" &amp; WEEKNUM(Table1[[#This Row],[DOS]],2)</f>
        <v>Week31</v>
      </c>
    </row>
    <row r="229" spans="1:14" x14ac:dyDescent="0.35">
      <c r="A229" t="s">
        <v>234</v>
      </c>
      <c r="B229" t="s">
        <v>552</v>
      </c>
      <c r="C229" t="s">
        <v>748</v>
      </c>
      <c r="D229" t="s">
        <v>754</v>
      </c>
      <c r="E229" t="s">
        <v>767</v>
      </c>
      <c r="F229">
        <v>114</v>
      </c>
      <c r="G229">
        <v>110</v>
      </c>
      <c r="H229">
        <v>68</v>
      </c>
      <c r="I229" t="s">
        <v>749</v>
      </c>
      <c r="J229">
        <f>Table1[[#This Row],[PaidAmount]]-Table1[[#This Row],[AllowedAmount]]</f>
        <v>-42</v>
      </c>
      <c r="K229" t="str">
        <f>IF(Table1[[#This Row],[Variance]]&gt;0, "Overpayment","Underpayment")</f>
        <v>Underpayment</v>
      </c>
      <c r="L229" s="6">
        <v>45546</v>
      </c>
      <c r="M229" t="str">
        <f>IF(ABS(Table1[[#This Row],[Variance]])&gt;100,"High Variance Claims","Normal Claims")</f>
        <v>Normal Claims</v>
      </c>
      <c r="N229" t="str">
        <f>"Week" &amp; WEEKNUM(Table1[[#This Row],[DOS]],2)</f>
        <v>Week37</v>
      </c>
    </row>
    <row r="230" spans="1:14" x14ac:dyDescent="0.35">
      <c r="A230" t="s">
        <v>235</v>
      </c>
      <c r="B230" t="s">
        <v>659</v>
      </c>
      <c r="C230" t="s">
        <v>747</v>
      </c>
      <c r="D230" t="s">
        <v>773</v>
      </c>
      <c r="E230" t="s">
        <v>759</v>
      </c>
      <c r="F230">
        <v>2902</v>
      </c>
      <c r="G230">
        <v>1357</v>
      </c>
      <c r="H230">
        <v>1128</v>
      </c>
      <c r="I230" t="s">
        <v>749</v>
      </c>
      <c r="J230">
        <f>Table1[[#This Row],[PaidAmount]]-Table1[[#This Row],[AllowedAmount]]</f>
        <v>-229</v>
      </c>
      <c r="K230" t="str">
        <f>IF(Table1[[#This Row],[Variance]]&gt;0, "Overpayment","Underpayment")</f>
        <v>Underpayment</v>
      </c>
      <c r="L230" s="6">
        <v>45476</v>
      </c>
      <c r="M230" t="str">
        <f>IF(ABS(Table1[[#This Row],[Variance]])&gt;100,"High Variance Claims","Normal Claims")</f>
        <v>High Variance Claims</v>
      </c>
      <c r="N230" t="str">
        <f>"Week" &amp; WEEKNUM(Table1[[#This Row],[DOS]],2)</f>
        <v>Week27</v>
      </c>
    </row>
    <row r="231" spans="1:14" x14ac:dyDescent="0.35">
      <c r="A231" t="s">
        <v>236</v>
      </c>
      <c r="B231" t="s">
        <v>524</v>
      </c>
      <c r="C231" t="s">
        <v>746</v>
      </c>
      <c r="D231" t="s">
        <v>765</v>
      </c>
      <c r="E231" t="s">
        <v>759</v>
      </c>
      <c r="F231">
        <v>1012</v>
      </c>
      <c r="G231">
        <v>244</v>
      </c>
      <c r="H231">
        <v>212</v>
      </c>
      <c r="I231" t="s">
        <v>751</v>
      </c>
      <c r="J231">
        <f>Table1[[#This Row],[PaidAmount]]-Table1[[#This Row],[AllowedAmount]]</f>
        <v>-32</v>
      </c>
      <c r="K231" t="str">
        <f>IF(Table1[[#This Row],[Variance]]&gt;0, "Overpayment","Underpayment")</f>
        <v>Underpayment</v>
      </c>
      <c r="L231" s="6">
        <v>45418</v>
      </c>
      <c r="M231" t="str">
        <f>IF(ABS(Table1[[#This Row],[Variance]])&gt;100,"High Variance Claims","Normal Claims")</f>
        <v>Normal Claims</v>
      </c>
      <c r="N231" t="str">
        <f>"Week" &amp; WEEKNUM(Table1[[#This Row],[DOS]],2)</f>
        <v>Week19</v>
      </c>
    </row>
    <row r="232" spans="1:14" x14ac:dyDescent="0.35">
      <c r="A232" t="s">
        <v>237</v>
      </c>
      <c r="B232" t="s">
        <v>623</v>
      </c>
      <c r="C232" t="s">
        <v>747</v>
      </c>
      <c r="D232" t="s">
        <v>771</v>
      </c>
      <c r="E232" t="s">
        <v>766</v>
      </c>
      <c r="F232">
        <v>759</v>
      </c>
      <c r="G232">
        <v>244</v>
      </c>
      <c r="H232">
        <v>160</v>
      </c>
      <c r="I232" t="s">
        <v>750</v>
      </c>
      <c r="J232">
        <f>Table1[[#This Row],[PaidAmount]]-Table1[[#This Row],[AllowedAmount]]</f>
        <v>-84</v>
      </c>
      <c r="K232" t="str">
        <f>IF(Table1[[#This Row],[Variance]]&gt;0, "Overpayment","Underpayment")</f>
        <v>Underpayment</v>
      </c>
      <c r="L232" s="6">
        <v>45429</v>
      </c>
      <c r="M232" t="str">
        <f>IF(ABS(Table1[[#This Row],[Variance]])&gt;100,"High Variance Claims","Normal Claims")</f>
        <v>Normal Claims</v>
      </c>
      <c r="N232" t="str">
        <f>"Week" &amp; WEEKNUM(Table1[[#This Row],[DOS]],2)</f>
        <v>Week20</v>
      </c>
    </row>
    <row r="233" spans="1:14" x14ac:dyDescent="0.35">
      <c r="A233" t="s">
        <v>238</v>
      </c>
      <c r="B233" t="s">
        <v>660</v>
      </c>
      <c r="C233" t="s">
        <v>747</v>
      </c>
      <c r="D233" t="s">
        <v>771</v>
      </c>
      <c r="E233" t="s">
        <v>759</v>
      </c>
      <c r="F233">
        <v>605</v>
      </c>
      <c r="G233">
        <v>123</v>
      </c>
      <c r="H233">
        <v>15</v>
      </c>
      <c r="I233" t="s">
        <v>750</v>
      </c>
      <c r="J233">
        <f>Table1[[#This Row],[PaidAmount]]-Table1[[#This Row],[AllowedAmount]]</f>
        <v>-108</v>
      </c>
      <c r="K233" t="str">
        <f>IF(Table1[[#This Row],[Variance]]&gt;0, "Overpayment","Underpayment")</f>
        <v>Underpayment</v>
      </c>
      <c r="L233" s="6">
        <v>45534</v>
      </c>
      <c r="M233" t="str">
        <f>IF(ABS(Table1[[#This Row],[Variance]])&gt;100,"High Variance Claims","Normal Claims")</f>
        <v>High Variance Claims</v>
      </c>
      <c r="N233" t="str">
        <f>"Week" &amp; WEEKNUM(Table1[[#This Row],[DOS]],2)</f>
        <v>Week35</v>
      </c>
    </row>
    <row r="234" spans="1:14" x14ac:dyDescent="0.35">
      <c r="A234" t="s">
        <v>239</v>
      </c>
      <c r="B234" t="s">
        <v>631</v>
      </c>
      <c r="C234" t="s">
        <v>748</v>
      </c>
      <c r="D234" t="s">
        <v>769</v>
      </c>
      <c r="E234" t="s">
        <v>757</v>
      </c>
      <c r="F234">
        <v>3582</v>
      </c>
      <c r="G234">
        <v>1603</v>
      </c>
      <c r="H234">
        <v>1518</v>
      </c>
      <c r="I234" t="s">
        <v>749</v>
      </c>
      <c r="J234">
        <f>Table1[[#This Row],[PaidAmount]]-Table1[[#This Row],[AllowedAmount]]</f>
        <v>-85</v>
      </c>
      <c r="K234" t="str">
        <f>IF(Table1[[#This Row],[Variance]]&gt;0, "Overpayment","Underpayment")</f>
        <v>Underpayment</v>
      </c>
      <c r="L234" s="6">
        <v>45481</v>
      </c>
      <c r="M234" t="str">
        <f>IF(ABS(Table1[[#This Row],[Variance]])&gt;100,"High Variance Claims","Normal Claims")</f>
        <v>Normal Claims</v>
      </c>
      <c r="N234" t="str">
        <f>"Week" &amp; WEEKNUM(Table1[[#This Row],[DOS]],2)</f>
        <v>Week28</v>
      </c>
    </row>
    <row r="235" spans="1:14" x14ac:dyDescent="0.35">
      <c r="A235" t="s">
        <v>240</v>
      </c>
      <c r="B235" t="s">
        <v>661</v>
      </c>
      <c r="C235" t="s">
        <v>747</v>
      </c>
      <c r="D235" t="s">
        <v>761</v>
      </c>
      <c r="E235" t="s">
        <v>763</v>
      </c>
      <c r="F235">
        <v>4084</v>
      </c>
      <c r="G235">
        <v>810</v>
      </c>
      <c r="H235">
        <v>779</v>
      </c>
      <c r="I235" t="s">
        <v>751</v>
      </c>
      <c r="J235">
        <f>Table1[[#This Row],[PaidAmount]]-Table1[[#This Row],[AllowedAmount]]</f>
        <v>-31</v>
      </c>
      <c r="K235" t="str">
        <f>IF(Table1[[#This Row],[Variance]]&gt;0, "Overpayment","Underpayment")</f>
        <v>Underpayment</v>
      </c>
      <c r="L235" s="6">
        <v>45460</v>
      </c>
      <c r="M235" t="str">
        <f>IF(ABS(Table1[[#This Row],[Variance]])&gt;100,"High Variance Claims","Normal Claims")</f>
        <v>Normal Claims</v>
      </c>
      <c r="N235" t="str">
        <f>"Week" &amp; WEEKNUM(Table1[[#This Row],[DOS]],2)</f>
        <v>Week25</v>
      </c>
    </row>
    <row r="236" spans="1:14" x14ac:dyDescent="0.35">
      <c r="A236" t="s">
        <v>241</v>
      </c>
      <c r="B236" t="s">
        <v>656</v>
      </c>
      <c r="C236" t="s">
        <v>746</v>
      </c>
      <c r="D236" t="s">
        <v>760</v>
      </c>
      <c r="E236" t="s">
        <v>772</v>
      </c>
      <c r="F236">
        <v>1968</v>
      </c>
      <c r="G236">
        <v>1472</v>
      </c>
      <c r="H236">
        <v>1201</v>
      </c>
      <c r="I236" t="s">
        <v>750</v>
      </c>
      <c r="J236">
        <f>Table1[[#This Row],[PaidAmount]]-Table1[[#This Row],[AllowedAmount]]</f>
        <v>-271</v>
      </c>
      <c r="K236" t="str">
        <f>IF(Table1[[#This Row],[Variance]]&gt;0, "Overpayment","Underpayment")</f>
        <v>Underpayment</v>
      </c>
      <c r="L236" s="6">
        <v>45499</v>
      </c>
      <c r="M236" t="str">
        <f>IF(ABS(Table1[[#This Row],[Variance]])&gt;100,"High Variance Claims","Normal Claims")</f>
        <v>High Variance Claims</v>
      </c>
      <c r="N236" t="str">
        <f>"Week" &amp; WEEKNUM(Table1[[#This Row],[DOS]],2)</f>
        <v>Week30</v>
      </c>
    </row>
    <row r="237" spans="1:14" x14ac:dyDescent="0.35">
      <c r="A237" t="s">
        <v>242</v>
      </c>
      <c r="B237" t="s">
        <v>592</v>
      </c>
      <c r="C237" t="s">
        <v>748</v>
      </c>
      <c r="D237" t="s">
        <v>773</v>
      </c>
      <c r="E237" t="s">
        <v>763</v>
      </c>
      <c r="F237">
        <v>4562</v>
      </c>
      <c r="G237">
        <v>4233</v>
      </c>
      <c r="H237">
        <v>307</v>
      </c>
      <c r="I237" t="s">
        <v>751</v>
      </c>
      <c r="J237">
        <f>Table1[[#This Row],[PaidAmount]]-Table1[[#This Row],[AllowedAmount]]</f>
        <v>-3926</v>
      </c>
      <c r="K237" t="str">
        <f>IF(Table1[[#This Row],[Variance]]&gt;0, "Overpayment","Underpayment")</f>
        <v>Underpayment</v>
      </c>
      <c r="L237" s="6">
        <v>45413</v>
      </c>
      <c r="M237" t="str">
        <f>IF(ABS(Table1[[#This Row],[Variance]])&gt;100,"High Variance Claims","Normal Claims")</f>
        <v>High Variance Claims</v>
      </c>
      <c r="N237" t="str">
        <f>"Week" &amp; WEEKNUM(Table1[[#This Row],[DOS]],2)</f>
        <v>Week18</v>
      </c>
    </row>
    <row r="238" spans="1:14" x14ac:dyDescent="0.35">
      <c r="A238" t="s">
        <v>243</v>
      </c>
      <c r="B238" t="s">
        <v>654</v>
      </c>
      <c r="C238" t="s">
        <v>748</v>
      </c>
      <c r="D238" t="s">
        <v>768</v>
      </c>
      <c r="E238" t="s">
        <v>772</v>
      </c>
      <c r="F238">
        <v>268</v>
      </c>
      <c r="G238">
        <v>238</v>
      </c>
      <c r="H238">
        <v>132</v>
      </c>
      <c r="I238" t="s">
        <v>750</v>
      </c>
      <c r="J238">
        <f>Table1[[#This Row],[PaidAmount]]-Table1[[#This Row],[AllowedAmount]]</f>
        <v>-106</v>
      </c>
      <c r="K238" t="str">
        <f>IF(Table1[[#This Row],[Variance]]&gt;0, "Overpayment","Underpayment")</f>
        <v>Underpayment</v>
      </c>
      <c r="L238" s="6">
        <v>45470</v>
      </c>
      <c r="M238" t="str">
        <f>IF(ABS(Table1[[#This Row],[Variance]])&gt;100,"High Variance Claims","Normal Claims")</f>
        <v>High Variance Claims</v>
      </c>
      <c r="N238" t="str">
        <f>"Week" &amp; WEEKNUM(Table1[[#This Row],[DOS]],2)</f>
        <v>Week26</v>
      </c>
    </row>
    <row r="239" spans="1:14" x14ac:dyDescent="0.35">
      <c r="A239" t="s">
        <v>244</v>
      </c>
      <c r="B239" t="s">
        <v>589</v>
      </c>
      <c r="C239" t="s">
        <v>748</v>
      </c>
      <c r="D239" t="s">
        <v>761</v>
      </c>
      <c r="E239" t="s">
        <v>772</v>
      </c>
      <c r="F239">
        <v>1202</v>
      </c>
      <c r="G239">
        <v>527</v>
      </c>
      <c r="H239">
        <v>151</v>
      </c>
      <c r="I239" t="s">
        <v>749</v>
      </c>
      <c r="J239">
        <f>Table1[[#This Row],[PaidAmount]]-Table1[[#This Row],[AllowedAmount]]</f>
        <v>-376</v>
      </c>
      <c r="K239" t="str">
        <f>IF(Table1[[#This Row],[Variance]]&gt;0, "Overpayment","Underpayment")</f>
        <v>Underpayment</v>
      </c>
      <c r="L239" s="6">
        <v>45442</v>
      </c>
      <c r="M239" t="str">
        <f>IF(ABS(Table1[[#This Row],[Variance]])&gt;100,"High Variance Claims","Normal Claims")</f>
        <v>High Variance Claims</v>
      </c>
      <c r="N239" t="str">
        <f>"Week" &amp; WEEKNUM(Table1[[#This Row],[DOS]],2)</f>
        <v>Week22</v>
      </c>
    </row>
    <row r="240" spans="1:14" x14ac:dyDescent="0.35">
      <c r="A240" t="s">
        <v>245</v>
      </c>
      <c r="B240" t="s">
        <v>662</v>
      </c>
      <c r="C240" t="s">
        <v>747</v>
      </c>
      <c r="D240" t="s">
        <v>756</v>
      </c>
      <c r="E240" t="s">
        <v>770</v>
      </c>
      <c r="F240">
        <v>1283</v>
      </c>
      <c r="G240">
        <v>364</v>
      </c>
      <c r="H240">
        <v>223</v>
      </c>
      <c r="I240" t="s">
        <v>751</v>
      </c>
      <c r="J240">
        <f>Table1[[#This Row],[PaidAmount]]-Table1[[#This Row],[AllowedAmount]]</f>
        <v>-141</v>
      </c>
      <c r="K240" t="str">
        <f>IF(Table1[[#This Row],[Variance]]&gt;0, "Overpayment","Underpayment")</f>
        <v>Underpayment</v>
      </c>
      <c r="L240" s="6">
        <v>45415</v>
      </c>
      <c r="M240" t="str">
        <f>IF(ABS(Table1[[#This Row],[Variance]])&gt;100,"High Variance Claims","Normal Claims")</f>
        <v>High Variance Claims</v>
      </c>
      <c r="N240" t="str">
        <f>"Week" &amp; WEEKNUM(Table1[[#This Row],[DOS]],2)</f>
        <v>Week18</v>
      </c>
    </row>
    <row r="241" spans="1:14" x14ac:dyDescent="0.35">
      <c r="A241" t="s">
        <v>246</v>
      </c>
      <c r="B241" t="s">
        <v>663</v>
      </c>
      <c r="C241" t="s">
        <v>747</v>
      </c>
      <c r="D241" t="s">
        <v>771</v>
      </c>
      <c r="E241" t="s">
        <v>759</v>
      </c>
      <c r="F241">
        <v>3556</v>
      </c>
      <c r="G241">
        <v>2929</v>
      </c>
      <c r="H241">
        <v>3049</v>
      </c>
      <c r="I241" t="s">
        <v>750</v>
      </c>
      <c r="J241">
        <f>Table1[[#This Row],[PaidAmount]]-Table1[[#This Row],[AllowedAmount]]</f>
        <v>120</v>
      </c>
      <c r="K241" t="str">
        <f>IF(Table1[[#This Row],[Variance]]&gt;0, "Overpayment","Underpayment")</f>
        <v>Overpayment</v>
      </c>
      <c r="L241" s="6">
        <v>45521</v>
      </c>
      <c r="M241" t="str">
        <f>IF(ABS(Table1[[#This Row],[Variance]])&gt;100,"High Variance Claims","Normal Claims")</f>
        <v>High Variance Claims</v>
      </c>
      <c r="N241" t="str">
        <f>"Week" &amp; WEEKNUM(Table1[[#This Row],[DOS]],2)</f>
        <v>Week33</v>
      </c>
    </row>
    <row r="242" spans="1:14" x14ac:dyDescent="0.35">
      <c r="A242" t="s">
        <v>247</v>
      </c>
      <c r="B242" t="s">
        <v>577</v>
      </c>
      <c r="C242" t="s">
        <v>746</v>
      </c>
      <c r="D242" t="s">
        <v>769</v>
      </c>
      <c r="E242" t="s">
        <v>762</v>
      </c>
      <c r="F242">
        <v>263</v>
      </c>
      <c r="G242">
        <v>139</v>
      </c>
      <c r="H242">
        <v>138</v>
      </c>
      <c r="I242" t="s">
        <v>750</v>
      </c>
      <c r="J242">
        <f>Table1[[#This Row],[PaidAmount]]-Table1[[#This Row],[AllowedAmount]]</f>
        <v>-1</v>
      </c>
      <c r="K242" t="str">
        <f>IF(Table1[[#This Row],[Variance]]&gt;0, "Overpayment","Underpayment")</f>
        <v>Underpayment</v>
      </c>
      <c r="L242" s="6">
        <v>45501</v>
      </c>
      <c r="M242" t="str">
        <f>IF(ABS(Table1[[#This Row],[Variance]])&gt;100,"High Variance Claims","Normal Claims")</f>
        <v>Normal Claims</v>
      </c>
      <c r="N242" t="str">
        <f>"Week" &amp; WEEKNUM(Table1[[#This Row],[DOS]],2)</f>
        <v>Week30</v>
      </c>
    </row>
    <row r="243" spans="1:14" x14ac:dyDescent="0.35">
      <c r="A243" t="s">
        <v>248</v>
      </c>
      <c r="B243" t="s">
        <v>564</v>
      </c>
      <c r="C243" t="s">
        <v>748</v>
      </c>
      <c r="D243" t="s">
        <v>761</v>
      </c>
      <c r="E243" t="s">
        <v>772</v>
      </c>
      <c r="F243">
        <v>681</v>
      </c>
      <c r="G243">
        <v>376</v>
      </c>
      <c r="H243">
        <v>294</v>
      </c>
      <c r="I243" t="s">
        <v>751</v>
      </c>
      <c r="J243">
        <f>Table1[[#This Row],[PaidAmount]]-Table1[[#This Row],[AllowedAmount]]</f>
        <v>-82</v>
      </c>
      <c r="K243" t="str">
        <f>IF(Table1[[#This Row],[Variance]]&gt;0, "Overpayment","Underpayment")</f>
        <v>Underpayment</v>
      </c>
      <c r="L243" s="6">
        <v>45505</v>
      </c>
      <c r="M243" t="str">
        <f>IF(ABS(Table1[[#This Row],[Variance]])&gt;100,"High Variance Claims","Normal Claims")</f>
        <v>Normal Claims</v>
      </c>
      <c r="N243" t="str">
        <f>"Week" &amp; WEEKNUM(Table1[[#This Row],[DOS]],2)</f>
        <v>Week31</v>
      </c>
    </row>
    <row r="244" spans="1:14" x14ac:dyDescent="0.35">
      <c r="A244" t="s">
        <v>249</v>
      </c>
      <c r="B244" t="s">
        <v>664</v>
      </c>
      <c r="C244" t="s">
        <v>748</v>
      </c>
      <c r="D244" t="s">
        <v>768</v>
      </c>
      <c r="E244" t="s">
        <v>759</v>
      </c>
      <c r="F244">
        <v>1382</v>
      </c>
      <c r="G244">
        <v>396</v>
      </c>
      <c r="H244">
        <v>779</v>
      </c>
      <c r="I244" t="s">
        <v>750</v>
      </c>
      <c r="J244">
        <f>Table1[[#This Row],[PaidAmount]]-Table1[[#This Row],[AllowedAmount]]</f>
        <v>383</v>
      </c>
      <c r="K244" t="str">
        <f>IF(Table1[[#This Row],[Variance]]&gt;0, "Overpayment","Underpayment")</f>
        <v>Overpayment</v>
      </c>
      <c r="L244" s="6">
        <v>45495</v>
      </c>
      <c r="M244" t="str">
        <f>IF(ABS(Table1[[#This Row],[Variance]])&gt;100,"High Variance Claims","Normal Claims")</f>
        <v>High Variance Claims</v>
      </c>
      <c r="N244" t="str">
        <f>"Week" &amp; WEEKNUM(Table1[[#This Row],[DOS]],2)</f>
        <v>Week30</v>
      </c>
    </row>
    <row r="245" spans="1:14" x14ac:dyDescent="0.35">
      <c r="A245" t="s">
        <v>250</v>
      </c>
      <c r="B245" t="s">
        <v>524</v>
      </c>
      <c r="C245" t="s">
        <v>748</v>
      </c>
      <c r="D245" t="s">
        <v>761</v>
      </c>
      <c r="E245" t="s">
        <v>763</v>
      </c>
      <c r="F245">
        <v>4940</v>
      </c>
      <c r="G245">
        <v>930</v>
      </c>
      <c r="H245">
        <v>53</v>
      </c>
      <c r="I245" t="s">
        <v>751</v>
      </c>
      <c r="J245">
        <f>Table1[[#This Row],[PaidAmount]]-Table1[[#This Row],[AllowedAmount]]</f>
        <v>-877</v>
      </c>
      <c r="K245" t="str">
        <f>IF(Table1[[#This Row],[Variance]]&gt;0, "Overpayment","Underpayment")</f>
        <v>Underpayment</v>
      </c>
      <c r="L245" s="6">
        <v>45423</v>
      </c>
      <c r="M245" t="str">
        <f>IF(ABS(Table1[[#This Row],[Variance]])&gt;100,"High Variance Claims","Normal Claims")</f>
        <v>High Variance Claims</v>
      </c>
      <c r="N245" t="str">
        <f>"Week" &amp; WEEKNUM(Table1[[#This Row],[DOS]],2)</f>
        <v>Week19</v>
      </c>
    </row>
    <row r="246" spans="1:14" x14ac:dyDescent="0.35">
      <c r="A246" t="s">
        <v>251</v>
      </c>
      <c r="B246" t="s">
        <v>665</v>
      </c>
      <c r="C246" t="s">
        <v>746</v>
      </c>
      <c r="D246" t="s">
        <v>754</v>
      </c>
      <c r="E246" t="s">
        <v>763</v>
      </c>
      <c r="F246">
        <v>1348</v>
      </c>
      <c r="G246">
        <v>810</v>
      </c>
      <c r="H246">
        <v>1048</v>
      </c>
      <c r="I246" t="s">
        <v>750</v>
      </c>
      <c r="J246">
        <f>Table1[[#This Row],[PaidAmount]]-Table1[[#This Row],[AllowedAmount]]</f>
        <v>238</v>
      </c>
      <c r="K246" t="str">
        <f>IF(Table1[[#This Row],[Variance]]&gt;0, "Overpayment","Underpayment")</f>
        <v>Overpayment</v>
      </c>
      <c r="L246" s="6">
        <v>45469</v>
      </c>
      <c r="M246" t="str">
        <f>IF(ABS(Table1[[#This Row],[Variance]])&gt;100,"High Variance Claims","Normal Claims")</f>
        <v>High Variance Claims</v>
      </c>
      <c r="N246" t="str">
        <f>"Week" &amp; WEEKNUM(Table1[[#This Row],[DOS]],2)</f>
        <v>Week26</v>
      </c>
    </row>
    <row r="247" spans="1:14" x14ac:dyDescent="0.35">
      <c r="A247" t="s">
        <v>252</v>
      </c>
      <c r="B247" t="s">
        <v>578</v>
      </c>
      <c r="C247" t="s">
        <v>747</v>
      </c>
      <c r="D247" t="s">
        <v>756</v>
      </c>
      <c r="E247" t="s">
        <v>759</v>
      </c>
      <c r="F247">
        <v>4154</v>
      </c>
      <c r="G247">
        <v>3747</v>
      </c>
      <c r="H247">
        <v>4130</v>
      </c>
      <c r="I247" t="s">
        <v>750</v>
      </c>
      <c r="J247">
        <f>Table1[[#This Row],[PaidAmount]]-Table1[[#This Row],[AllowedAmount]]</f>
        <v>383</v>
      </c>
      <c r="K247" t="str">
        <f>IF(Table1[[#This Row],[Variance]]&gt;0, "Overpayment","Underpayment")</f>
        <v>Overpayment</v>
      </c>
      <c r="L247" s="6">
        <v>45431</v>
      </c>
      <c r="M247" t="str">
        <f>IF(ABS(Table1[[#This Row],[Variance]])&gt;100,"High Variance Claims","Normal Claims")</f>
        <v>High Variance Claims</v>
      </c>
      <c r="N247" t="str">
        <f>"Week" &amp; WEEKNUM(Table1[[#This Row],[DOS]],2)</f>
        <v>Week20</v>
      </c>
    </row>
    <row r="248" spans="1:14" x14ac:dyDescent="0.35">
      <c r="A248" t="s">
        <v>253</v>
      </c>
      <c r="B248" t="s">
        <v>523</v>
      </c>
      <c r="C248" t="s">
        <v>748</v>
      </c>
      <c r="D248" t="s">
        <v>771</v>
      </c>
      <c r="E248" t="s">
        <v>766</v>
      </c>
      <c r="F248">
        <v>564</v>
      </c>
      <c r="G248">
        <v>299</v>
      </c>
      <c r="H248">
        <v>38</v>
      </c>
      <c r="I248" t="s">
        <v>749</v>
      </c>
      <c r="J248">
        <f>Table1[[#This Row],[PaidAmount]]-Table1[[#This Row],[AllowedAmount]]</f>
        <v>-261</v>
      </c>
      <c r="K248" t="str">
        <f>IF(Table1[[#This Row],[Variance]]&gt;0, "Overpayment","Underpayment")</f>
        <v>Underpayment</v>
      </c>
      <c r="L248" s="6">
        <v>45420</v>
      </c>
      <c r="M248" t="str">
        <f>IF(ABS(Table1[[#This Row],[Variance]])&gt;100,"High Variance Claims","Normal Claims")</f>
        <v>High Variance Claims</v>
      </c>
      <c r="N248" t="str">
        <f>"Week" &amp; WEEKNUM(Table1[[#This Row],[DOS]],2)</f>
        <v>Week19</v>
      </c>
    </row>
    <row r="249" spans="1:14" x14ac:dyDescent="0.35">
      <c r="A249" t="s">
        <v>254</v>
      </c>
      <c r="B249" t="s">
        <v>537</v>
      </c>
      <c r="C249" t="s">
        <v>748</v>
      </c>
      <c r="D249" t="s">
        <v>771</v>
      </c>
      <c r="E249" t="s">
        <v>762</v>
      </c>
      <c r="F249">
        <v>4038</v>
      </c>
      <c r="G249">
        <v>3632</v>
      </c>
      <c r="H249">
        <v>3852</v>
      </c>
      <c r="I249" t="s">
        <v>750</v>
      </c>
      <c r="J249">
        <f>Table1[[#This Row],[PaidAmount]]-Table1[[#This Row],[AllowedAmount]]</f>
        <v>220</v>
      </c>
      <c r="K249" t="str">
        <f>IF(Table1[[#This Row],[Variance]]&gt;0, "Overpayment","Underpayment")</f>
        <v>Overpayment</v>
      </c>
      <c r="L249" s="6">
        <v>45477</v>
      </c>
      <c r="M249" t="str">
        <f>IF(ABS(Table1[[#This Row],[Variance]])&gt;100,"High Variance Claims","Normal Claims")</f>
        <v>High Variance Claims</v>
      </c>
      <c r="N249" t="str">
        <f>"Week" &amp; WEEKNUM(Table1[[#This Row],[DOS]],2)</f>
        <v>Week27</v>
      </c>
    </row>
    <row r="250" spans="1:14" x14ac:dyDescent="0.35">
      <c r="A250" t="s">
        <v>255</v>
      </c>
      <c r="B250" t="s">
        <v>666</v>
      </c>
      <c r="C250" t="s">
        <v>748</v>
      </c>
      <c r="D250" t="s">
        <v>756</v>
      </c>
      <c r="E250" t="s">
        <v>762</v>
      </c>
      <c r="F250">
        <v>1196</v>
      </c>
      <c r="G250">
        <v>627</v>
      </c>
      <c r="H250">
        <v>185</v>
      </c>
      <c r="I250" t="s">
        <v>751</v>
      </c>
      <c r="J250">
        <f>Table1[[#This Row],[PaidAmount]]-Table1[[#This Row],[AllowedAmount]]</f>
        <v>-442</v>
      </c>
      <c r="K250" t="str">
        <f>IF(Table1[[#This Row],[Variance]]&gt;0, "Overpayment","Underpayment")</f>
        <v>Underpayment</v>
      </c>
      <c r="L250" s="6">
        <v>45542</v>
      </c>
      <c r="M250" t="str">
        <f>IF(ABS(Table1[[#This Row],[Variance]])&gt;100,"High Variance Claims","Normal Claims")</f>
        <v>High Variance Claims</v>
      </c>
      <c r="N250" t="str">
        <f>"Week" &amp; WEEKNUM(Table1[[#This Row],[DOS]],2)</f>
        <v>Week36</v>
      </c>
    </row>
    <row r="251" spans="1:14" x14ac:dyDescent="0.35">
      <c r="A251" t="s">
        <v>256</v>
      </c>
      <c r="B251" t="s">
        <v>620</v>
      </c>
      <c r="C251" t="s">
        <v>747</v>
      </c>
      <c r="D251" t="s">
        <v>754</v>
      </c>
      <c r="E251" t="s">
        <v>764</v>
      </c>
      <c r="F251">
        <v>4837</v>
      </c>
      <c r="G251">
        <v>2640</v>
      </c>
      <c r="H251">
        <v>2170</v>
      </c>
      <c r="I251" t="s">
        <v>749</v>
      </c>
      <c r="J251">
        <f>Table1[[#This Row],[PaidAmount]]-Table1[[#This Row],[AllowedAmount]]</f>
        <v>-470</v>
      </c>
      <c r="K251" t="str">
        <f>IF(Table1[[#This Row],[Variance]]&gt;0, "Overpayment","Underpayment")</f>
        <v>Underpayment</v>
      </c>
      <c r="L251" s="6">
        <v>45453</v>
      </c>
      <c r="M251" t="str">
        <f>IF(ABS(Table1[[#This Row],[Variance]])&gt;100,"High Variance Claims","Normal Claims")</f>
        <v>High Variance Claims</v>
      </c>
      <c r="N251" t="str">
        <f>"Week" &amp; WEEKNUM(Table1[[#This Row],[DOS]],2)</f>
        <v>Week24</v>
      </c>
    </row>
    <row r="252" spans="1:14" x14ac:dyDescent="0.35">
      <c r="A252" t="s">
        <v>257</v>
      </c>
      <c r="B252" t="s">
        <v>584</v>
      </c>
      <c r="C252" t="s">
        <v>748</v>
      </c>
      <c r="D252" t="s">
        <v>756</v>
      </c>
      <c r="E252" t="s">
        <v>755</v>
      </c>
      <c r="F252">
        <v>1030</v>
      </c>
      <c r="G252">
        <v>257</v>
      </c>
      <c r="H252">
        <v>255</v>
      </c>
      <c r="I252" t="s">
        <v>750</v>
      </c>
      <c r="J252">
        <f>Table1[[#This Row],[PaidAmount]]-Table1[[#This Row],[AllowedAmount]]</f>
        <v>-2</v>
      </c>
      <c r="K252" t="str">
        <f>IF(Table1[[#This Row],[Variance]]&gt;0, "Overpayment","Underpayment")</f>
        <v>Underpayment</v>
      </c>
      <c r="L252" s="6">
        <v>45466</v>
      </c>
      <c r="M252" t="str">
        <f>IF(ABS(Table1[[#This Row],[Variance]])&gt;100,"High Variance Claims","Normal Claims")</f>
        <v>Normal Claims</v>
      </c>
      <c r="N252" t="str">
        <f>"Week" &amp; WEEKNUM(Table1[[#This Row],[DOS]],2)</f>
        <v>Week25</v>
      </c>
    </row>
    <row r="253" spans="1:14" x14ac:dyDescent="0.35">
      <c r="A253" t="s">
        <v>258</v>
      </c>
      <c r="B253" t="s">
        <v>667</v>
      </c>
      <c r="C253" t="s">
        <v>747</v>
      </c>
      <c r="D253" t="s">
        <v>765</v>
      </c>
      <c r="E253" t="s">
        <v>759</v>
      </c>
      <c r="F253">
        <v>3225</v>
      </c>
      <c r="G253">
        <v>2103</v>
      </c>
      <c r="H253">
        <v>2074</v>
      </c>
      <c r="I253" t="s">
        <v>750</v>
      </c>
      <c r="J253">
        <f>Table1[[#This Row],[PaidAmount]]-Table1[[#This Row],[AllowedAmount]]</f>
        <v>-29</v>
      </c>
      <c r="K253" t="str">
        <f>IF(Table1[[#This Row],[Variance]]&gt;0, "Overpayment","Underpayment")</f>
        <v>Underpayment</v>
      </c>
      <c r="L253" s="6">
        <v>45467</v>
      </c>
      <c r="M253" t="str">
        <f>IF(ABS(Table1[[#This Row],[Variance]])&gt;100,"High Variance Claims","Normal Claims")</f>
        <v>Normal Claims</v>
      </c>
      <c r="N253" t="str">
        <f>"Week" &amp; WEEKNUM(Table1[[#This Row],[DOS]],2)</f>
        <v>Week26</v>
      </c>
    </row>
    <row r="254" spans="1:14" x14ac:dyDescent="0.35">
      <c r="A254" t="s">
        <v>259</v>
      </c>
      <c r="B254" t="s">
        <v>525</v>
      </c>
      <c r="C254" t="s">
        <v>746</v>
      </c>
      <c r="D254" t="s">
        <v>760</v>
      </c>
      <c r="E254" t="s">
        <v>763</v>
      </c>
      <c r="F254">
        <v>4281</v>
      </c>
      <c r="G254">
        <v>3833</v>
      </c>
      <c r="H254">
        <v>3688</v>
      </c>
      <c r="I254" t="s">
        <v>749</v>
      </c>
      <c r="J254">
        <f>Table1[[#This Row],[PaidAmount]]-Table1[[#This Row],[AllowedAmount]]</f>
        <v>-145</v>
      </c>
      <c r="K254" t="str">
        <f>IF(Table1[[#This Row],[Variance]]&gt;0, "Overpayment","Underpayment")</f>
        <v>Underpayment</v>
      </c>
      <c r="L254" s="6">
        <v>45538</v>
      </c>
      <c r="M254" t="str">
        <f>IF(ABS(Table1[[#This Row],[Variance]])&gt;100,"High Variance Claims","Normal Claims")</f>
        <v>High Variance Claims</v>
      </c>
      <c r="N254" t="str">
        <f>"Week" &amp; WEEKNUM(Table1[[#This Row],[DOS]],2)</f>
        <v>Week36</v>
      </c>
    </row>
    <row r="255" spans="1:14" x14ac:dyDescent="0.35">
      <c r="A255" t="s">
        <v>260</v>
      </c>
      <c r="B255" t="s">
        <v>668</v>
      </c>
      <c r="C255" t="s">
        <v>748</v>
      </c>
      <c r="D255" t="s">
        <v>756</v>
      </c>
      <c r="E255" t="s">
        <v>755</v>
      </c>
      <c r="F255">
        <v>4404</v>
      </c>
      <c r="G255">
        <v>3692</v>
      </c>
      <c r="H255">
        <v>3894</v>
      </c>
      <c r="I255" t="s">
        <v>750</v>
      </c>
      <c r="J255">
        <f>Table1[[#This Row],[PaidAmount]]-Table1[[#This Row],[AllowedAmount]]</f>
        <v>202</v>
      </c>
      <c r="K255" t="str">
        <f>IF(Table1[[#This Row],[Variance]]&gt;0, "Overpayment","Underpayment")</f>
        <v>Overpayment</v>
      </c>
      <c r="L255" s="6">
        <v>45440</v>
      </c>
      <c r="M255" t="str">
        <f>IF(ABS(Table1[[#This Row],[Variance]])&gt;100,"High Variance Claims","Normal Claims")</f>
        <v>High Variance Claims</v>
      </c>
      <c r="N255" t="str">
        <f>"Week" &amp; WEEKNUM(Table1[[#This Row],[DOS]],2)</f>
        <v>Week22</v>
      </c>
    </row>
    <row r="256" spans="1:14" x14ac:dyDescent="0.35">
      <c r="A256" t="s">
        <v>261</v>
      </c>
      <c r="B256" t="s">
        <v>669</v>
      </c>
      <c r="C256" t="s">
        <v>748</v>
      </c>
      <c r="D256" t="s">
        <v>765</v>
      </c>
      <c r="E256" t="s">
        <v>759</v>
      </c>
      <c r="F256">
        <v>2855</v>
      </c>
      <c r="G256">
        <v>2105</v>
      </c>
      <c r="H256">
        <v>1292</v>
      </c>
      <c r="I256" t="s">
        <v>750</v>
      </c>
      <c r="J256">
        <f>Table1[[#This Row],[PaidAmount]]-Table1[[#This Row],[AllowedAmount]]</f>
        <v>-813</v>
      </c>
      <c r="K256" t="str">
        <f>IF(Table1[[#This Row],[Variance]]&gt;0, "Overpayment","Underpayment")</f>
        <v>Underpayment</v>
      </c>
      <c r="L256" s="6">
        <v>45430</v>
      </c>
      <c r="M256" t="str">
        <f>IF(ABS(Table1[[#This Row],[Variance]])&gt;100,"High Variance Claims","Normal Claims")</f>
        <v>High Variance Claims</v>
      </c>
      <c r="N256" t="str">
        <f>"Week" &amp; WEEKNUM(Table1[[#This Row],[DOS]],2)</f>
        <v>Week20</v>
      </c>
    </row>
    <row r="257" spans="1:14" x14ac:dyDescent="0.35">
      <c r="A257" t="s">
        <v>262</v>
      </c>
      <c r="B257" t="s">
        <v>670</v>
      </c>
      <c r="C257" t="s">
        <v>748</v>
      </c>
      <c r="D257" t="s">
        <v>773</v>
      </c>
      <c r="E257" t="s">
        <v>766</v>
      </c>
      <c r="F257">
        <v>749</v>
      </c>
      <c r="G257">
        <v>328</v>
      </c>
      <c r="H257">
        <v>220</v>
      </c>
      <c r="I257" t="s">
        <v>751</v>
      </c>
      <c r="J257">
        <f>Table1[[#This Row],[PaidAmount]]-Table1[[#This Row],[AllowedAmount]]</f>
        <v>-108</v>
      </c>
      <c r="K257" t="str">
        <f>IF(Table1[[#This Row],[Variance]]&gt;0, "Overpayment","Underpayment")</f>
        <v>Underpayment</v>
      </c>
      <c r="L257" s="6">
        <v>45445</v>
      </c>
      <c r="M257" t="str">
        <f>IF(ABS(Table1[[#This Row],[Variance]])&gt;100,"High Variance Claims","Normal Claims")</f>
        <v>High Variance Claims</v>
      </c>
      <c r="N257" t="str">
        <f>"Week" &amp; WEEKNUM(Table1[[#This Row],[DOS]],2)</f>
        <v>Week22</v>
      </c>
    </row>
    <row r="258" spans="1:14" x14ac:dyDescent="0.35">
      <c r="A258" t="s">
        <v>263</v>
      </c>
      <c r="B258" t="s">
        <v>671</v>
      </c>
      <c r="C258" t="s">
        <v>747</v>
      </c>
      <c r="D258" t="s">
        <v>758</v>
      </c>
      <c r="E258" t="s">
        <v>770</v>
      </c>
      <c r="F258">
        <v>1452</v>
      </c>
      <c r="G258">
        <v>967</v>
      </c>
      <c r="H258">
        <v>1131</v>
      </c>
      <c r="I258" t="s">
        <v>750</v>
      </c>
      <c r="J258">
        <f>Table1[[#This Row],[PaidAmount]]-Table1[[#This Row],[AllowedAmount]]</f>
        <v>164</v>
      </c>
      <c r="K258" t="str">
        <f>IF(Table1[[#This Row],[Variance]]&gt;0, "Overpayment","Underpayment")</f>
        <v>Overpayment</v>
      </c>
      <c r="L258" s="6">
        <v>45463</v>
      </c>
      <c r="M258" t="str">
        <f>IF(ABS(Table1[[#This Row],[Variance]])&gt;100,"High Variance Claims","Normal Claims")</f>
        <v>High Variance Claims</v>
      </c>
      <c r="N258" t="str">
        <f>"Week" &amp; WEEKNUM(Table1[[#This Row],[DOS]],2)</f>
        <v>Week25</v>
      </c>
    </row>
    <row r="259" spans="1:14" x14ac:dyDescent="0.35">
      <c r="A259" t="s">
        <v>264</v>
      </c>
      <c r="B259" t="s">
        <v>534</v>
      </c>
      <c r="C259" t="s">
        <v>746</v>
      </c>
      <c r="D259" t="s">
        <v>769</v>
      </c>
      <c r="E259" t="s">
        <v>755</v>
      </c>
      <c r="F259">
        <v>626</v>
      </c>
      <c r="G259">
        <v>602</v>
      </c>
      <c r="H259">
        <v>469</v>
      </c>
      <c r="I259" t="s">
        <v>751</v>
      </c>
      <c r="J259">
        <f>Table1[[#This Row],[PaidAmount]]-Table1[[#This Row],[AllowedAmount]]</f>
        <v>-133</v>
      </c>
      <c r="K259" t="str">
        <f>IF(Table1[[#This Row],[Variance]]&gt;0, "Overpayment","Underpayment")</f>
        <v>Underpayment</v>
      </c>
      <c r="L259" s="6">
        <v>45523</v>
      </c>
      <c r="M259" t="str">
        <f>IF(ABS(Table1[[#This Row],[Variance]])&gt;100,"High Variance Claims","Normal Claims")</f>
        <v>High Variance Claims</v>
      </c>
      <c r="N259" t="str">
        <f>"Week" &amp; WEEKNUM(Table1[[#This Row],[DOS]],2)</f>
        <v>Week34</v>
      </c>
    </row>
    <row r="260" spans="1:14" x14ac:dyDescent="0.35">
      <c r="A260" t="s">
        <v>265</v>
      </c>
      <c r="B260" t="s">
        <v>546</v>
      </c>
      <c r="C260" t="s">
        <v>748</v>
      </c>
      <c r="D260" t="s">
        <v>761</v>
      </c>
      <c r="E260" t="s">
        <v>767</v>
      </c>
      <c r="F260">
        <v>642</v>
      </c>
      <c r="G260">
        <v>295</v>
      </c>
      <c r="H260">
        <v>214</v>
      </c>
      <c r="I260" t="s">
        <v>749</v>
      </c>
      <c r="J260">
        <f>Table1[[#This Row],[PaidAmount]]-Table1[[#This Row],[AllowedAmount]]</f>
        <v>-81</v>
      </c>
      <c r="K260" t="str">
        <f>IF(Table1[[#This Row],[Variance]]&gt;0, "Overpayment","Underpayment")</f>
        <v>Underpayment</v>
      </c>
      <c r="L260" s="6">
        <v>45524</v>
      </c>
      <c r="M260" t="str">
        <f>IF(ABS(Table1[[#This Row],[Variance]])&gt;100,"High Variance Claims","Normal Claims")</f>
        <v>Normal Claims</v>
      </c>
      <c r="N260" t="str">
        <f>"Week" &amp; WEEKNUM(Table1[[#This Row],[DOS]],2)</f>
        <v>Week34</v>
      </c>
    </row>
    <row r="261" spans="1:14" x14ac:dyDescent="0.35">
      <c r="A261" t="s">
        <v>266</v>
      </c>
      <c r="B261" t="s">
        <v>597</v>
      </c>
      <c r="C261" t="s">
        <v>747</v>
      </c>
      <c r="D261" t="s">
        <v>756</v>
      </c>
      <c r="E261" t="s">
        <v>755</v>
      </c>
      <c r="F261">
        <v>4323</v>
      </c>
      <c r="G261">
        <v>4181</v>
      </c>
      <c r="H261">
        <v>2330</v>
      </c>
      <c r="I261" t="s">
        <v>750</v>
      </c>
      <c r="J261">
        <f>Table1[[#This Row],[PaidAmount]]-Table1[[#This Row],[AllowedAmount]]</f>
        <v>-1851</v>
      </c>
      <c r="K261" t="str">
        <f>IF(Table1[[#This Row],[Variance]]&gt;0, "Overpayment","Underpayment")</f>
        <v>Underpayment</v>
      </c>
      <c r="L261" s="6">
        <v>45424</v>
      </c>
      <c r="M261" t="str">
        <f>IF(ABS(Table1[[#This Row],[Variance]])&gt;100,"High Variance Claims","Normal Claims")</f>
        <v>High Variance Claims</v>
      </c>
      <c r="N261" t="str">
        <f>"Week" &amp; WEEKNUM(Table1[[#This Row],[DOS]],2)</f>
        <v>Week19</v>
      </c>
    </row>
    <row r="262" spans="1:14" x14ac:dyDescent="0.35">
      <c r="A262" t="s">
        <v>267</v>
      </c>
      <c r="B262" t="s">
        <v>672</v>
      </c>
      <c r="C262" t="s">
        <v>748</v>
      </c>
      <c r="D262" t="s">
        <v>760</v>
      </c>
      <c r="E262" t="s">
        <v>755</v>
      </c>
      <c r="F262">
        <v>647</v>
      </c>
      <c r="G262">
        <v>178</v>
      </c>
      <c r="H262">
        <v>8</v>
      </c>
      <c r="I262" t="s">
        <v>751</v>
      </c>
      <c r="J262">
        <f>Table1[[#This Row],[PaidAmount]]-Table1[[#This Row],[AllowedAmount]]</f>
        <v>-170</v>
      </c>
      <c r="K262" t="str">
        <f>IF(Table1[[#This Row],[Variance]]&gt;0, "Overpayment","Underpayment")</f>
        <v>Underpayment</v>
      </c>
      <c r="L262" s="6">
        <v>45504</v>
      </c>
      <c r="M262" t="str">
        <f>IF(ABS(Table1[[#This Row],[Variance]])&gt;100,"High Variance Claims","Normal Claims")</f>
        <v>High Variance Claims</v>
      </c>
      <c r="N262" t="str">
        <f>"Week" &amp; WEEKNUM(Table1[[#This Row],[DOS]],2)</f>
        <v>Week31</v>
      </c>
    </row>
    <row r="263" spans="1:14" x14ac:dyDescent="0.35">
      <c r="A263" t="s">
        <v>268</v>
      </c>
      <c r="B263" t="s">
        <v>673</v>
      </c>
      <c r="C263" t="s">
        <v>747</v>
      </c>
      <c r="D263" t="s">
        <v>758</v>
      </c>
      <c r="E263" t="s">
        <v>762</v>
      </c>
      <c r="F263">
        <v>936</v>
      </c>
      <c r="G263">
        <v>726</v>
      </c>
      <c r="H263">
        <v>438</v>
      </c>
      <c r="I263" t="s">
        <v>751</v>
      </c>
      <c r="J263">
        <f>Table1[[#This Row],[PaidAmount]]-Table1[[#This Row],[AllowedAmount]]</f>
        <v>-288</v>
      </c>
      <c r="K263" t="str">
        <f>IF(Table1[[#This Row],[Variance]]&gt;0, "Overpayment","Underpayment")</f>
        <v>Underpayment</v>
      </c>
      <c r="L263" s="6">
        <v>45496</v>
      </c>
      <c r="M263" t="str">
        <f>IF(ABS(Table1[[#This Row],[Variance]])&gt;100,"High Variance Claims","Normal Claims")</f>
        <v>High Variance Claims</v>
      </c>
      <c r="N263" t="str">
        <f>"Week" &amp; WEEKNUM(Table1[[#This Row],[DOS]],2)</f>
        <v>Week30</v>
      </c>
    </row>
    <row r="264" spans="1:14" x14ac:dyDescent="0.35">
      <c r="A264" t="s">
        <v>269</v>
      </c>
      <c r="B264" t="s">
        <v>523</v>
      </c>
      <c r="C264" t="s">
        <v>747</v>
      </c>
      <c r="D264" t="s">
        <v>761</v>
      </c>
      <c r="E264" t="s">
        <v>772</v>
      </c>
      <c r="F264">
        <v>4582</v>
      </c>
      <c r="G264">
        <v>4442</v>
      </c>
      <c r="H264">
        <v>2203</v>
      </c>
      <c r="I264" t="s">
        <v>750</v>
      </c>
      <c r="J264">
        <f>Table1[[#This Row],[PaidAmount]]-Table1[[#This Row],[AllowedAmount]]</f>
        <v>-2239</v>
      </c>
      <c r="K264" t="str">
        <f>IF(Table1[[#This Row],[Variance]]&gt;0, "Overpayment","Underpayment")</f>
        <v>Underpayment</v>
      </c>
      <c r="L264" s="6">
        <v>45462</v>
      </c>
      <c r="M264" t="str">
        <f>IF(ABS(Table1[[#This Row],[Variance]])&gt;100,"High Variance Claims","Normal Claims")</f>
        <v>High Variance Claims</v>
      </c>
      <c r="N264" t="str">
        <f>"Week" &amp; WEEKNUM(Table1[[#This Row],[DOS]],2)</f>
        <v>Week25</v>
      </c>
    </row>
    <row r="265" spans="1:14" x14ac:dyDescent="0.35">
      <c r="A265" t="s">
        <v>270</v>
      </c>
      <c r="B265" t="s">
        <v>619</v>
      </c>
      <c r="C265" t="s">
        <v>748</v>
      </c>
      <c r="D265" t="s">
        <v>769</v>
      </c>
      <c r="E265" t="s">
        <v>766</v>
      </c>
      <c r="F265">
        <v>1131</v>
      </c>
      <c r="G265">
        <v>533</v>
      </c>
      <c r="H265">
        <v>384</v>
      </c>
      <c r="I265" t="s">
        <v>750</v>
      </c>
      <c r="J265">
        <f>Table1[[#This Row],[PaidAmount]]-Table1[[#This Row],[AllowedAmount]]</f>
        <v>-149</v>
      </c>
      <c r="K265" t="str">
        <f>IF(Table1[[#This Row],[Variance]]&gt;0, "Overpayment","Underpayment")</f>
        <v>Underpayment</v>
      </c>
      <c r="L265" s="6">
        <v>45498</v>
      </c>
      <c r="M265" t="str">
        <f>IF(ABS(Table1[[#This Row],[Variance]])&gt;100,"High Variance Claims","Normal Claims")</f>
        <v>High Variance Claims</v>
      </c>
      <c r="N265" t="str">
        <f>"Week" &amp; WEEKNUM(Table1[[#This Row],[DOS]],2)</f>
        <v>Week30</v>
      </c>
    </row>
    <row r="266" spans="1:14" x14ac:dyDescent="0.35">
      <c r="A266" t="s">
        <v>271</v>
      </c>
      <c r="B266" t="s">
        <v>644</v>
      </c>
      <c r="C266" t="s">
        <v>748</v>
      </c>
      <c r="D266" t="s">
        <v>769</v>
      </c>
      <c r="E266" t="s">
        <v>755</v>
      </c>
      <c r="F266">
        <v>1194</v>
      </c>
      <c r="G266">
        <v>645</v>
      </c>
      <c r="H266">
        <v>122</v>
      </c>
      <c r="I266" t="s">
        <v>749</v>
      </c>
      <c r="J266">
        <f>Table1[[#This Row],[PaidAmount]]-Table1[[#This Row],[AllowedAmount]]</f>
        <v>-523</v>
      </c>
      <c r="K266" t="str">
        <f>IF(Table1[[#This Row],[Variance]]&gt;0, "Overpayment","Underpayment")</f>
        <v>Underpayment</v>
      </c>
      <c r="L266" s="6">
        <v>45478</v>
      </c>
      <c r="M266" t="str">
        <f>IF(ABS(Table1[[#This Row],[Variance]])&gt;100,"High Variance Claims","Normal Claims")</f>
        <v>High Variance Claims</v>
      </c>
      <c r="N266" t="str">
        <f>"Week" &amp; WEEKNUM(Table1[[#This Row],[DOS]],2)</f>
        <v>Week27</v>
      </c>
    </row>
    <row r="267" spans="1:14" x14ac:dyDescent="0.35">
      <c r="A267" t="s">
        <v>272</v>
      </c>
      <c r="B267" t="s">
        <v>614</v>
      </c>
      <c r="C267" t="s">
        <v>747</v>
      </c>
      <c r="D267" t="s">
        <v>771</v>
      </c>
      <c r="E267" t="s">
        <v>767</v>
      </c>
      <c r="F267">
        <v>884</v>
      </c>
      <c r="G267">
        <v>787</v>
      </c>
      <c r="H267">
        <v>913</v>
      </c>
      <c r="I267" t="s">
        <v>750</v>
      </c>
      <c r="J267">
        <f>Table1[[#This Row],[PaidAmount]]-Table1[[#This Row],[AllowedAmount]]</f>
        <v>126</v>
      </c>
      <c r="K267" t="str">
        <f>IF(Table1[[#This Row],[Variance]]&gt;0, "Overpayment","Underpayment")</f>
        <v>Overpayment</v>
      </c>
      <c r="L267" s="6">
        <v>45532</v>
      </c>
      <c r="M267" t="str">
        <f>IF(ABS(Table1[[#This Row],[Variance]])&gt;100,"High Variance Claims","Normal Claims")</f>
        <v>High Variance Claims</v>
      </c>
      <c r="N267" t="str">
        <f>"Week" &amp; WEEKNUM(Table1[[#This Row],[DOS]],2)</f>
        <v>Week35</v>
      </c>
    </row>
    <row r="268" spans="1:14" x14ac:dyDescent="0.35">
      <c r="A268" t="s">
        <v>273</v>
      </c>
      <c r="B268" t="s">
        <v>647</v>
      </c>
      <c r="C268" t="s">
        <v>746</v>
      </c>
      <c r="D268" t="s">
        <v>756</v>
      </c>
      <c r="E268" t="s">
        <v>766</v>
      </c>
      <c r="F268">
        <v>2125</v>
      </c>
      <c r="G268">
        <v>1744</v>
      </c>
      <c r="H268">
        <v>902</v>
      </c>
      <c r="I268" t="s">
        <v>749</v>
      </c>
      <c r="J268">
        <f>Table1[[#This Row],[PaidAmount]]-Table1[[#This Row],[AllowedAmount]]</f>
        <v>-842</v>
      </c>
      <c r="K268" t="str">
        <f>IF(Table1[[#This Row],[Variance]]&gt;0, "Overpayment","Underpayment")</f>
        <v>Underpayment</v>
      </c>
      <c r="L268" s="6">
        <v>45501</v>
      </c>
      <c r="M268" t="str">
        <f>IF(ABS(Table1[[#This Row],[Variance]])&gt;100,"High Variance Claims","Normal Claims")</f>
        <v>High Variance Claims</v>
      </c>
      <c r="N268" t="str">
        <f>"Week" &amp; WEEKNUM(Table1[[#This Row],[DOS]],2)</f>
        <v>Week30</v>
      </c>
    </row>
    <row r="269" spans="1:14" x14ac:dyDescent="0.35">
      <c r="A269" t="s">
        <v>274</v>
      </c>
      <c r="B269" t="s">
        <v>674</v>
      </c>
      <c r="C269" t="s">
        <v>746</v>
      </c>
      <c r="D269" t="s">
        <v>765</v>
      </c>
      <c r="E269" t="s">
        <v>772</v>
      </c>
      <c r="F269">
        <v>530</v>
      </c>
      <c r="G269">
        <v>304</v>
      </c>
      <c r="H269">
        <v>160</v>
      </c>
      <c r="I269" t="s">
        <v>750</v>
      </c>
      <c r="J269">
        <f>Table1[[#This Row],[PaidAmount]]-Table1[[#This Row],[AllowedAmount]]</f>
        <v>-144</v>
      </c>
      <c r="K269" t="str">
        <f>IF(Table1[[#This Row],[Variance]]&gt;0, "Overpayment","Underpayment")</f>
        <v>Underpayment</v>
      </c>
      <c r="L269" s="6">
        <v>45413</v>
      </c>
      <c r="M269" t="str">
        <f>IF(ABS(Table1[[#This Row],[Variance]])&gt;100,"High Variance Claims","Normal Claims")</f>
        <v>High Variance Claims</v>
      </c>
      <c r="N269" t="str">
        <f>"Week" &amp; WEEKNUM(Table1[[#This Row],[DOS]],2)</f>
        <v>Week18</v>
      </c>
    </row>
    <row r="270" spans="1:14" x14ac:dyDescent="0.35">
      <c r="A270" t="s">
        <v>275</v>
      </c>
      <c r="B270" t="s">
        <v>547</v>
      </c>
      <c r="C270" t="s">
        <v>747</v>
      </c>
      <c r="D270" t="s">
        <v>773</v>
      </c>
      <c r="E270" t="s">
        <v>762</v>
      </c>
      <c r="F270">
        <v>3636</v>
      </c>
      <c r="G270">
        <v>3381</v>
      </c>
      <c r="H270">
        <v>2214</v>
      </c>
      <c r="I270" t="s">
        <v>750</v>
      </c>
      <c r="J270">
        <f>Table1[[#This Row],[PaidAmount]]-Table1[[#This Row],[AllowedAmount]]</f>
        <v>-1167</v>
      </c>
      <c r="K270" t="str">
        <f>IF(Table1[[#This Row],[Variance]]&gt;0, "Overpayment","Underpayment")</f>
        <v>Underpayment</v>
      </c>
      <c r="L270" s="6">
        <v>45432</v>
      </c>
      <c r="M270" t="str">
        <f>IF(ABS(Table1[[#This Row],[Variance]])&gt;100,"High Variance Claims","Normal Claims")</f>
        <v>High Variance Claims</v>
      </c>
      <c r="N270" t="str">
        <f>"Week" &amp; WEEKNUM(Table1[[#This Row],[DOS]],2)</f>
        <v>Week21</v>
      </c>
    </row>
    <row r="271" spans="1:14" x14ac:dyDescent="0.35">
      <c r="A271" t="s">
        <v>276</v>
      </c>
      <c r="B271" t="s">
        <v>522</v>
      </c>
      <c r="C271" t="s">
        <v>747</v>
      </c>
      <c r="D271" t="s">
        <v>769</v>
      </c>
      <c r="E271" t="s">
        <v>755</v>
      </c>
      <c r="F271">
        <v>4449</v>
      </c>
      <c r="G271">
        <v>1509</v>
      </c>
      <c r="H271">
        <v>1104</v>
      </c>
      <c r="I271" t="s">
        <v>749</v>
      </c>
      <c r="J271">
        <f>Table1[[#This Row],[PaidAmount]]-Table1[[#This Row],[AllowedAmount]]</f>
        <v>-405</v>
      </c>
      <c r="K271" t="str">
        <f>IF(Table1[[#This Row],[Variance]]&gt;0, "Overpayment","Underpayment")</f>
        <v>Underpayment</v>
      </c>
      <c r="L271" s="6">
        <v>45487</v>
      </c>
      <c r="M271" t="str">
        <f>IF(ABS(Table1[[#This Row],[Variance]])&gt;100,"High Variance Claims","Normal Claims")</f>
        <v>High Variance Claims</v>
      </c>
      <c r="N271" t="str">
        <f>"Week" &amp; WEEKNUM(Table1[[#This Row],[DOS]],2)</f>
        <v>Week28</v>
      </c>
    </row>
    <row r="272" spans="1:14" x14ac:dyDescent="0.35">
      <c r="A272" t="s">
        <v>277</v>
      </c>
      <c r="B272" t="s">
        <v>528</v>
      </c>
      <c r="C272" t="s">
        <v>746</v>
      </c>
      <c r="D272" t="s">
        <v>771</v>
      </c>
      <c r="E272" t="s">
        <v>755</v>
      </c>
      <c r="F272">
        <v>3081</v>
      </c>
      <c r="G272">
        <v>1757</v>
      </c>
      <c r="H272">
        <v>1483</v>
      </c>
      <c r="I272" t="s">
        <v>749</v>
      </c>
      <c r="J272">
        <f>Table1[[#This Row],[PaidAmount]]-Table1[[#This Row],[AllowedAmount]]</f>
        <v>-274</v>
      </c>
      <c r="K272" t="str">
        <f>IF(Table1[[#This Row],[Variance]]&gt;0, "Overpayment","Underpayment")</f>
        <v>Underpayment</v>
      </c>
      <c r="L272" s="6">
        <v>45433</v>
      </c>
      <c r="M272" t="str">
        <f>IF(ABS(Table1[[#This Row],[Variance]])&gt;100,"High Variance Claims","Normal Claims")</f>
        <v>High Variance Claims</v>
      </c>
      <c r="N272" t="str">
        <f>"Week" &amp; WEEKNUM(Table1[[#This Row],[DOS]],2)</f>
        <v>Week21</v>
      </c>
    </row>
    <row r="273" spans="1:14" x14ac:dyDescent="0.35">
      <c r="A273" t="s">
        <v>278</v>
      </c>
      <c r="B273" t="s">
        <v>675</v>
      </c>
      <c r="C273" t="s">
        <v>748</v>
      </c>
      <c r="D273" t="s">
        <v>769</v>
      </c>
      <c r="E273" t="s">
        <v>767</v>
      </c>
      <c r="F273">
        <v>2437</v>
      </c>
      <c r="G273">
        <v>868</v>
      </c>
      <c r="H273">
        <v>207</v>
      </c>
      <c r="I273" t="s">
        <v>751</v>
      </c>
      <c r="J273">
        <f>Table1[[#This Row],[PaidAmount]]-Table1[[#This Row],[AllowedAmount]]</f>
        <v>-661</v>
      </c>
      <c r="K273" t="str">
        <f>IF(Table1[[#This Row],[Variance]]&gt;0, "Overpayment","Underpayment")</f>
        <v>Underpayment</v>
      </c>
      <c r="L273" s="6">
        <v>45533</v>
      </c>
      <c r="M273" t="str">
        <f>IF(ABS(Table1[[#This Row],[Variance]])&gt;100,"High Variance Claims","Normal Claims")</f>
        <v>High Variance Claims</v>
      </c>
      <c r="N273" t="str">
        <f>"Week" &amp; WEEKNUM(Table1[[#This Row],[DOS]],2)</f>
        <v>Week35</v>
      </c>
    </row>
    <row r="274" spans="1:14" x14ac:dyDescent="0.35">
      <c r="A274" t="s">
        <v>279</v>
      </c>
      <c r="B274" t="s">
        <v>590</v>
      </c>
      <c r="C274" t="s">
        <v>748</v>
      </c>
      <c r="D274" t="s">
        <v>761</v>
      </c>
      <c r="E274" t="s">
        <v>772</v>
      </c>
      <c r="F274">
        <v>1595</v>
      </c>
      <c r="G274">
        <v>158</v>
      </c>
      <c r="H274">
        <v>60</v>
      </c>
      <c r="I274" t="s">
        <v>751</v>
      </c>
      <c r="J274">
        <f>Table1[[#This Row],[PaidAmount]]-Table1[[#This Row],[AllowedAmount]]</f>
        <v>-98</v>
      </c>
      <c r="K274" t="str">
        <f>IF(Table1[[#This Row],[Variance]]&gt;0, "Overpayment","Underpayment")</f>
        <v>Underpayment</v>
      </c>
      <c r="L274" s="6">
        <v>45460</v>
      </c>
      <c r="M274" t="str">
        <f>IF(ABS(Table1[[#This Row],[Variance]])&gt;100,"High Variance Claims","Normal Claims")</f>
        <v>Normal Claims</v>
      </c>
      <c r="N274" t="str">
        <f>"Week" &amp; WEEKNUM(Table1[[#This Row],[DOS]],2)</f>
        <v>Week25</v>
      </c>
    </row>
    <row r="275" spans="1:14" x14ac:dyDescent="0.35">
      <c r="A275" t="s">
        <v>280</v>
      </c>
      <c r="B275" t="s">
        <v>634</v>
      </c>
      <c r="C275" t="s">
        <v>747</v>
      </c>
      <c r="D275" t="s">
        <v>773</v>
      </c>
      <c r="E275" t="s">
        <v>764</v>
      </c>
      <c r="F275">
        <v>1623</v>
      </c>
      <c r="G275">
        <v>927</v>
      </c>
      <c r="H275">
        <v>977</v>
      </c>
      <c r="I275" t="s">
        <v>750</v>
      </c>
      <c r="J275">
        <f>Table1[[#This Row],[PaidAmount]]-Table1[[#This Row],[AllowedAmount]]</f>
        <v>50</v>
      </c>
      <c r="K275" t="str">
        <f>IF(Table1[[#This Row],[Variance]]&gt;0, "Overpayment","Underpayment")</f>
        <v>Overpayment</v>
      </c>
      <c r="L275" s="6">
        <v>45553</v>
      </c>
      <c r="M275" t="str">
        <f>IF(ABS(Table1[[#This Row],[Variance]])&gt;100,"High Variance Claims","Normal Claims")</f>
        <v>Normal Claims</v>
      </c>
      <c r="N275" t="str">
        <f>"Week" &amp; WEEKNUM(Table1[[#This Row],[DOS]],2)</f>
        <v>Week38</v>
      </c>
    </row>
    <row r="276" spans="1:14" x14ac:dyDescent="0.35">
      <c r="A276" t="s">
        <v>281</v>
      </c>
      <c r="B276" t="s">
        <v>669</v>
      </c>
      <c r="C276" t="s">
        <v>746</v>
      </c>
      <c r="D276" t="s">
        <v>760</v>
      </c>
      <c r="E276" t="s">
        <v>757</v>
      </c>
      <c r="F276">
        <v>4883</v>
      </c>
      <c r="G276">
        <v>4693</v>
      </c>
      <c r="H276">
        <v>125</v>
      </c>
      <c r="I276" t="s">
        <v>751</v>
      </c>
      <c r="J276">
        <f>Table1[[#This Row],[PaidAmount]]-Table1[[#This Row],[AllowedAmount]]</f>
        <v>-4568</v>
      </c>
      <c r="K276" t="str">
        <f>IF(Table1[[#This Row],[Variance]]&gt;0, "Overpayment","Underpayment")</f>
        <v>Underpayment</v>
      </c>
      <c r="L276" s="6">
        <v>45539</v>
      </c>
      <c r="M276" t="str">
        <f>IF(ABS(Table1[[#This Row],[Variance]])&gt;100,"High Variance Claims","Normal Claims")</f>
        <v>High Variance Claims</v>
      </c>
      <c r="N276" t="str">
        <f>"Week" &amp; WEEKNUM(Table1[[#This Row],[DOS]],2)</f>
        <v>Week36</v>
      </c>
    </row>
    <row r="277" spans="1:14" x14ac:dyDescent="0.35">
      <c r="A277" t="s">
        <v>282</v>
      </c>
      <c r="B277" t="s">
        <v>676</v>
      </c>
      <c r="C277" t="s">
        <v>748</v>
      </c>
      <c r="D277" t="s">
        <v>756</v>
      </c>
      <c r="E277" t="s">
        <v>766</v>
      </c>
      <c r="F277">
        <v>3126</v>
      </c>
      <c r="G277">
        <v>353</v>
      </c>
      <c r="H277">
        <v>43</v>
      </c>
      <c r="I277" t="s">
        <v>751</v>
      </c>
      <c r="J277">
        <f>Table1[[#This Row],[PaidAmount]]-Table1[[#This Row],[AllowedAmount]]</f>
        <v>-310</v>
      </c>
      <c r="K277" t="str">
        <f>IF(Table1[[#This Row],[Variance]]&gt;0, "Overpayment","Underpayment")</f>
        <v>Underpayment</v>
      </c>
      <c r="L277" s="6">
        <v>45415</v>
      </c>
      <c r="M277" t="str">
        <f>IF(ABS(Table1[[#This Row],[Variance]])&gt;100,"High Variance Claims","Normal Claims")</f>
        <v>High Variance Claims</v>
      </c>
      <c r="N277" t="str">
        <f>"Week" &amp; WEEKNUM(Table1[[#This Row],[DOS]],2)</f>
        <v>Week18</v>
      </c>
    </row>
    <row r="278" spans="1:14" x14ac:dyDescent="0.35">
      <c r="A278" t="s">
        <v>283</v>
      </c>
      <c r="B278" t="s">
        <v>677</v>
      </c>
      <c r="C278" t="s">
        <v>748</v>
      </c>
      <c r="D278" t="s">
        <v>769</v>
      </c>
      <c r="E278" t="s">
        <v>759</v>
      </c>
      <c r="F278">
        <v>2389</v>
      </c>
      <c r="G278">
        <v>1697</v>
      </c>
      <c r="H278">
        <v>133</v>
      </c>
      <c r="I278" t="s">
        <v>750</v>
      </c>
      <c r="J278">
        <f>Table1[[#This Row],[PaidAmount]]-Table1[[#This Row],[AllowedAmount]]</f>
        <v>-1564</v>
      </c>
      <c r="K278" t="str">
        <f>IF(Table1[[#This Row],[Variance]]&gt;0, "Overpayment","Underpayment")</f>
        <v>Underpayment</v>
      </c>
      <c r="L278" s="6">
        <v>45453</v>
      </c>
      <c r="M278" t="str">
        <f>IF(ABS(Table1[[#This Row],[Variance]])&gt;100,"High Variance Claims","Normal Claims")</f>
        <v>High Variance Claims</v>
      </c>
      <c r="N278" t="str">
        <f>"Week" &amp; WEEKNUM(Table1[[#This Row],[DOS]],2)</f>
        <v>Week24</v>
      </c>
    </row>
    <row r="279" spans="1:14" x14ac:dyDescent="0.35">
      <c r="A279" t="s">
        <v>284</v>
      </c>
      <c r="B279" t="s">
        <v>589</v>
      </c>
      <c r="C279" t="s">
        <v>746</v>
      </c>
      <c r="D279" t="s">
        <v>758</v>
      </c>
      <c r="E279" t="s">
        <v>757</v>
      </c>
      <c r="F279">
        <v>2382</v>
      </c>
      <c r="G279">
        <v>258</v>
      </c>
      <c r="H279">
        <v>82</v>
      </c>
      <c r="I279" t="s">
        <v>749</v>
      </c>
      <c r="J279">
        <f>Table1[[#This Row],[PaidAmount]]-Table1[[#This Row],[AllowedAmount]]</f>
        <v>-176</v>
      </c>
      <c r="K279" t="str">
        <f>IF(Table1[[#This Row],[Variance]]&gt;0, "Overpayment","Underpayment")</f>
        <v>Underpayment</v>
      </c>
      <c r="L279" s="6">
        <v>45555</v>
      </c>
      <c r="M279" t="str">
        <f>IF(ABS(Table1[[#This Row],[Variance]])&gt;100,"High Variance Claims","Normal Claims")</f>
        <v>High Variance Claims</v>
      </c>
      <c r="N279" t="str">
        <f>"Week" &amp; WEEKNUM(Table1[[#This Row],[DOS]],2)</f>
        <v>Week38</v>
      </c>
    </row>
    <row r="280" spans="1:14" x14ac:dyDescent="0.35">
      <c r="A280" t="s">
        <v>285</v>
      </c>
      <c r="B280" t="s">
        <v>624</v>
      </c>
      <c r="C280" t="s">
        <v>748</v>
      </c>
      <c r="D280" t="s">
        <v>761</v>
      </c>
      <c r="E280" t="s">
        <v>757</v>
      </c>
      <c r="F280">
        <v>360</v>
      </c>
      <c r="G280">
        <v>169</v>
      </c>
      <c r="H280">
        <v>67</v>
      </c>
      <c r="I280" t="s">
        <v>749</v>
      </c>
      <c r="J280">
        <f>Table1[[#This Row],[PaidAmount]]-Table1[[#This Row],[AllowedAmount]]</f>
        <v>-102</v>
      </c>
      <c r="K280" t="str">
        <f>IF(Table1[[#This Row],[Variance]]&gt;0, "Overpayment","Underpayment")</f>
        <v>Underpayment</v>
      </c>
      <c r="L280" s="6">
        <v>45539</v>
      </c>
      <c r="M280" t="str">
        <f>IF(ABS(Table1[[#This Row],[Variance]])&gt;100,"High Variance Claims","Normal Claims")</f>
        <v>High Variance Claims</v>
      </c>
      <c r="N280" t="str">
        <f>"Week" &amp; WEEKNUM(Table1[[#This Row],[DOS]],2)</f>
        <v>Week36</v>
      </c>
    </row>
    <row r="281" spans="1:14" x14ac:dyDescent="0.35">
      <c r="A281" t="s">
        <v>286</v>
      </c>
      <c r="B281" t="s">
        <v>658</v>
      </c>
      <c r="C281" t="s">
        <v>747</v>
      </c>
      <c r="D281" t="s">
        <v>771</v>
      </c>
      <c r="E281" t="s">
        <v>757</v>
      </c>
      <c r="F281">
        <v>739</v>
      </c>
      <c r="G281">
        <v>509</v>
      </c>
      <c r="H281">
        <v>183</v>
      </c>
      <c r="I281" t="s">
        <v>750</v>
      </c>
      <c r="J281">
        <f>Table1[[#This Row],[PaidAmount]]-Table1[[#This Row],[AllowedAmount]]</f>
        <v>-326</v>
      </c>
      <c r="K281" t="str">
        <f>IF(Table1[[#This Row],[Variance]]&gt;0, "Overpayment","Underpayment")</f>
        <v>Underpayment</v>
      </c>
      <c r="L281" s="6">
        <v>45491</v>
      </c>
      <c r="M281" t="str">
        <f>IF(ABS(Table1[[#This Row],[Variance]])&gt;100,"High Variance Claims","Normal Claims")</f>
        <v>High Variance Claims</v>
      </c>
      <c r="N281" t="str">
        <f>"Week" &amp; WEEKNUM(Table1[[#This Row],[DOS]],2)</f>
        <v>Week29</v>
      </c>
    </row>
    <row r="282" spans="1:14" x14ac:dyDescent="0.35">
      <c r="A282" t="s">
        <v>287</v>
      </c>
      <c r="B282" t="s">
        <v>566</v>
      </c>
      <c r="C282" t="s">
        <v>748</v>
      </c>
      <c r="D282" t="s">
        <v>761</v>
      </c>
      <c r="E282" t="s">
        <v>755</v>
      </c>
      <c r="F282">
        <v>2338</v>
      </c>
      <c r="G282">
        <v>393</v>
      </c>
      <c r="H282">
        <v>259</v>
      </c>
      <c r="I282" t="s">
        <v>749</v>
      </c>
      <c r="J282">
        <f>Table1[[#This Row],[PaidAmount]]-Table1[[#This Row],[AllowedAmount]]</f>
        <v>-134</v>
      </c>
      <c r="K282" t="str">
        <f>IF(Table1[[#This Row],[Variance]]&gt;0, "Overpayment","Underpayment")</f>
        <v>Underpayment</v>
      </c>
      <c r="L282" s="6">
        <v>45551</v>
      </c>
      <c r="M282" t="str">
        <f>IF(ABS(Table1[[#This Row],[Variance]])&gt;100,"High Variance Claims","Normal Claims")</f>
        <v>High Variance Claims</v>
      </c>
      <c r="N282" t="str">
        <f>"Week" &amp; WEEKNUM(Table1[[#This Row],[DOS]],2)</f>
        <v>Week38</v>
      </c>
    </row>
    <row r="283" spans="1:14" x14ac:dyDescent="0.35">
      <c r="A283" t="s">
        <v>288</v>
      </c>
      <c r="B283" t="s">
        <v>678</v>
      </c>
      <c r="C283" t="s">
        <v>747</v>
      </c>
      <c r="D283" t="s">
        <v>765</v>
      </c>
      <c r="E283" t="s">
        <v>755</v>
      </c>
      <c r="F283">
        <v>1687</v>
      </c>
      <c r="G283">
        <v>1127</v>
      </c>
      <c r="H283">
        <v>349</v>
      </c>
      <c r="I283" t="s">
        <v>750</v>
      </c>
      <c r="J283">
        <f>Table1[[#This Row],[PaidAmount]]-Table1[[#This Row],[AllowedAmount]]</f>
        <v>-778</v>
      </c>
      <c r="K283" t="str">
        <f>IF(Table1[[#This Row],[Variance]]&gt;0, "Overpayment","Underpayment")</f>
        <v>Underpayment</v>
      </c>
      <c r="L283" s="6">
        <v>45415</v>
      </c>
      <c r="M283" t="str">
        <f>IF(ABS(Table1[[#This Row],[Variance]])&gt;100,"High Variance Claims","Normal Claims")</f>
        <v>High Variance Claims</v>
      </c>
      <c r="N283" t="str">
        <f>"Week" &amp; WEEKNUM(Table1[[#This Row],[DOS]],2)</f>
        <v>Week18</v>
      </c>
    </row>
    <row r="284" spans="1:14" x14ac:dyDescent="0.35">
      <c r="A284" t="s">
        <v>289</v>
      </c>
      <c r="B284" t="s">
        <v>679</v>
      </c>
      <c r="C284" t="s">
        <v>748</v>
      </c>
      <c r="D284" t="s">
        <v>773</v>
      </c>
      <c r="E284" t="s">
        <v>772</v>
      </c>
      <c r="F284">
        <v>3314</v>
      </c>
      <c r="G284">
        <v>1782</v>
      </c>
      <c r="H284">
        <v>428</v>
      </c>
      <c r="I284" t="s">
        <v>751</v>
      </c>
      <c r="J284">
        <f>Table1[[#This Row],[PaidAmount]]-Table1[[#This Row],[AllowedAmount]]</f>
        <v>-1354</v>
      </c>
      <c r="K284" t="str">
        <f>IF(Table1[[#This Row],[Variance]]&gt;0, "Overpayment","Underpayment")</f>
        <v>Underpayment</v>
      </c>
      <c r="L284" s="6">
        <v>45543</v>
      </c>
      <c r="M284" t="str">
        <f>IF(ABS(Table1[[#This Row],[Variance]])&gt;100,"High Variance Claims","Normal Claims")</f>
        <v>High Variance Claims</v>
      </c>
      <c r="N284" t="str">
        <f>"Week" &amp; WEEKNUM(Table1[[#This Row],[DOS]],2)</f>
        <v>Week36</v>
      </c>
    </row>
    <row r="285" spans="1:14" x14ac:dyDescent="0.35">
      <c r="A285" t="s">
        <v>290</v>
      </c>
      <c r="B285" t="s">
        <v>589</v>
      </c>
      <c r="C285" t="s">
        <v>748</v>
      </c>
      <c r="D285" t="s">
        <v>761</v>
      </c>
      <c r="E285" t="s">
        <v>763</v>
      </c>
      <c r="F285">
        <v>1740</v>
      </c>
      <c r="G285">
        <v>1474</v>
      </c>
      <c r="H285">
        <v>389</v>
      </c>
      <c r="I285" t="s">
        <v>749</v>
      </c>
      <c r="J285">
        <f>Table1[[#This Row],[PaidAmount]]-Table1[[#This Row],[AllowedAmount]]</f>
        <v>-1085</v>
      </c>
      <c r="K285" t="str">
        <f>IF(Table1[[#This Row],[Variance]]&gt;0, "Overpayment","Underpayment")</f>
        <v>Underpayment</v>
      </c>
      <c r="L285" s="6">
        <v>45468</v>
      </c>
      <c r="M285" t="str">
        <f>IF(ABS(Table1[[#This Row],[Variance]])&gt;100,"High Variance Claims","Normal Claims")</f>
        <v>High Variance Claims</v>
      </c>
      <c r="N285" t="str">
        <f>"Week" &amp; WEEKNUM(Table1[[#This Row],[DOS]],2)</f>
        <v>Week26</v>
      </c>
    </row>
    <row r="286" spans="1:14" x14ac:dyDescent="0.35">
      <c r="A286" t="s">
        <v>291</v>
      </c>
      <c r="B286" t="s">
        <v>531</v>
      </c>
      <c r="C286" t="s">
        <v>748</v>
      </c>
      <c r="D286" t="s">
        <v>771</v>
      </c>
      <c r="E286" t="s">
        <v>757</v>
      </c>
      <c r="F286">
        <v>2867</v>
      </c>
      <c r="G286">
        <v>1036</v>
      </c>
      <c r="H286">
        <v>506</v>
      </c>
      <c r="I286" t="s">
        <v>751</v>
      </c>
      <c r="J286">
        <f>Table1[[#This Row],[PaidAmount]]-Table1[[#This Row],[AllowedAmount]]</f>
        <v>-530</v>
      </c>
      <c r="K286" t="str">
        <f>IF(Table1[[#This Row],[Variance]]&gt;0, "Overpayment","Underpayment")</f>
        <v>Underpayment</v>
      </c>
      <c r="L286" s="6">
        <v>45496</v>
      </c>
      <c r="M286" t="str">
        <f>IF(ABS(Table1[[#This Row],[Variance]])&gt;100,"High Variance Claims","Normal Claims")</f>
        <v>High Variance Claims</v>
      </c>
      <c r="N286" t="str">
        <f>"Week" &amp; WEEKNUM(Table1[[#This Row],[DOS]],2)</f>
        <v>Week30</v>
      </c>
    </row>
    <row r="287" spans="1:14" x14ac:dyDescent="0.35">
      <c r="A287" t="s">
        <v>292</v>
      </c>
      <c r="B287" t="s">
        <v>623</v>
      </c>
      <c r="C287" t="s">
        <v>746</v>
      </c>
      <c r="D287" t="s">
        <v>754</v>
      </c>
      <c r="E287" t="s">
        <v>766</v>
      </c>
      <c r="F287">
        <v>866</v>
      </c>
      <c r="G287">
        <v>100</v>
      </c>
      <c r="H287">
        <v>53</v>
      </c>
      <c r="I287" t="s">
        <v>750</v>
      </c>
      <c r="J287">
        <f>Table1[[#This Row],[PaidAmount]]-Table1[[#This Row],[AllowedAmount]]</f>
        <v>-47</v>
      </c>
      <c r="K287" t="str">
        <f>IF(Table1[[#This Row],[Variance]]&gt;0, "Overpayment","Underpayment")</f>
        <v>Underpayment</v>
      </c>
      <c r="L287" s="6">
        <v>45434</v>
      </c>
      <c r="M287" t="str">
        <f>IF(ABS(Table1[[#This Row],[Variance]])&gt;100,"High Variance Claims","Normal Claims")</f>
        <v>Normal Claims</v>
      </c>
      <c r="N287" t="str">
        <f>"Week" &amp; WEEKNUM(Table1[[#This Row],[DOS]],2)</f>
        <v>Week21</v>
      </c>
    </row>
    <row r="288" spans="1:14" x14ac:dyDescent="0.35">
      <c r="A288" t="s">
        <v>293</v>
      </c>
      <c r="B288" t="s">
        <v>555</v>
      </c>
      <c r="C288" t="s">
        <v>748</v>
      </c>
      <c r="D288" t="s">
        <v>760</v>
      </c>
      <c r="E288" t="s">
        <v>759</v>
      </c>
      <c r="F288">
        <v>1776</v>
      </c>
      <c r="G288">
        <v>1376</v>
      </c>
      <c r="H288">
        <v>1691</v>
      </c>
      <c r="I288" t="s">
        <v>750</v>
      </c>
      <c r="J288">
        <f>Table1[[#This Row],[PaidAmount]]-Table1[[#This Row],[AllowedAmount]]</f>
        <v>315</v>
      </c>
      <c r="K288" t="str">
        <f>IF(Table1[[#This Row],[Variance]]&gt;0, "Overpayment","Underpayment")</f>
        <v>Overpayment</v>
      </c>
      <c r="L288" s="6">
        <v>45537</v>
      </c>
      <c r="M288" t="str">
        <f>IF(ABS(Table1[[#This Row],[Variance]])&gt;100,"High Variance Claims","Normal Claims")</f>
        <v>High Variance Claims</v>
      </c>
      <c r="N288" t="str">
        <f>"Week" &amp; WEEKNUM(Table1[[#This Row],[DOS]],2)</f>
        <v>Week36</v>
      </c>
    </row>
    <row r="289" spans="1:14" x14ac:dyDescent="0.35">
      <c r="A289" t="s">
        <v>294</v>
      </c>
      <c r="B289" t="s">
        <v>526</v>
      </c>
      <c r="C289" t="s">
        <v>747</v>
      </c>
      <c r="D289" t="s">
        <v>760</v>
      </c>
      <c r="E289" t="s">
        <v>764</v>
      </c>
      <c r="F289">
        <v>3199</v>
      </c>
      <c r="G289">
        <v>437</v>
      </c>
      <c r="H289">
        <v>19</v>
      </c>
      <c r="I289" t="s">
        <v>749</v>
      </c>
      <c r="J289">
        <f>Table1[[#This Row],[PaidAmount]]-Table1[[#This Row],[AllowedAmount]]</f>
        <v>-418</v>
      </c>
      <c r="K289" t="str">
        <f>IF(Table1[[#This Row],[Variance]]&gt;0, "Overpayment","Underpayment")</f>
        <v>Underpayment</v>
      </c>
      <c r="L289" s="6">
        <v>45489</v>
      </c>
      <c r="M289" t="str">
        <f>IF(ABS(Table1[[#This Row],[Variance]])&gt;100,"High Variance Claims","Normal Claims")</f>
        <v>High Variance Claims</v>
      </c>
      <c r="N289" t="str">
        <f>"Week" &amp; WEEKNUM(Table1[[#This Row],[DOS]],2)</f>
        <v>Week29</v>
      </c>
    </row>
    <row r="290" spans="1:14" x14ac:dyDescent="0.35">
      <c r="A290" t="s">
        <v>295</v>
      </c>
      <c r="B290" t="s">
        <v>524</v>
      </c>
      <c r="C290" t="s">
        <v>748</v>
      </c>
      <c r="D290" t="s">
        <v>760</v>
      </c>
      <c r="E290" t="s">
        <v>767</v>
      </c>
      <c r="F290">
        <v>2191</v>
      </c>
      <c r="G290">
        <v>1173</v>
      </c>
      <c r="H290">
        <v>1111</v>
      </c>
      <c r="I290" t="s">
        <v>749</v>
      </c>
      <c r="J290">
        <f>Table1[[#This Row],[PaidAmount]]-Table1[[#This Row],[AllowedAmount]]</f>
        <v>-62</v>
      </c>
      <c r="K290" t="str">
        <f>IF(Table1[[#This Row],[Variance]]&gt;0, "Overpayment","Underpayment")</f>
        <v>Underpayment</v>
      </c>
      <c r="L290" s="6">
        <v>45540</v>
      </c>
      <c r="M290" t="str">
        <f>IF(ABS(Table1[[#This Row],[Variance]])&gt;100,"High Variance Claims","Normal Claims")</f>
        <v>Normal Claims</v>
      </c>
      <c r="N290" t="str">
        <f>"Week" &amp; WEEKNUM(Table1[[#This Row],[DOS]],2)</f>
        <v>Week36</v>
      </c>
    </row>
    <row r="291" spans="1:14" x14ac:dyDescent="0.35">
      <c r="A291" t="s">
        <v>296</v>
      </c>
      <c r="B291" t="s">
        <v>680</v>
      </c>
      <c r="C291" t="s">
        <v>747</v>
      </c>
      <c r="D291" t="s">
        <v>768</v>
      </c>
      <c r="E291" t="s">
        <v>755</v>
      </c>
      <c r="F291">
        <v>4297</v>
      </c>
      <c r="G291">
        <v>3625</v>
      </c>
      <c r="H291">
        <v>2377</v>
      </c>
      <c r="I291" t="s">
        <v>750</v>
      </c>
      <c r="J291">
        <f>Table1[[#This Row],[PaidAmount]]-Table1[[#This Row],[AllowedAmount]]</f>
        <v>-1248</v>
      </c>
      <c r="K291" t="str">
        <f>IF(Table1[[#This Row],[Variance]]&gt;0, "Overpayment","Underpayment")</f>
        <v>Underpayment</v>
      </c>
      <c r="L291" s="6">
        <v>45488</v>
      </c>
      <c r="M291" t="str">
        <f>IF(ABS(Table1[[#This Row],[Variance]])&gt;100,"High Variance Claims","Normal Claims")</f>
        <v>High Variance Claims</v>
      </c>
      <c r="N291" t="str">
        <f>"Week" &amp; WEEKNUM(Table1[[#This Row],[DOS]],2)</f>
        <v>Week29</v>
      </c>
    </row>
    <row r="292" spans="1:14" x14ac:dyDescent="0.35">
      <c r="A292" t="s">
        <v>297</v>
      </c>
      <c r="B292" t="s">
        <v>620</v>
      </c>
      <c r="C292" t="s">
        <v>747</v>
      </c>
      <c r="D292" t="s">
        <v>768</v>
      </c>
      <c r="E292" t="s">
        <v>757</v>
      </c>
      <c r="F292">
        <v>2134</v>
      </c>
      <c r="G292">
        <v>1109</v>
      </c>
      <c r="H292">
        <v>780</v>
      </c>
      <c r="I292" t="s">
        <v>749</v>
      </c>
      <c r="J292">
        <f>Table1[[#This Row],[PaidAmount]]-Table1[[#This Row],[AllowedAmount]]</f>
        <v>-329</v>
      </c>
      <c r="K292" t="str">
        <f>IF(Table1[[#This Row],[Variance]]&gt;0, "Overpayment","Underpayment")</f>
        <v>Underpayment</v>
      </c>
      <c r="L292" s="6">
        <v>45495</v>
      </c>
      <c r="M292" t="str">
        <f>IF(ABS(Table1[[#This Row],[Variance]])&gt;100,"High Variance Claims","Normal Claims")</f>
        <v>High Variance Claims</v>
      </c>
      <c r="N292" t="str">
        <f>"Week" &amp; WEEKNUM(Table1[[#This Row],[DOS]],2)</f>
        <v>Week30</v>
      </c>
    </row>
    <row r="293" spans="1:14" x14ac:dyDescent="0.35">
      <c r="A293" t="s">
        <v>298</v>
      </c>
      <c r="B293" t="s">
        <v>681</v>
      </c>
      <c r="C293" t="s">
        <v>746</v>
      </c>
      <c r="D293" t="s">
        <v>773</v>
      </c>
      <c r="E293" t="s">
        <v>772</v>
      </c>
      <c r="F293">
        <v>1843</v>
      </c>
      <c r="G293">
        <v>1334</v>
      </c>
      <c r="H293">
        <v>626</v>
      </c>
      <c r="I293" t="s">
        <v>749</v>
      </c>
      <c r="J293">
        <f>Table1[[#This Row],[PaidAmount]]-Table1[[#This Row],[AllowedAmount]]</f>
        <v>-708</v>
      </c>
      <c r="K293" t="str">
        <f>IF(Table1[[#This Row],[Variance]]&gt;0, "Overpayment","Underpayment")</f>
        <v>Underpayment</v>
      </c>
      <c r="L293" s="6">
        <v>45534</v>
      </c>
      <c r="M293" t="str">
        <f>IF(ABS(Table1[[#This Row],[Variance]])&gt;100,"High Variance Claims","Normal Claims")</f>
        <v>High Variance Claims</v>
      </c>
      <c r="N293" t="str">
        <f>"Week" &amp; WEEKNUM(Table1[[#This Row],[DOS]],2)</f>
        <v>Week35</v>
      </c>
    </row>
    <row r="294" spans="1:14" x14ac:dyDescent="0.35">
      <c r="A294" t="s">
        <v>299</v>
      </c>
      <c r="B294" t="s">
        <v>682</v>
      </c>
      <c r="C294" t="s">
        <v>747</v>
      </c>
      <c r="D294" t="s">
        <v>761</v>
      </c>
      <c r="E294" t="s">
        <v>763</v>
      </c>
      <c r="F294">
        <v>857</v>
      </c>
      <c r="G294">
        <v>181</v>
      </c>
      <c r="H294">
        <v>166</v>
      </c>
      <c r="I294" t="s">
        <v>749</v>
      </c>
      <c r="J294">
        <f>Table1[[#This Row],[PaidAmount]]-Table1[[#This Row],[AllowedAmount]]</f>
        <v>-15</v>
      </c>
      <c r="K294" t="str">
        <f>IF(Table1[[#This Row],[Variance]]&gt;0, "Overpayment","Underpayment")</f>
        <v>Underpayment</v>
      </c>
      <c r="L294" s="6">
        <v>45494</v>
      </c>
      <c r="M294" t="str">
        <f>IF(ABS(Table1[[#This Row],[Variance]])&gt;100,"High Variance Claims","Normal Claims")</f>
        <v>Normal Claims</v>
      </c>
      <c r="N294" t="str">
        <f>"Week" &amp; WEEKNUM(Table1[[#This Row],[DOS]],2)</f>
        <v>Week29</v>
      </c>
    </row>
    <row r="295" spans="1:14" x14ac:dyDescent="0.35">
      <c r="A295" t="s">
        <v>300</v>
      </c>
      <c r="B295" t="s">
        <v>683</v>
      </c>
      <c r="C295" t="s">
        <v>747</v>
      </c>
      <c r="D295" t="s">
        <v>769</v>
      </c>
      <c r="E295" t="s">
        <v>767</v>
      </c>
      <c r="F295">
        <v>3455</v>
      </c>
      <c r="G295">
        <v>2352</v>
      </c>
      <c r="H295">
        <v>436</v>
      </c>
      <c r="I295" t="s">
        <v>751</v>
      </c>
      <c r="J295">
        <f>Table1[[#This Row],[PaidAmount]]-Table1[[#This Row],[AllowedAmount]]</f>
        <v>-1916</v>
      </c>
      <c r="K295" t="str">
        <f>IF(Table1[[#This Row],[Variance]]&gt;0, "Overpayment","Underpayment")</f>
        <v>Underpayment</v>
      </c>
      <c r="L295" s="6">
        <v>45480</v>
      </c>
      <c r="M295" t="str">
        <f>IF(ABS(Table1[[#This Row],[Variance]])&gt;100,"High Variance Claims","Normal Claims")</f>
        <v>High Variance Claims</v>
      </c>
      <c r="N295" t="str">
        <f>"Week" &amp; WEEKNUM(Table1[[#This Row],[DOS]],2)</f>
        <v>Week27</v>
      </c>
    </row>
    <row r="296" spans="1:14" x14ac:dyDescent="0.35">
      <c r="A296" t="s">
        <v>301</v>
      </c>
      <c r="B296" t="s">
        <v>552</v>
      </c>
      <c r="C296" t="s">
        <v>748</v>
      </c>
      <c r="D296" t="s">
        <v>761</v>
      </c>
      <c r="E296" t="s">
        <v>763</v>
      </c>
      <c r="F296">
        <v>1479</v>
      </c>
      <c r="G296">
        <v>436</v>
      </c>
      <c r="H296">
        <v>136</v>
      </c>
      <c r="I296" t="s">
        <v>749</v>
      </c>
      <c r="J296">
        <f>Table1[[#This Row],[PaidAmount]]-Table1[[#This Row],[AllowedAmount]]</f>
        <v>-300</v>
      </c>
      <c r="K296" t="str">
        <f>IF(Table1[[#This Row],[Variance]]&gt;0, "Overpayment","Underpayment")</f>
        <v>Underpayment</v>
      </c>
      <c r="L296" s="6">
        <v>45494</v>
      </c>
      <c r="M296" t="str">
        <f>IF(ABS(Table1[[#This Row],[Variance]])&gt;100,"High Variance Claims","Normal Claims")</f>
        <v>High Variance Claims</v>
      </c>
      <c r="N296" t="str">
        <f>"Week" &amp; WEEKNUM(Table1[[#This Row],[DOS]],2)</f>
        <v>Week29</v>
      </c>
    </row>
    <row r="297" spans="1:14" x14ac:dyDescent="0.35">
      <c r="A297" t="s">
        <v>302</v>
      </c>
      <c r="B297" t="s">
        <v>684</v>
      </c>
      <c r="C297" t="s">
        <v>746</v>
      </c>
      <c r="D297" t="s">
        <v>761</v>
      </c>
      <c r="E297" t="s">
        <v>770</v>
      </c>
      <c r="F297">
        <v>4725</v>
      </c>
      <c r="G297">
        <v>2639</v>
      </c>
      <c r="H297">
        <v>1242</v>
      </c>
      <c r="I297" t="s">
        <v>751</v>
      </c>
      <c r="J297">
        <f>Table1[[#This Row],[PaidAmount]]-Table1[[#This Row],[AllowedAmount]]</f>
        <v>-1397</v>
      </c>
      <c r="K297" t="str">
        <f>IF(Table1[[#This Row],[Variance]]&gt;0, "Overpayment","Underpayment")</f>
        <v>Underpayment</v>
      </c>
      <c r="L297" s="6">
        <v>45420</v>
      </c>
      <c r="M297" t="str">
        <f>IF(ABS(Table1[[#This Row],[Variance]])&gt;100,"High Variance Claims","Normal Claims")</f>
        <v>High Variance Claims</v>
      </c>
      <c r="N297" t="str">
        <f>"Week" &amp; WEEKNUM(Table1[[#This Row],[DOS]],2)</f>
        <v>Week19</v>
      </c>
    </row>
    <row r="298" spans="1:14" x14ac:dyDescent="0.35">
      <c r="A298" t="s">
        <v>303</v>
      </c>
      <c r="B298" t="s">
        <v>685</v>
      </c>
      <c r="C298" t="s">
        <v>748</v>
      </c>
      <c r="D298" t="s">
        <v>765</v>
      </c>
      <c r="E298" t="s">
        <v>766</v>
      </c>
      <c r="F298">
        <v>3762</v>
      </c>
      <c r="G298">
        <v>3212</v>
      </c>
      <c r="H298">
        <v>2229</v>
      </c>
      <c r="I298" t="s">
        <v>750</v>
      </c>
      <c r="J298">
        <f>Table1[[#This Row],[PaidAmount]]-Table1[[#This Row],[AllowedAmount]]</f>
        <v>-983</v>
      </c>
      <c r="K298" t="str">
        <f>IF(Table1[[#This Row],[Variance]]&gt;0, "Overpayment","Underpayment")</f>
        <v>Underpayment</v>
      </c>
      <c r="L298" s="6">
        <v>45494</v>
      </c>
      <c r="M298" t="str">
        <f>IF(ABS(Table1[[#This Row],[Variance]])&gt;100,"High Variance Claims","Normal Claims")</f>
        <v>High Variance Claims</v>
      </c>
      <c r="N298" t="str">
        <f>"Week" &amp; WEEKNUM(Table1[[#This Row],[DOS]],2)</f>
        <v>Week29</v>
      </c>
    </row>
    <row r="299" spans="1:14" x14ac:dyDescent="0.35">
      <c r="A299" t="s">
        <v>304</v>
      </c>
      <c r="B299" t="s">
        <v>566</v>
      </c>
      <c r="C299" t="s">
        <v>748</v>
      </c>
      <c r="D299" t="s">
        <v>760</v>
      </c>
      <c r="E299" t="s">
        <v>762</v>
      </c>
      <c r="F299">
        <v>1656</v>
      </c>
      <c r="G299">
        <v>1615</v>
      </c>
      <c r="H299">
        <v>103</v>
      </c>
      <c r="I299" t="s">
        <v>751</v>
      </c>
      <c r="J299">
        <f>Table1[[#This Row],[PaidAmount]]-Table1[[#This Row],[AllowedAmount]]</f>
        <v>-1512</v>
      </c>
      <c r="K299" t="str">
        <f>IF(Table1[[#This Row],[Variance]]&gt;0, "Overpayment","Underpayment")</f>
        <v>Underpayment</v>
      </c>
      <c r="L299" s="6">
        <v>45427</v>
      </c>
      <c r="M299" t="str">
        <f>IF(ABS(Table1[[#This Row],[Variance]])&gt;100,"High Variance Claims","Normal Claims")</f>
        <v>High Variance Claims</v>
      </c>
      <c r="N299" t="str">
        <f>"Week" &amp; WEEKNUM(Table1[[#This Row],[DOS]],2)</f>
        <v>Week20</v>
      </c>
    </row>
    <row r="300" spans="1:14" x14ac:dyDescent="0.35">
      <c r="A300" t="s">
        <v>305</v>
      </c>
      <c r="B300" t="s">
        <v>686</v>
      </c>
      <c r="C300" t="s">
        <v>748</v>
      </c>
      <c r="D300" t="s">
        <v>760</v>
      </c>
      <c r="E300" t="s">
        <v>762</v>
      </c>
      <c r="F300">
        <v>4183</v>
      </c>
      <c r="G300">
        <v>598</v>
      </c>
      <c r="H300">
        <v>196</v>
      </c>
      <c r="I300" t="s">
        <v>750</v>
      </c>
      <c r="J300">
        <f>Table1[[#This Row],[PaidAmount]]-Table1[[#This Row],[AllowedAmount]]</f>
        <v>-402</v>
      </c>
      <c r="K300" t="str">
        <f>IF(Table1[[#This Row],[Variance]]&gt;0, "Overpayment","Underpayment")</f>
        <v>Underpayment</v>
      </c>
      <c r="L300" s="6">
        <v>45448</v>
      </c>
      <c r="M300" t="str">
        <f>IF(ABS(Table1[[#This Row],[Variance]])&gt;100,"High Variance Claims","Normal Claims")</f>
        <v>High Variance Claims</v>
      </c>
      <c r="N300" t="str">
        <f>"Week" &amp; WEEKNUM(Table1[[#This Row],[DOS]],2)</f>
        <v>Week23</v>
      </c>
    </row>
    <row r="301" spans="1:14" x14ac:dyDescent="0.35">
      <c r="A301" t="s">
        <v>306</v>
      </c>
      <c r="B301" t="s">
        <v>687</v>
      </c>
      <c r="C301" t="s">
        <v>746</v>
      </c>
      <c r="D301" t="s">
        <v>754</v>
      </c>
      <c r="E301" t="s">
        <v>755</v>
      </c>
      <c r="F301">
        <v>944</v>
      </c>
      <c r="G301">
        <v>538</v>
      </c>
      <c r="H301">
        <v>509</v>
      </c>
      <c r="I301" t="s">
        <v>749</v>
      </c>
      <c r="J301">
        <f>Table1[[#This Row],[PaidAmount]]-Table1[[#This Row],[AllowedAmount]]</f>
        <v>-29</v>
      </c>
      <c r="K301" t="str">
        <f>IF(Table1[[#This Row],[Variance]]&gt;0, "Overpayment","Underpayment")</f>
        <v>Underpayment</v>
      </c>
      <c r="L301" s="6">
        <v>45421</v>
      </c>
      <c r="M301" t="str">
        <f>IF(ABS(Table1[[#This Row],[Variance]])&gt;100,"High Variance Claims","Normal Claims")</f>
        <v>Normal Claims</v>
      </c>
      <c r="N301" t="str">
        <f>"Week" &amp; WEEKNUM(Table1[[#This Row],[DOS]],2)</f>
        <v>Week19</v>
      </c>
    </row>
    <row r="302" spans="1:14" x14ac:dyDescent="0.35">
      <c r="A302" t="s">
        <v>307</v>
      </c>
      <c r="B302" t="s">
        <v>651</v>
      </c>
      <c r="C302" t="s">
        <v>746</v>
      </c>
      <c r="D302" t="s">
        <v>754</v>
      </c>
      <c r="E302" t="s">
        <v>766</v>
      </c>
      <c r="F302">
        <v>3358</v>
      </c>
      <c r="G302">
        <v>1118</v>
      </c>
      <c r="H302">
        <v>300</v>
      </c>
      <c r="I302" t="s">
        <v>750</v>
      </c>
      <c r="J302">
        <f>Table1[[#This Row],[PaidAmount]]-Table1[[#This Row],[AllowedAmount]]</f>
        <v>-818</v>
      </c>
      <c r="K302" t="str">
        <f>IF(Table1[[#This Row],[Variance]]&gt;0, "Overpayment","Underpayment")</f>
        <v>Underpayment</v>
      </c>
      <c r="L302" s="6">
        <v>45518</v>
      </c>
      <c r="M302" t="str">
        <f>IF(ABS(Table1[[#This Row],[Variance]])&gt;100,"High Variance Claims","Normal Claims")</f>
        <v>High Variance Claims</v>
      </c>
      <c r="N302" t="str">
        <f>"Week" &amp; WEEKNUM(Table1[[#This Row],[DOS]],2)</f>
        <v>Week33</v>
      </c>
    </row>
    <row r="303" spans="1:14" x14ac:dyDescent="0.35">
      <c r="A303" t="s">
        <v>308</v>
      </c>
      <c r="B303" t="s">
        <v>688</v>
      </c>
      <c r="C303" t="s">
        <v>747</v>
      </c>
      <c r="D303" t="s">
        <v>771</v>
      </c>
      <c r="E303" t="s">
        <v>763</v>
      </c>
      <c r="F303">
        <v>2644</v>
      </c>
      <c r="G303">
        <v>217</v>
      </c>
      <c r="H303">
        <v>219</v>
      </c>
      <c r="I303" t="s">
        <v>750</v>
      </c>
      <c r="J303">
        <f>Table1[[#This Row],[PaidAmount]]-Table1[[#This Row],[AllowedAmount]]</f>
        <v>2</v>
      </c>
      <c r="K303" t="str">
        <f>IF(Table1[[#This Row],[Variance]]&gt;0, "Overpayment","Underpayment")</f>
        <v>Overpayment</v>
      </c>
      <c r="L303" s="6">
        <v>45447</v>
      </c>
      <c r="M303" t="str">
        <f>IF(ABS(Table1[[#This Row],[Variance]])&gt;100,"High Variance Claims","Normal Claims")</f>
        <v>Normal Claims</v>
      </c>
      <c r="N303" t="str">
        <f>"Week" &amp; WEEKNUM(Table1[[#This Row],[DOS]],2)</f>
        <v>Week23</v>
      </c>
    </row>
    <row r="304" spans="1:14" x14ac:dyDescent="0.35">
      <c r="A304" t="s">
        <v>309</v>
      </c>
      <c r="B304" t="s">
        <v>689</v>
      </c>
      <c r="C304" t="s">
        <v>746</v>
      </c>
      <c r="D304" t="s">
        <v>758</v>
      </c>
      <c r="E304" t="s">
        <v>764</v>
      </c>
      <c r="F304">
        <v>4070</v>
      </c>
      <c r="G304">
        <v>712</v>
      </c>
      <c r="H304">
        <v>707</v>
      </c>
      <c r="I304" t="s">
        <v>751</v>
      </c>
      <c r="J304">
        <f>Table1[[#This Row],[PaidAmount]]-Table1[[#This Row],[AllowedAmount]]</f>
        <v>-5</v>
      </c>
      <c r="K304" t="str">
        <f>IF(Table1[[#This Row],[Variance]]&gt;0, "Overpayment","Underpayment")</f>
        <v>Underpayment</v>
      </c>
      <c r="L304" s="6">
        <v>45427</v>
      </c>
      <c r="M304" t="str">
        <f>IF(ABS(Table1[[#This Row],[Variance]])&gt;100,"High Variance Claims","Normal Claims")</f>
        <v>Normal Claims</v>
      </c>
      <c r="N304" t="str">
        <f>"Week" &amp; WEEKNUM(Table1[[#This Row],[DOS]],2)</f>
        <v>Week20</v>
      </c>
    </row>
    <row r="305" spans="1:14" x14ac:dyDescent="0.35">
      <c r="A305" t="s">
        <v>310</v>
      </c>
      <c r="B305" t="s">
        <v>690</v>
      </c>
      <c r="C305" t="s">
        <v>748</v>
      </c>
      <c r="D305" t="s">
        <v>768</v>
      </c>
      <c r="E305" t="s">
        <v>757</v>
      </c>
      <c r="F305">
        <v>3311</v>
      </c>
      <c r="G305">
        <v>2292</v>
      </c>
      <c r="H305">
        <v>212</v>
      </c>
      <c r="I305" t="s">
        <v>750</v>
      </c>
      <c r="J305">
        <f>Table1[[#This Row],[PaidAmount]]-Table1[[#This Row],[AllowedAmount]]</f>
        <v>-2080</v>
      </c>
      <c r="K305" t="str">
        <f>IF(Table1[[#This Row],[Variance]]&gt;0, "Overpayment","Underpayment")</f>
        <v>Underpayment</v>
      </c>
      <c r="L305" s="6">
        <v>45493</v>
      </c>
      <c r="M305" t="str">
        <f>IF(ABS(Table1[[#This Row],[Variance]])&gt;100,"High Variance Claims","Normal Claims")</f>
        <v>High Variance Claims</v>
      </c>
      <c r="N305" t="str">
        <f>"Week" &amp; WEEKNUM(Table1[[#This Row],[DOS]],2)</f>
        <v>Week29</v>
      </c>
    </row>
    <row r="306" spans="1:14" x14ac:dyDescent="0.35">
      <c r="A306" t="s">
        <v>311</v>
      </c>
      <c r="B306" t="s">
        <v>661</v>
      </c>
      <c r="C306" t="s">
        <v>746</v>
      </c>
      <c r="D306" t="s">
        <v>768</v>
      </c>
      <c r="E306" t="s">
        <v>767</v>
      </c>
      <c r="F306">
        <v>2905</v>
      </c>
      <c r="G306">
        <v>1440</v>
      </c>
      <c r="H306">
        <v>45</v>
      </c>
      <c r="I306" t="s">
        <v>751</v>
      </c>
      <c r="J306">
        <f>Table1[[#This Row],[PaidAmount]]-Table1[[#This Row],[AllowedAmount]]</f>
        <v>-1395</v>
      </c>
      <c r="K306" t="str">
        <f>IF(Table1[[#This Row],[Variance]]&gt;0, "Overpayment","Underpayment")</f>
        <v>Underpayment</v>
      </c>
      <c r="L306" s="6">
        <v>45518</v>
      </c>
      <c r="M306" t="str">
        <f>IF(ABS(Table1[[#This Row],[Variance]])&gt;100,"High Variance Claims","Normal Claims")</f>
        <v>High Variance Claims</v>
      </c>
      <c r="N306" t="str">
        <f>"Week" &amp; WEEKNUM(Table1[[#This Row],[DOS]],2)</f>
        <v>Week33</v>
      </c>
    </row>
    <row r="307" spans="1:14" x14ac:dyDescent="0.35">
      <c r="A307" t="s">
        <v>312</v>
      </c>
      <c r="B307" t="s">
        <v>691</v>
      </c>
      <c r="C307" t="s">
        <v>746</v>
      </c>
      <c r="D307" t="s">
        <v>771</v>
      </c>
      <c r="E307" t="s">
        <v>766</v>
      </c>
      <c r="F307">
        <v>3183</v>
      </c>
      <c r="G307">
        <v>1619</v>
      </c>
      <c r="H307">
        <v>1366</v>
      </c>
      <c r="I307" t="s">
        <v>749</v>
      </c>
      <c r="J307">
        <f>Table1[[#This Row],[PaidAmount]]-Table1[[#This Row],[AllowedAmount]]</f>
        <v>-253</v>
      </c>
      <c r="K307" t="str">
        <f>IF(Table1[[#This Row],[Variance]]&gt;0, "Overpayment","Underpayment")</f>
        <v>Underpayment</v>
      </c>
      <c r="L307" s="6">
        <v>45546</v>
      </c>
      <c r="M307" t="str">
        <f>IF(ABS(Table1[[#This Row],[Variance]])&gt;100,"High Variance Claims","Normal Claims")</f>
        <v>High Variance Claims</v>
      </c>
      <c r="N307" t="str">
        <f>"Week" &amp; WEEKNUM(Table1[[#This Row],[DOS]],2)</f>
        <v>Week37</v>
      </c>
    </row>
    <row r="308" spans="1:14" x14ac:dyDescent="0.35">
      <c r="A308" t="s">
        <v>313</v>
      </c>
      <c r="B308" t="s">
        <v>692</v>
      </c>
      <c r="C308" t="s">
        <v>747</v>
      </c>
      <c r="D308" t="s">
        <v>765</v>
      </c>
      <c r="E308" t="s">
        <v>757</v>
      </c>
      <c r="F308">
        <v>2931</v>
      </c>
      <c r="G308">
        <v>2053</v>
      </c>
      <c r="H308">
        <v>750</v>
      </c>
      <c r="I308" t="s">
        <v>749</v>
      </c>
      <c r="J308">
        <f>Table1[[#This Row],[PaidAmount]]-Table1[[#This Row],[AllowedAmount]]</f>
        <v>-1303</v>
      </c>
      <c r="K308" t="str">
        <f>IF(Table1[[#This Row],[Variance]]&gt;0, "Overpayment","Underpayment")</f>
        <v>Underpayment</v>
      </c>
      <c r="L308" s="6">
        <v>45484</v>
      </c>
      <c r="M308" t="str">
        <f>IF(ABS(Table1[[#This Row],[Variance]])&gt;100,"High Variance Claims","Normal Claims")</f>
        <v>High Variance Claims</v>
      </c>
      <c r="N308" t="str">
        <f>"Week" &amp; WEEKNUM(Table1[[#This Row],[DOS]],2)</f>
        <v>Week28</v>
      </c>
    </row>
    <row r="309" spans="1:14" x14ac:dyDescent="0.35">
      <c r="A309" t="s">
        <v>314</v>
      </c>
      <c r="B309" t="s">
        <v>667</v>
      </c>
      <c r="C309" t="s">
        <v>747</v>
      </c>
      <c r="D309" t="s">
        <v>769</v>
      </c>
      <c r="E309" t="s">
        <v>755</v>
      </c>
      <c r="F309">
        <v>4122</v>
      </c>
      <c r="G309">
        <v>3821</v>
      </c>
      <c r="H309">
        <v>1750</v>
      </c>
      <c r="I309" t="s">
        <v>751</v>
      </c>
      <c r="J309">
        <f>Table1[[#This Row],[PaidAmount]]-Table1[[#This Row],[AllowedAmount]]</f>
        <v>-2071</v>
      </c>
      <c r="K309" t="str">
        <f>IF(Table1[[#This Row],[Variance]]&gt;0, "Overpayment","Underpayment")</f>
        <v>Underpayment</v>
      </c>
      <c r="L309" s="6">
        <v>45521</v>
      </c>
      <c r="M309" t="str">
        <f>IF(ABS(Table1[[#This Row],[Variance]])&gt;100,"High Variance Claims","Normal Claims")</f>
        <v>High Variance Claims</v>
      </c>
      <c r="N309" t="str">
        <f>"Week" &amp; WEEKNUM(Table1[[#This Row],[DOS]],2)</f>
        <v>Week33</v>
      </c>
    </row>
    <row r="310" spans="1:14" x14ac:dyDescent="0.35">
      <c r="A310" t="s">
        <v>315</v>
      </c>
      <c r="B310" t="s">
        <v>649</v>
      </c>
      <c r="C310" t="s">
        <v>746</v>
      </c>
      <c r="D310" t="s">
        <v>769</v>
      </c>
      <c r="E310" t="s">
        <v>763</v>
      </c>
      <c r="F310">
        <v>3425</v>
      </c>
      <c r="G310">
        <v>767</v>
      </c>
      <c r="H310">
        <v>329</v>
      </c>
      <c r="I310" t="s">
        <v>749</v>
      </c>
      <c r="J310">
        <f>Table1[[#This Row],[PaidAmount]]-Table1[[#This Row],[AllowedAmount]]</f>
        <v>-438</v>
      </c>
      <c r="K310" t="str">
        <f>IF(Table1[[#This Row],[Variance]]&gt;0, "Overpayment","Underpayment")</f>
        <v>Underpayment</v>
      </c>
      <c r="L310" s="6">
        <v>45425</v>
      </c>
      <c r="M310" t="str">
        <f>IF(ABS(Table1[[#This Row],[Variance]])&gt;100,"High Variance Claims","Normal Claims")</f>
        <v>High Variance Claims</v>
      </c>
      <c r="N310" t="str">
        <f>"Week" &amp; WEEKNUM(Table1[[#This Row],[DOS]],2)</f>
        <v>Week20</v>
      </c>
    </row>
    <row r="311" spans="1:14" x14ac:dyDescent="0.35">
      <c r="A311" t="s">
        <v>316</v>
      </c>
      <c r="B311" t="s">
        <v>530</v>
      </c>
      <c r="C311" t="s">
        <v>746</v>
      </c>
      <c r="D311" t="s">
        <v>769</v>
      </c>
      <c r="E311" t="s">
        <v>762</v>
      </c>
      <c r="F311">
        <v>1489</v>
      </c>
      <c r="G311">
        <v>969</v>
      </c>
      <c r="H311">
        <v>774</v>
      </c>
      <c r="I311" t="s">
        <v>750</v>
      </c>
      <c r="J311">
        <f>Table1[[#This Row],[PaidAmount]]-Table1[[#This Row],[AllowedAmount]]</f>
        <v>-195</v>
      </c>
      <c r="K311" t="str">
        <f>IF(Table1[[#This Row],[Variance]]&gt;0, "Overpayment","Underpayment")</f>
        <v>Underpayment</v>
      </c>
      <c r="L311" s="6">
        <v>45431</v>
      </c>
      <c r="M311" t="str">
        <f>IF(ABS(Table1[[#This Row],[Variance]])&gt;100,"High Variance Claims","Normal Claims")</f>
        <v>High Variance Claims</v>
      </c>
      <c r="N311" t="str">
        <f>"Week" &amp; WEEKNUM(Table1[[#This Row],[DOS]],2)</f>
        <v>Week20</v>
      </c>
    </row>
    <row r="312" spans="1:14" x14ac:dyDescent="0.35">
      <c r="A312" t="s">
        <v>317</v>
      </c>
      <c r="B312" t="s">
        <v>637</v>
      </c>
      <c r="C312" t="s">
        <v>747</v>
      </c>
      <c r="D312" t="s">
        <v>760</v>
      </c>
      <c r="E312" t="s">
        <v>755</v>
      </c>
      <c r="F312">
        <v>1370</v>
      </c>
      <c r="G312">
        <v>526</v>
      </c>
      <c r="H312">
        <v>312</v>
      </c>
      <c r="I312" t="s">
        <v>750</v>
      </c>
      <c r="J312">
        <f>Table1[[#This Row],[PaidAmount]]-Table1[[#This Row],[AllowedAmount]]</f>
        <v>-214</v>
      </c>
      <c r="K312" t="str">
        <f>IF(Table1[[#This Row],[Variance]]&gt;0, "Overpayment","Underpayment")</f>
        <v>Underpayment</v>
      </c>
      <c r="L312" s="6">
        <v>45490</v>
      </c>
      <c r="M312" t="str">
        <f>IF(ABS(Table1[[#This Row],[Variance]])&gt;100,"High Variance Claims","Normal Claims")</f>
        <v>High Variance Claims</v>
      </c>
      <c r="N312" t="str">
        <f>"Week" &amp; WEEKNUM(Table1[[#This Row],[DOS]],2)</f>
        <v>Week29</v>
      </c>
    </row>
    <row r="313" spans="1:14" x14ac:dyDescent="0.35">
      <c r="A313" t="s">
        <v>318</v>
      </c>
      <c r="B313" t="s">
        <v>693</v>
      </c>
      <c r="C313" t="s">
        <v>746</v>
      </c>
      <c r="D313" t="s">
        <v>768</v>
      </c>
      <c r="E313" t="s">
        <v>766</v>
      </c>
      <c r="F313">
        <v>1390</v>
      </c>
      <c r="G313">
        <v>423</v>
      </c>
      <c r="H313">
        <v>182</v>
      </c>
      <c r="I313" t="s">
        <v>749</v>
      </c>
      <c r="J313">
        <f>Table1[[#This Row],[PaidAmount]]-Table1[[#This Row],[AllowedAmount]]</f>
        <v>-241</v>
      </c>
      <c r="K313" t="str">
        <f>IF(Table1[[#This Row],[Variance]]&gt;0, "Overpayment","Underpayment")</f>
        <v>Underpayment</v>
      </c>
      <c r="L313" s="6">
        <v>45452</v>
      </c>
      <c r="M313" t="str">
        <f>IF(ABS(Table1[[#This Row],[Variance]])&gt;100,"High Variance Claims","Normal Claims")</f>
        <v>High Variance Claims</v>
      </c>
      <c r="N313" t="str">
        <f>"Week" &amp; WEEKNUM(Table1[[#This Row],[DOS]],2)</f>
        <v>Week23</v>
      </c>
    </row>
    <row r="314" spans="1:14" x14ac:dyDescent="0.35">
      <c r="A314" t="s">
        <v>319</v>
      </c>
      <c r="B314" t="s">
        <v>609</v>
      </c>
      <c r="C314" t="s">
        <v>748</v>
      </c>
      <c r="D314" t="s">
        <v>771</v>
      </c>
      <c r="E314" t="s">
        <v>755</v>
      </c>
      <c r="F314">
        <v>1854</v>
      </c>
      <c r="G314">
        <v>1692</v>
      </c>
      <c r="H314">
        <v>919</v>
      </c>
      <c r="I314" t="s">
        <v>750</v>
      </c>
      <c r="J314">
        <f>Table1[[#This Row],[PaidAmount]]-Table1[[#This Row],[AllowedAmount]]</f>
        <v>-773</v>
      </c>
      <c r="K314" t="str">
        <f>IF(Table1[[#This Row],[Variance]]&gt;0, "Overpayment","Underpayment")</f>
        <v>Underpayment</v>
      </c>
      <c r="L314" s="6">
        <v>45504</v>
      </c>
      <c r="M314" t="str">
        <f>IF(ABS(Table1[[#This Row],[Variance]])&gt;100,"High Variance Claims","Normal Claims")</f>
        <v>High Variance Claims</v>
      </c>
      <c r="N314" t="str">
        <f>"Week" &amp; WEEKNUM(Table1[[#This Row],[DOS]],2)</f>
        <v>Week31</v>
      </c>
    </row>
    <row r="315" spans="1:14" x14ac:dyDescent="0.35">
      <c r="A315" t="s">
        <v>320</v>
      </c>
      <c r="B315" t="s">
        <v>608</v>
      </c>
      <c r="C315" t="s">
        <v>748</v>
      </c>
      <c r="D315" t="s">
        <v>773</v>
      </c>
      <c r="E315" t="s">
        <v>759</v>
      </c>
      <c r="F315">
        <v>2104</v>
      </c>
      <c r="G315">
        <v>1745</v>
      </c>
      <c r="H315">
        <v>1417</v>
      </c>
      <c r="I315" t="s">
        <v>749</v>
      </c>
      <c r="J315">
        <f>Table1[[#This Row],[PaidAmount]]-Table1[[#This Row],[AllowedAmount]]</f>
        <v>-328</v>
      </c>
      <c r="K315" t="str">
        <f>IF(Table1[[#This Row],[Variance]]&gt;0, "Overpayment","Underpayment")</f>
        <v>Underpayment</v>
      </c>
      <c r="L315" s="6">
        <v>45474</v>
      </c>
      <c r="M315" t="str">
        <f>IF(ABS(Table1[[#This Row],[Variance]])&gt;100,"High Variance Claims","Normal Claims")</f>
        <v>High Variance Claims</v>
      </c>
      <c r="N315" t="str">
        <f>"Week" &amp; WEEKNUM(Table1[[#This Row],[DOS]],2)</f>
        <v>Week27</v>
      </c>
    </row>
    <row r="316" spans="1:14" x14ac:dyDescent="0.35">
      <c r="A316" t="s">
        <v>321</v>
      </c>
      <c r="B316" t="s">
        <v>694</v>
      </c>
      <c r="C316" t="s">
        <v>747</v>
      </c>
      <c r="D316" t="s">
        <v>768</v>
      </c>
      <c r="E316" t="s">
        <v>763</v>
      </c>
      <c r="F316">
        <v>1919</v>
      </c>
      <c r="G316">
        <v>557</v>
      </c>
      <c r="H316">
        <v>418</v>
      </c>
      <c r="I316" t="s">
        <v>749</v>
      </c>
      <c r="J316">
        <f>Table1[[#This Row],[PaidAmount]]-Table1[[#This Row],[AllowedAmount]]</f>
        <v>-139</v>
      </c>
      <c r="K316" t="str">
        <f>IF(Table1[[#This Row],[Variance]]&gt;0, "Overpayment","Underpayment")</f>
        <v>Underpayment</v>
      </c>
      <c r="L316" s="6">
        <v>45533</v>
      </c>
      <c r="M316" t="str">
        <f>IF(ABS(Table1[[#This Row],[Variance]])&gt;100,"High Variance Claims","Normal Claims")</f>
        <v>High Variance Claims</v>
      </c>
      <c r="N316" t="str">
        <f>"Week" &amp; WEEKNUM(Table1[[#This Row],[DOS]],2)</f>
        <v>Week35</v>
      </c>
    </row>
    <row r="317" spans="1:14" x14ac:dyDescent="0.35">
      <c r="A317" t="s">
        <v>322</v>
      </c>
      <c r="B317" t="s">
        <v>695</v>
      </c>
      <c r="C317" t="s">
        <v>748</v>
      </c>
      <c r="D317" t="s">
        <v>754</v>
      </c>
      <c r="E317" t="s">
        <v>759</v>
      </c>
      <c r="F317">
        <v>1959</v>
      </c>
      <c r="G317">
        <v>584</v>
      </c>
      <c r="H317">
        <v>310</v>
      </c>
      <c r="I317" t="s">
        <v>751</v>
      </c>
      <c r="J317">
        <f>Table1[[#This Row],[PaidAmount]]-Table1[[#This Row],[AllowedAmount]]</f>
        <v>-274</v>
      </c>
      <c r="K317" t="str">
        <f>IF(Table1[[#This Row],[Variance]]&gt;0, "Overpayment","Underpayment")</f>
        <v>Underpayment</v>
      </c>
      <c r="L317" s="6">
        <v>45437</v>
      </c>
      <c r="M317" t="str">
        <f>IF(ABS(Table1[[#This Row],[Variance]])&gt;100,"High Variance Claims","Normal Claims")</f>
        <v>High Variance Claims</v>
      </c>
      <c r="N317" t="str">
        <f>"Week" &amp; WEEKNUM(Table1[[#This Row],[DOS]],2)</f>
        <v>Week21</v>
      </c>
    </row>
    <row r="318" spans="1:14" x14ac:dyDescent="0.35">
      <c r="A318" t="s">
        <v>323</v>
      </c>
      <c r="B318" t="s">
        <v>546</v>
      </c>
      <c r="C318" t="s">
        <v>747</v>
      </c>
      <c r="D318" t="s">
        <v>756</v>
      </c>
      <c r="E318" t="s">
        <v>763</v>
      </c>
      <c r="F318">
        <v>732</v>
      </c>
      <c r="G318">
        <v>191</v>
      </c>
      <c r="H318">
        <v>64</v>
      </c>
      <c r="I318" t="s">
        <v>751</v>
      </c>
      <c r="J318">
        <f>Table1[[#This Row],[PaidAmount]]-Table1[[#This Row],[AllowedAmount]]</f>
        <v>-127</v>
      </c>
      <c r="K318" t="str">
        <f>IF(Table1[[#This Row],[Variance]]&gt;0, "Overpayment","Underpayment")</f>
        <v>Underpayment</v>
      </c>
      <c r="L318" s="6">
        <v>45479</v>
      </c>
      <c r="M318" t="str">
        <f>IF(ABS(Table1[[#This Row],[Variance]])&gt;100,"High Variance Claims","Normal Claims")</f>
        <v>High Variance Claims</v>
      </c>
      <c r="N318" t="str">
        <f>"Week" &amp; WEEKNUM(Table1[[#This Row],[DOS]],2)</f>
        <v>Week27</v>
      </c>
    </row>
    <row r="319" spans="1:14" x14ac:dyDescent="0.35">
      <c r="A319" t="s">
        <v>324</v>
      </c>
      <c r="B319" t="s">
        <v>696</v>
      </c>
      <c r="C319" t="s">
        <v>747</v>
      </c>
      <c r="D319" t="s">
        <v>768</v>
      </c>
      <c r="E319" t="s">
        <v>770</v>
      </c>
      <c r="F319">
        <v>2895</v>
      </c>
      <c r="G319">
        <v>2403</v>
      </c>
      <c r="H319">
        <v>248</v>
      </c>
      <c r="I319" t="s">
        <v>751</v>
      </c>
      <c r="J319">
        <f>Table1[[#This Row],[PaidAmount]]-Table1[[#This Row],[AllowedAmount]]</f>
        <v>-2155</v>
      </c>
      <c r="K319" t="str">
        <f>IF(Table1[[#This Row],[Variance]]&gt;0, "Overpayment","Underpayment")</f>
        <v>Underpayment</v>
      </c>
      <c r="L319" s="6">
        <v>45544</v>
      </c>
      <c r="M319" t="str">
        <f>IF(ABS(Table1[[#This Row],[Variance]])&gt;100,"High Variance Claims","Normal Claims")</f>
        <v>High Variance Claims</v>
      </c>
      <c r="N319" t="str">
        <f>"Week" &amp; WEEKNUM(Table1[[#This Row],[DOS]],2)</f>
        <v>Week37</v>
      </c>
    </row>
    <row r="320" spans="1:14" x14ac:dyDescent="0.35">
      <c r="A320" t="s">
        <v>325</v>
      </c>
      <c r="B320" t="s">
        <v>605</v>
      </c>
      <c r="C320" t="s">
        <v>748</v>
      </c>
      <c r="D320" t="s">
        <v>771</v>
      </c>
      <c r="E320" t="s">
        <v>755</v>
      </c>
      <c r="F320">
        <v>2901</v>
      </c>
      <c r="G320">
        <v>2058</v>
      </c>
      <c r="H320">
        <v>1655</v>
      </c>
      <c r="I320" t="s">
        <v>750</v>
      </c>
      <c r="J320">
        <f>Table1[[#This Row],[PaidAmount]]-Table1[[#This Row],[AllowedAmount]]</f>
        <v>-403</v>
      </c>
      <c r="K320" t="str">
        <f>IF(Table1[[#This Row],[Variance]]&gt;0, "Overpayment","Underpayment")</f>
        <v>Underpayment</v>
      </c>
      <c r="L320" s="6">
        <v>45419</v>
      </c>
      <c r="M320" t="str">
        <f>IF(ABS(Table1[[#This Row],[Variance]])&gt;100,"High Variance Claims","Normal Claims")</f>
        <v>High Variance Claims</v>
      </c>
      <c r="N320" t="str">
        <f>"Week" &amp; WEEKNUM(Table1[[#This Row],[DOS]],2)</f>
        <v>Week19</v>
      </c>
    </row>
    <row r="321" spans="1:14" x14ac:dyDescent="0.35">
      <c r="A321" t="s">
        <v>326</v>
      </c>
      <c r="B321" t="s">
        <v>545</v>
      </c>
      <c r="C321" t="s">
        <v>747</v>
      </c>
      <c r="D321" t="s">
        <v>758</v>
      </c>
      <c r="E321" t="s">
        <v>757</v>
      </c>
      <c r="F321">
        <v>2273</v>
      </c>
      <c r="G321">
        <v>199</v>
      </c>
      <c r="H321">
        <v>100</v>
      </c>
      <c r="I321" t="s">
        <v>749</v>
      </c>
      <c r="J321">
        <f>Table1[[#This Row],[PaidAmount]]-Table1[[#This Row],[AllowedAmount]]</f>
        <v>-99</v>
      </c>
      <c r="K321" t="str">
        <f>IF(Table1[[#This Row],[Variance]]&gt;0, "Overpayment","Underpayment")</f>
        <v>Underpayment</v>
      </c>
      <c r="L321" s="6">
        <v>45473</v>
      </c>
      <c r="M321" t="str">
        <f>IF(ABS(Table1[[#This Row],[Variance]])&gt;100,"High Variance Claims","Normal Claims")</f>
        <v>Normal Claims</v>
      </c>
      <c r="N321" t="str">
        <f>"Week" &amp; WEEKNUM(Table1[[#This Row],[DOS]],2)</f>
        <v>Week26</v>
      </c>
    </row>
    <row r="322" spans="1:14" x14ac:dyDescent="0.35">
      <c r="A322" t="s">
        <v>327</v>
      </c>
      <c r="B322" t="s">
        <v>687</v>
      </c>
      <c r="C322" t="s">
        <v>746</v>
      </c>
      <c r="D322" t="s">
        <v>765</v>
      </c>
      <c r="E322" t="s">
        <v>763</v>
      </c>
      <c r="F322">
        <v>514</v>
      </c>
      <c r="G322">
        <v>202</v>
      </c>
      <c r="H322">
        <v>191</v>
      </c>
      <c r="I322" t="s">
        <v>749</v>
      </c>
      <c r="J322">
        <f>Table1[[#This Row],[PaidAmount]]-Table1[[#This Row],[AllowedAmount]]</f>
        <v>-11</v>
      </c>
      <c r="K322" t="str">
        <f>IF(Table1[[#This Row],[Variance]]&gt;0, "Overpayment","Underpayment")</f>
        <v>Underpayment</v>
      </c>
      <c r="L322" s="6">
        <v>45501</v>
      </c>
      <c r="M322" t="str">
        <f>IF(ABS(Table1[[#This Row],[Variance]])&gt;100,"High Variance Claims","Normal Claims")</f>
        <v>Normal Claims</v>
      </c>
      <c r="N322" t="str">
        <f>"Week" &amp; WEEKNUM(Table1[[#This Row],[DOS]],2)</f>
        <v>Week30</v>
      </c>
    </row>
    <row r="323" spans="1:14" x14ac:dyDescent="0.35">
      <c r="A323" t="s">
        <v>328</v>
      </c>
      <c r="B323" t="s">
        <v>514</v>
      </c>
      <c r="C323" t="s">
        <v>748</v>
      </c>
      <c r="D323" t="s">
        <v>761</v>
      </c>
      <c r="E323" t="s">
        <v>766</v>
      </c>
      <c r="F323">
        <v>4330</v>
      </c>
      <c r="G323">
        <v>1820</v>
      </c>
      <c r="H323">
        <v>2150</v>
      </c>
      <c r="I323" t="s">
        <v>750</v>
      </c>
      <c r="J323">
        <f>Table1[[#This Row],[PaidAmount]]-Table1[[#This Row],[AllowedAmount]]</f>
        <v>330</v>
      </c>
      <c r="K323" t="str">
        <f>IF(Table1[[#This Row],[Variance]]&gt;0, "Overpayment","Underpayment")</f>
        <v>Overpayment</v>
      </c>
      <c r="L323" s="6">
        <v>45466</v>
      </c>
      <c r="M323" t="str">
        <f>IF(ABS(Table1[[#This Row],[Variance]])&gt;100,"High Variance Claims","Normal Claims")</f>
        <v>High Variance Claims</v>
      </c>
      <c r="N323" t="str">
        <f>"Week" &amp; WEEKNUM(Table1[[#This Row],[DOS]],2)</f>
        <v>Week25</v>
      </c>
    </row>
    <row r="324" spans="1:14" x14ac:dyDescent="0.35">
      <c r="A324" t="s">
        <v>329</v>
      </c>
      <c r="B324" t="s">
        <v>534</v>
      </c>
      <c r="C324" t="s">
        <v>747</v>
      </c>
      <c r="D324" t="s">
        <v>771</v>
      </c>
      <c r="E324" t="s">
        <v>770</v>
      </c>
      <c r="F324">
        <v>1112</v>
      </c>
      <c r="G324">
        <v>745</v>
      </c>
      <c r="H324">
        <v>100</v>
      </c>
      <c r="I324" t="s">
        <v>751</v>
      </c>
      <c r="J324">
        <f>Table1[[#This Row],[PaidAmount]]-Table1[[#This Row],[AllowedAmount]]</f>
        <v>-645</v>
      </c>
      <c r="K324" t="str">
        <f>IF(Table1[[#This Row],[Variance]]&gt;0, "Overpayment","Underpayment")</f>
        <v>Underpayment</v>
      </c>
      <c r="L324" s="6">
        <v>45426</v>
      </c>
      <c r="M324" t="str">
        <f>IF(ABS(Table1[[#This Row],[Variance]])&gt;100,"High Variance Claims","Normal Claims")</f>
        <v>High Variance Claims</v>
      </c>
      <c r="N324" t="str">
        <f>"Week" &amp; WEEKNUM(Table1[[#This Row],[DOS]],2)</f>
        <v>Week20</v>
      </c>
    </row>
    <row r="325" spans="1:14" x14ac:dyDescent="0.35">
      <c r="A325" t="s">
        <v>330</v>
      </c>
      <c r="B325" t="s">
        <v>662</v>
      </c>
      <c r="C325" t="s">
        <v>746</v>
      </c>
      <c r="D325" t="s">
        <v>765</v>
      </c>
      <c r="E325" t="s">
        <v>762</v>
      </c>
      <c r="F325">
        <v>3164</v>
      </c>
      <c r="G325">
        <v>452</v>
      </c>
      <c r="H325">
        <v>228</v>
      </c>
      <c r="I325" t="s">
        <v>750</v>
      </c>
      <c r="J325">
        <f>Table1[[#This Row],[PaidAmount]]-Table1[[#This Row],[AllowedAmount]]</f>
        <v>-224</v>
      </c>
      <c r="K325" t="str">
        <f>IF(Table1[[#This Row],[Variance]]&gt;0, "Overpayment","Underpayment")</f>
        <v>Underpayment</v>
      </c>
      <c r="L325" s="6">
        <v>45535</v>
      </c>
      <c r="M325" t="str">
        <f>IF(ABS(Table1[[#This Row],[Variance]])&gt;100,"High Variance Claims","Normal Claims")</f>
        <v>High Variance Claims</v>
      </c>
      <c r="N325" t="str">
        <f>"Week" &amp; WEEKNUM(Table1[[#This Row],[DOS]],2)</f>
        <v>Week35</v>
      </c>
    </row>
    <row r="326" spans="1:14" x14ac:dyDescent="0.35">
      <c r="A326" t="s">
        <v>331</v>
      </c>
      <c r="B326" t="s">
        <v>697</v>
      </c>
      <c r="C326" t="s">
        <v>747</v>
      </c>
      <c r="D326" t="s">
        <v>771</v>
      </c>
      <c r="E326" t="s">
        <v>772</v>
      </c>
      <c r="F326">
        <v>371</v>
      </c>
      <c r="G326">
        <v>328</v>
      </c>
      <c r="H326">
        <v>189</v>
      </c>
      <c r="I326" t="s">
        <v>750</v>
      </c>
      <c r="J326">
        <f>Table1[[#This Row],[PaidAmount]]-Table1[[#This Row],[AllowedAmount]]</f>
        <v>-139</v>
      </c>
      <c r="K326" t="str">
        <f>IF(Table1[[#This Row],[Variance]]&gt;0, "Overpayment","Underpayment")</f>
        <v>Underpayment</v>
      </c>
      <c r="L326" s="6">
        <v>45521</v>
      </c>
      <c r="M326" t="str">
        <f>IF(ABS(Table1[[#This Row],[Variance]])&gt;100,"High Variance Claims","Normal Claims")</f>
        <v>High Variance Claims</v>
      </c>
      <c r="N326" t="str">
        <f>"Week" &amp; WEEKNUM(Table1[[#This Row],[DOS]],2)</f>
        <v>Week33</v>
      </c>
    </row>
    <row r="327" spans="1:14" x14ac:dyDescent="0.35">
      <c r="A327" t="s">
        <v>332</v>
      </c>
      <c r="B327" t="s">
        <v>575</v>
      </c>
      <c r="C327" t="s">
        <v>747</v>
      </c>
      <c r="D327" t="s">
        <v>760</v>
      </c>
      <c r="E327" t="s">
        <v>762</v>
      </c>
      <c r="F327">
        <v>4087</v>
      </c>
      <c r="G327">
        <v>1774</v>
      </c>
      <c r="H327">
        <v>1401</v>
      </c>
      <c r="I327" t="s">
        <v>750</v>
      </c>
      <c r="J327">
        <f>Table1[[#This Row],[PaidAmount]]-Table1[[#This Row],[AllowedAmount]]</f>
        <v>-373</v>
      </c>
      <c r="K327" t="str">
        <f>IF(Table1[[#This Row],[Variance]]&gt;0, "Overpayment","Underpayment")</f>
        <v>Underpayment</v>
      </c>
      <c r="L327" s="6">
        <v>45479</v>
      </c>
      <c r="M327" t="str">
        <f>IF(ABS(Table1[[#This Row],[Variance]])&gt;100,"High Variance Claims","Normal Claims")</f>
        <v>High Variance Claims</v>
      </c>
      <c r="N327" t="str">
        <f>"Week" &amp; WEEKNUM(Table1[[#This Row],[DOS]],2)</f>
        <v>Week27</v>
      </c>
    </row>
    <row r="328" spans="1:14" x14ac:dyDescent="0.35">
      <c r="A328" t="s">
        <v>333</v>
      </c>
      <c r="B328" t="s">
        <v>532</v>
      </c>
      <c r="C328" t="s">
        <v>748</v>
      </c>
      <c r="D328" t="s">
        <v>768</v>
      </c>
      <c r="E328" t="s">
        <v>766</v>
      </c>
      <c r="F328">
        <v>2751</v>
      </c>
      <c r="G328">
        <v>470</v>
      </c>
      <c r="H328">
        <v>202</v>
      </c>
      <c r="I328" t="s">
        <v>749</v>
      </c>
      <c r="J328">
        <f>Table1[[#This Row],[PaidAmount]]-Table1[[#This Row],[AllowedAmount]]</f>
        <v>-268</v>
      </c>
      <c r="K328" t="str">
        <f>IF(Table1[[#This Row],[Variance]]&gt;0, "Overpayment","Underpayment")</f>
        <v>Underpayment</v>
      </c>
      <c r="L328" s="6">
        <v>45440</v>
      </c>
      <c r="M328" t="str">
        <f>IF(ABS(Table1[[#This Row],[Variance]])&gt;100,"High Variance Claims","Normal Claims")</f>
        <v>High Variance Claims</v>
      </c>
      <c r="N328" t="str">
        <f>"Week" &amp; WEEKNUM(Table1[[#This Row],[DOS]],2)</f>
        <v>Week22</v>
      </c>
    </row>
    <row r="329" spans="1:14" x14ac:dyDescent="0.35">
      <c r="A329" t="s">
        <v>334</v>
      </c>
      <c r="B329" t="s">
        <v>698</v>
      </c>
      <c r="C329" t="s">
        <v>746</v>
      </c>
      <c r="D329" t="s">
        <v>768</v>
      </c>
      <c r="E329" t="s">
        <v>755</v>
      </c>
      <c r="F329">
        <v>240</v>
      </c>
      <c r="G329">
        <v>208</v>
      </c>
      <c r="H329">
        <v>20</v>
      </c>
      <c r="I329" t="s">
        <v>750</v>
      </c>
      <c r="J329">
        <f>Table1[[#This Row],[PaidAmount]]-Table1[[#This Row],[AllowedAmount]]</f>
        <v>-188</v>
      </c>
      <c r="K329" t="str">
        <f>IF(Table1[[#This Row],[Variance]]&gt;0, "Overpayment","Underpayment")</f>
        <v>Underpayment</v>
      </c>
      <c r="L329" s="6">
        <v>45491</v>
      </c>
      <c r="M329" t="str">
        <f>IF(ABS(Table1[[#This Row],[Variance]])&gt;100,"High Variance Claims","Normal Claims")</f>
        <v>High Variance Claims</v>
      </c>
      <c r="N329" t="str">
        <f>"Week" &amp; WEEKNUM(Table1[[#This Row],[DOS]],2)</f>
        <v>Week29</v>
      </c>
    </row>
    <row r="330" spans="1:14" x14ac:dyDescent="0.35">
      <c r="A330" t="s">
        <v>335</v>
      </c>
      <c r="B330" t="s">
        <v>519</v>
      </c>
      <c r="C330" t="s">
        <v>746</v>
      </c>
      <c r="D330" t="s">
        <v>754</v>
      </c>
      <c r="E330" t="s">
        <v>764</v>
      </c>
      <c r="F330">
        <v>2760</v>
      </c>
      <c r="G330">
        <v>2227</v>
      </c>
      <c r="H330">
        <v>265</v>
      </c>
      <c r="I330" t="s">
        <v>751</v>
      </c>
      <c r="J330">
        <f>Table1[[#This Row],[PaidAmount]]-Table1[[#This Row],[AllowedAmount]]</f>
        <v>-1962</v>
      </c>
      <c r="K330" t="str">
        <f>IF(Table1[[#This Row],[Variance]]&gt;0, "Overpayment","Underpayment")</f>
        <v>Underpayment</v>
      </c>
      <c r="L330" s="6">
        <v>45528</v>
      </c>
      <c r="M330" t="str">
        <f>IF(ABS(Table1[[#This Row],[Variance]])&gt;100,"High Variance Claims","Normal Claims")</f>
        <v>High Variance Claims</v>
      </c>
      <c r="N330" t="str">
        <f>"Week" &amp; WEEKNUM(Table1[[#This Row],[DOS]],2)</f>
        <v>Week34</v>
      </c>
    </row>
    <row r="331" spans="1:14" x14ac:dyDescent="0.35">
      <c r="A331" t="s">
        <v>336</v>
      </c>
      <c r="B331" t="s">
        <v>684</v>
      </c>
      <c r="C331" t="s">
        <v>747</v>
      </c>
      <c r="D331" t="s">
        <v>768</v>
      </c>
      <c r="E331" t="s">
        <v>757</v>
      </c>
      <c r="F331">
        <v>808</v>
      </c>
      <c r="G331">
        <v>758</v>
      </c>
      <c r="H331">
        <v>444</v>
      </c>
      <c r="I331" t="s">
        <v>751</v>
      </c>
      <c r="J331">
        <f>Table1[[#This Row],[PaidAmount]]-Table1[[#This Row],[AllowedAmount]]</f>
        <v>-314</v>
      </c>
      <c r="K331" t="str">
        <f>IF(Table1[[#This Row],[Variance]]&gt;0, "Overpayment","Underpayment")</f>
        <v>Underpayment</v>
      </c>
      <c r="L331" s="6">
        <v>45553</v>
      </c>
      <c r="M331" t="str">
        <f>IF(ABS(Table1[[#This Row],[Variance]])&gt;100,"High Variance Claims","Normal Claims")</f>
        <v>High Variance Claims</v>
      </c>
      <c r="N331" t="str">
        <f>"Week" &amp; WEEKNUM(Table1[[#This Row],[DOS]],2)</f>
        <v>Week38</v>
      </c>
    </row>
    <row r="332" spans="1:14" x14ac:dyDescent="0.35">
      <c r="A332" t="s">
        <v>337</v>
      </c>
      <c r="B332" t="s">
        <v>630</v>
      </c>
      <c r="C332" t="s">
        <v>747</v>
      </c>
      <c r="D332" t="s">
        <v>771</v>
      </c>
      <c r="E332" t="s">
        <v>757</v>
      </c>
      <c r="F332">
        <v>4930</v>
      </c>
      <c r="G332">
        <v>4919</v>
      </c>
      <c r="H332">
        <v>1889</v>
      </c>
      <c r="I332" t="s">
        <v>750</v>
      </c>
      <c r="J332">
        <f>Table1[[#This Row],[PaidAmount]]-Table1[[#This Row],[AllowedAmount]]</f>
        <v>-3030</v>
      </c>
      <c r="K332" t="str">
        <f>IF(Table1[[#This Row],[Variance]]&gt;0, "Overpayment","Underpayment")</f>
        <v>Underpayment</v>
      </c>
      <c r="L332" s="6">
        <v>45458</v>
      </c>
      <c r="M332" t="str">
        <f>IF(ABS(Table1[[#This Row],[Variance]])&gt;100,"High Variance Claims","Normal Claims")</f>
        <v>High Variance Claims</v>
      </c>
      <c r="N332" t="str">
        <f>"Week" &amp; WEEKNUM(Table1[[#This Row],[DOS]],2)</f>
        <v>Week24</v>
      </c>
    </row>
    <row r="333" spans="1:14" x14ac:dyDescent="0.35">
      <c r="A333" t="s">
        <v>338</v>
      </c>
      <c r="B333" t="s">
        <v>530</v>
      </c>
      <c r="C333" t="s">
        <v>746</v>
      </c>
      <c r="D333" t="s">
        <v>765</v>
      </c>
      <c r="E333" t="s">
        <v>772</v>
      </c>
      <c r="F333">
        <v>3862</v>
      </c>
      <c r="G333">
        <v>1952</v>
      </c>
      <c r="H333">
        <v>2040</v>
      </c>
      <c r="I333" t="s">
        <v>750</v>
      </c>
      <c r="J333">
        <f>Table1[[#This Row],[PaidAmount]]-Table1[[#This Row],[AllowedAmount]]</f>
        <v>88</v>
      </c>
      <c r="K333" t="str">
        <f>IF(Table1[[#This Row],[Variance]]&gt;0, "Overpayment","Underpayment")</f>
        <v>Overpayment</v>
      </c>
      <c r="L333" s="6">
        <v>45475</v>
      </c>
      <c r="M333" t="str">
        <f>IF(ABS(Table1[[#This Row],[Variance]])&gt;100,"High Variance Claims","Normal Claims")</f>
        <v>Normal Claims</v>
      </c>
      <c r="N333" t="str">
        <f>"Week" &amp; WEEKNUM(Table1[[#This Row],[DOS]],2)</f>
        <v>Week27</v>
      </c>
    </row>
    <row r="334" spans="1:14" x14ac:dyDescent="0.35">
      <c r="A334" t="s">
        <v>339</v>
      </c>
      <c r="B334" t="s">
        <v>508</v>
      </c>
      <c r="C334" t="s">
        <v>748</v>
      </c>
      <c r="D334" t="s">
        <v>758</v>
      </c>
      <c r="E334" t="s">
        <v>772</v>
      </c>
      <c r="F334">
        <v>4377</v>
      </c>
      <c r="G334">
        <v>1546</v>
      </c>
      <c r="H334">
        <v>1401</v>
      </c>
      <c r="I334" t="s">
        <v>749</v>
      </c>
      <c r="J334">
        <f>Table1[[#This Row],[PaidAmount]]-Table1[[#This Row],[AllowedAmount]]</f>
        <v>-145</v>
      </c>
      <c r="K334" t="str">
        <f>IF(Table1[[#This Row],[Variance]]&gt;0, "Overpayment","Underpayment")</f>
        <v>Underpayment</v>
      </c>
      <c r="L334" s="6">
        <v>45470</v>
      </c>
      <c r="M334" t="str">
        <f>IF(ABS(Table1[[#This Row],[Variance]])&gt;100,"High Variance Claims","Normal Claims")</f>
        <v>High Variance Claims</v>
      </c>
      <c r="N334" t="str">
        <f>"Week" &amp; WEEKNUM(Table1[[#This Row],[DOS]],2)</f>
        <v>Week26</v>
      </c>
    </row>
    <row r="335" spans="1:14" x14ac:dyDescent="0.35">
      <c r="A335" t="s">
        <v>340</v>
      </c>
      <c r="B335" t="s">
        <v>552</v>
      </c>
      <c r="C335" t="s">
        <v>746</v>
      </c>
      <c r="D335" t="s">
        <v>754</v>
      </c>
      <c r="E335" t="s">
        <v>762</v>
      </c>
      <c r="F335">
        <v>2430</v>
      </c>
      <c r="G335">
        <v>1862</v>
      </c>
      <c r="H335">
        <v>1361</v>
      </c>
      <c r="I335" t="s">
        <v>749</v>
      </c>
      <c r="J335">
        <f>Table1[[#This Row],[PaidAmount]]-Table1[[#This Row],[AllowedAmount]]</f>
        <v>-501</v>
      </c>
      <c r="K335" t="str">
        <f>IF(Table1[[#This Row],[Variance]]&gt;0, "Overpayment","Underpayment")</f>
        <v>Underpayment</v>
      </c>
      <c r="L335" s="6">
        <v>45468</v>
      </c>
      <c r="M335" t="str">
        <f>IF(ABS(Table1[[#This Row],[Variance]])&gt;100,"High Variance Claims","Normal Claims")</f>
        <v>High Variance Claims</v>
      </c>
      <c r="N335" t="str">
        <f>"Week" &amp; WEEKNUM(Table1[[#This Row],[DOS]],2)</f>
        <v>Week26</v>
      </c>
    </row>
    <row r="336" spans="1:14" x14ac:dyDescent="0.35">
      <c r="A336" t="s">
        <v>341</v>
      </c>
      <c r="B336" t="s">
        <v>593</v>
      </c>
      <c r="C336" t="s">
        <v>746</v>
      </c>
      <c r="D336" t="s">
        <v>754</v>
      </c>
      <c r="E336" t="s">
        <v>766</v>
      </c>
      <c r="F336">
        <v>112</v>
      </c>
      <c r="G336">
        <v>104</v>
      </c>
      <c r="H336">
        <v>79</v>
      </c>
      <c r="I336" t="s">
        <v>750</v>
      </c>
      <c r="J336">
        <f>Table1[[#This Row],[PaidAmount]]-Table1[[#This Row],[AllowedAmount]]</f>
        <v>-25</v>
      </c>
      <c r="K336" t="str">
        <f>IF(Table1[[#This Row],[Variance]]&gt;0, "Overpayment","Underpayment")</f>
        <v>Underpayment</v>
      </c>
      <c r="L336" s="6">
        <v>45420</v>
      </c>
      <c r="M336" t="str">
        <f>IF(ABS(Table1[[#This Row],[Variance]])&gt;100,"High Variance Claims","Normal Claims")</f>
        <v>Normal Claims</v>
      </c>
      <c r="N336" t="str">
        <f>"Week" &amp; WEEKNUM(Table1[[#This Row],[DOS]],2)</f>
        <v>Week19</v>
      </c>
    </row>
    <row r="337" spans="1:14" x14ac:dyDescent="0.35">
      <c r="A337" t="s">
        <v>342</v>
      </c>
      <c r="B337" t="s">
        <v>546</v>
      </c>
      <c r="C337" t="s">
        <v>747</v>
      </c>
      <c r="D337" t="s">
        <v>754</v>
      </c>
      <c r="E337" t="s">
        <v>757</v>
      </c>
      <c r="F337">
        <v>3942</v>
      </c>
      <c r="G337">
        <v>842</v>
      </c>
      <c r="H337">
        <v>705</v>
      </c>
      <c r="I337" t="s">
        <v>751</v>
      </c>
      <c r="J337">
        <f>Table1[[#This Row],[PaidAmount]]-Table1[[#This Row],[AllowedAmount]]</f>
        <v>-137</v>
      </c>
      <c r="K337" t="str">
        <f>IF(Table1[[#This Row],[Variance]]&gt;0, "Overpayment","Underpayment")</f>
        <v>Underpayment</v>
      </c>
      <c r="L337" s="6">
        <v>45535</v>
      </c>
      <c r="M337" t="str">
        <f>IF(ABS(Table1[[#This Row],[Variance]])&gt;100,"High Variance Claims","Normal Claims")</f>
        <v>High Variance Claims</v>
      </c>
      <c r="N337" t="str">
        <f>"Week" &amp; WEEKNUM(Table1[[#This Row],[DOS]],2)</f>
        <v>Week35</v>
      </c>
    </row>
    <row r="338" spans="1:14" x14ac:dyDescent="0.35">
      <c r="A338" t="s">
        <v>343</v>
      </c>
      <c r="B338" t="s">
        <v>544</v>
      </c>
      <c r="C338" t="s">
        <v>746</v>
      </c>
      <c r="D338" t="s">
        <v>765</v>
      </c>
      <c r="E338" t="s">
        <v>759</v>
      </c>
      <c r="F338">
        <v>1218</v>
      </c>
      <c r="G338">
        <v>1000</v>
      </c>
      <c r="H338">
        <v>736</v>
      </c>
      <c r="I338" t="s">
        <v>751</v>
      </c>
      <c r="J338">
        <f>Table1[[#This Row],[PaidAmount]]-Table1[[#This Row],[AllowedAmount]]</f>
        <v>-264</v>
      </c>
      <c r="K338" t="str">
        <f>IF(Table1[[#This Row],[Variance]]&gt;0, "Overpayment","Underpayment")</f>
        <v>Underpayment</v>
      </c>
      <c r="L338" s="6">
        <v>45534</v>
      </c>
      <c r="M338" t="str">
        <f>IF(ABS(Table1[[#This Row],[Variance]])&gt;100,"High Variance Claims","Normal Claims")</f>
        <v>High Variance Claims</v>
      </c>
      <c r="N338" t="str">
        <f>"Week" &amp; WEEKNUM(Table1[[#This Row],[DOS]],2)</f>
        <v>Week35</v>
      </c>
    </row>
    <row r="339" spans="1:14" x14ac:dyDescent="0.35">
      <c r="A339" t="s">
        <v>344</v>
      </c>
      <c r="B339" t="s">
        <v>655</v>
      </c>
      <c r="C339" t="s">
        <v>748</v>
      </c>
      <c r="D339" t="s">
        <v>760</v>
      </c>
      <c r="E339" t="s">
        <v>770</v>
      </c>
      <c r="F339">
        <v>3706</v>
      </c>
      <c r="G339">
        <v>1894</v>
      </c>
      <c r="H339">
        <v>38</v>
      </c>
      <c r="I339" t="s">
        <v>751</v>
      </c>
      <c r="J339">
        <f>Table1[[#This Row],[PaidAmount]]-Table1[[#This Row],[AllowedAmount]]</f>
        <v>-1856</v>
      </c>
      <c r="K339" t="str">
        <f>IF(Table1[[#This Row],[Variance]]&gt;0, "Overpayment","Underpayment")</f>
        <v>Underpayment</v>
      </c>
      <c r="L339" s="6">
        <v>45454</v>
      </c>
      <c r="M339" t="str">
        <f>IF(ABS(Table1[[#This Row],[Variance]])&gt;100,"High Variance Claims","Normal Claims")</f>
        <v>High Variance Claims</v>
      </c>
      <c r="N339" t="str">
        <f>"Week" &amp; WEEKNUM(Table1[[#This Row],[DOS]],2)</f>
        <v>Week24</v>
      </c>
    </row>
    <row r="340" spans="1:14" x14ac:dyDescent="0.35">
      <c r="A340" t="s">
        <v>345</v>
      </c>
      <c r="B340" t="s">
        <v>618</v>
      </c>
      <c r="C340" t="s">
        <v>746</v>
      </c>
      <c r="D340" t="s">
        <v>773</v>
      </c>
      <c r="E340" t="s">
        <v>755</v>
      </c>
      <c r="F340">
        <v>2656</v>
      </c>
      <c r="G340">
        <v>805</v>
      </c>
      <c r="H340">
        <v>798</v>
      </c>
      <c r="I340" t="s">
        <v>750</v>
      </c>
      <c r="J340">
        <f>Table1[[#This Row],[PaidAmount]]-Table1[[#This Row],[AllowedAmount]]</f>
        <v>-7</v>
      </c>
      <c r="K340" t="str">
        <f>IF(Table1[[#This Row],[Variance]]&gt;0, "Overpayment","Underpayment")</f>
        <v>Underpayment</v>
      </c>
      <c r="L340" s="6">
        <v>45458</v>
      </c>
      <c r="M340" t="str">
        <f>IF(ABS(Table1[[#This Row],[Variance]])&gt;100,"High Variance Claims","Normal Claims")</f>
        <v>Normal Claims</v>
      </c>
      <c r="N340" t="str">
        <f>"Week" &amp; WEEKNUM(Table1[[#This Row],[DOS]],2)</f>
        <v>Week24</v>
      </c>
    </row>
    <row r="341" spans="1:14" x14ac:dyDescent="0.35">
      <c r="A341" t="s">
        <v>346</v>
      </c>
      <c r="B341" t="s">
        <v>595</v>
      </c>
      <c r="C341" t="s">
        <v>747</v>
      </c>
      <c r="D341" t="s">
        <v>756</v>
      </c>
      <c r="E341" t="s">
        <v>759</v>
      </c>
      <c r="F341">
        <v>4885</v>
      </c>
      <c r="G341">
        <v>3165</v>
      </c>
      <c r="H341">
        <v>2444</v>
      </c>
      <c r="I341" t="s">
        <v>751</v>
      </c>
      <c r="J341">
        <f>Table1[[#This Row],[PaidAmount]]-Table1[[#This Row],[AllowedAmount]]</f>
        <v>-721</v>
      </c>
      <c r="K341" t="str">
        <f>IF(Table1[[#This Row],[Variance]]&gt;0, "Overpayment","Underpayment")</f>
        <v>Underpayment</v>
      </c>
      <c r="L341" s="6">
        <v>45509</v>
      </c>
      <c r="M341" t="str">
        <f>IF(ABS(Table1[[#This Row],[Variance]])&gt;100,"High Variance Claims","Normal Claims")</f>
        <v>High Variance Claims</v>
      </c>
      <c r="N341" t="str">
        <f>"Week" &amp; WEEKNUM(Table1[[#This Row],[DOS]],2)</f>
        <v>Week32</v>
      </c>
    </row>
    <row r="342" spans="1:14" x14ac:dyDescent="0.35">
      <c r="A342" t="s">
        <v>347</v>
      </c>
      <c r="B342" t="s">
        <v>507</v>
      </c>
      <c r="C342" t="s">
        <v>747</v>
      </c>
      <c r="D342" t="s">
        <v>769</v>
      </c>
      <c r="E342" t="s">
        <v>759</v>
      </c>
      <c r="F342">
        <v>1147</v>
      </c>
      <c r="G342">
        <v>912</v>
      </c>
      <c r="H342">
        <v>871</v>
      </c>
      <c r="I342" t="s">
        <v>749</v>
      </c>
      <c r="J342">
        <f>Table1[[#This Row],[PaidAmount]]-Table1[[#This Row],[AllowedAmount]]</f>
        <v>-41</v>
      </c>
      <c r="K342" t="str">
        <f>IF(Table1[[#This Row],[Variance]]&gt;0, "Overpayment","Underpayment")</f>
        <v>Underpayment</v>
      </c>
      <c r="L342" s="6">
        <v>45459</v>
      </c>
      <c r="M342" t="str">
        <f>IF(ABS(Table1[[#This Row],[Variance]])&gt;100,"High Variance Claims","Normal Claims")</f>
        <v>Normal Claims</v>
      </c>
      <c r="N342" t="str">
        <f>"Week" &amp; WEEKNUM(Table1[[#This Row],[DOS]],2)</f>
        <v>Week24</v>
      </c>
    </row>
    <row r="343" spans="1:14" x14ac:dyDescent="0.35">
      <c r="A343" t="s">
        <v>348</v>
      </c>
      <c r="B343" t="s">
        <v>699</v>
      </c>
      <c r="C343" t="s">
        <v>748</v>
      </c>
      <c r="D343" t="s">
        <v>756</v>
      </c>
      <c r="E343" t="s">
        <v>766</v>
      </c>
      <c r="F343">
        <v>4406</v>
      </c>
      <c r="G343">
        <v>787</v>
      </c>
      <c r="H343">
        <v>6</v>
      </c>
      <c r="I343" t="s">
        <v>751</v>
      </c>
      <c r="J343">
        <f>Table1[[#This Row],[PaidAmount]]-Table1[[#This Row],[AllowedAmount]]</f>
        <v>-781</v>
      </c>
      <c r="K343" t="str">
        <f>IF(Table1[[#This Row],[Variance]]&gt;0, "Overpayment","Underpayment")</f>
        <v>Underpayment</v>
      </c>
      <c r="L343" s="6">
        <v>45548</v>
      </c>
      <c r="M343" t="str">
        <f>IF(ABS(Table1[[#This Row],[Variance]])&gt;100,"High Variance Claims","Normal Claims")</f>
        <v>High Variance Claims</v>
      </c>
      <c r="N343" t="str">
        <f>"Week" &amp; WEEKNUM(Table1[[#This Row],[DOS]],2)</f>
        <v>Week37</v>
      </c>
    </row>
    <row r="344" spans="1:14" x14ac:dyDescent="0.35">
      <c r="A344" t="s">
        <v>349</v>
      </c>
      <c r="B344" t="s">
        <v>700</v>
      </c>
      <c r="C344" t="s">
        <v>746</v>
      </c>
      <c r="D344" t="s">
        <v>761</v>
      </c>
      <c r="E344" t="s">
        <v>770</v>
      </c>
      <c r="F344">
        <v>4637</v>
      </c>
      <c r="G344">
        <v>3878</v>
      </c>
      <c r="H344">
        <v>4056</v>
      </c>
      <c r="I344" t="s">
        <v>750</v>
      </c>
      <c r="J344">
        <f>Table1[[#This Row],[PaidAmount]]-Table1[[#This Row],[AllowedAmount]]</f>
        <v>178</v>
      </c>
      <c r="K344" t="str">
        <f>IF(Table1[[#This Row],[Variance]]&gt;0, "Overpayment","Underpayment")</f>
        <v>Overpayment</v>
      </c>
      <c r="L344" s="6">
        <v>45505</v>
      </c>
      <c r="M344" t="str">
        <f>IF(ABS(Table1[[#This Row],[Variance]])&gt;100,"High Variance Claims","Normal Claims")</f>
        <v>High Variance Claims</v>
      </c>
      <c r="N344" t="str">
        <f>"Week" &amp; WEEKNUM(Table1[[#This Row],[DOS]],2)</f>
        <v>Week31</v>
      </c>
    </row>
    <row r="345" spans="1:14" x14ac:dyDescent="0.35">
      <c r="A345" t="s">
        <v>350</v>
      </c>
      <c r="B345" t="s">
        <v>701</v>
      </c>
      <c r="C345" t="s">
        <v>748</v>
      </c>
      <c r="D345" t="s">
        <v>754</v>
      </c>
      <c r="E345" t="s">
        <v>770</v>
      </c>
      <c r="F345">
        <v>4661</v>
      </c>
      <c r="G345">
        <v>2645</v>
      </c>
      <c r="H345">
        <v>1461</v>
      </c>
      <c r="I345" t="s">
        <v>749</v>
      </c>
      <c r="J345">
        <f>Table1[[#This Row],[PaidAmount]]-Table1[[#This Row],[AllowedAmount]]</f>
        <v>-1184</v>
      </c>
      <c r="K345" t="str">
        <f>IF(Table1[[#This Row],[Variance]]&gt;0, "Overpayment","Underpayment")</f>
        <v>Underpayment</v>
      </c>
      <c r="L345" s="6">
        <v>45508</v>
      </c>
      <c r="M345" t="str">
        <f>IF(ABS(Table1[[#This Row],[Variance]])&gt;100,"High Variance Claims","Normal Claims")</f>
        <v>High Variance Claims</v>
      </c>
      <c r="N345" t="str">
        <f>"Week" &amp; WEEKNUM(Table1[[#This Row],[DOS]],2)</f>
        <v>Week31</v>
      </c>
    </row>
    <row r="346" spans="1:14" x14ac:dyDescent="0.35">
      <c r="A346" t="s">
        <v>351</v>
      </c>
      <c r="B346" t="s">
        <v>643</v>
      </c>
      <c r="C346" t="s">
        <v>747</v>
      </c>
      <c r="D346" t="s">
        <v>773</v>
      </c>
      <c r="E346" t="s">
        <v>764</v>
      </c>
      <c r="F346">
        <v>1935</v>
      </c>
      <c r="G346">
        <v>1416</v>
      </c>
      <c r="H346">
        <v>1500</v>
      </c>
      <c r="I346" t="s">
        <v>750</v>
      </c>
      <c r="J346">
        <f>Table1[[#This Row],[PaidAmount]]-Table1[[#This Row],[AllowedAmount]]</f>
        <v>84</v>
      </c>
      <c r="K346" t="str">
        <f>IF(Table1[[#This Row],[Variance]]&gt;0, "Overpayment","Underpayment")</f>
        <v>Overpayment</v>
      </c>
      <c r="L346" s="6">
        <v>45552</v>
      </c>
      <c r="M346" t="str">
        <f>IF(ABS(Table1[[#This Row],[Variance]])&gt;100,"High Variance Claims","Normal Claims")</f>
        <v>Normal Claims</v>
      </c>
      <c r="N346" t="str">
        <f>"Week" &amp; WEEKNUM(Table1[[#This Row],[DOS]],2)</f>
        <v>Week38</v>
      </c>
    </row>
    <row r="347" spans="1:14" x14ac:dyDescent="0.35">
      <c r="A347" t="s">
        <v>352</v>
      </c>
      <c r="B347" t="s">
        <v>702</v>
      </c>
      <c r="C347" t="s">
        <v>746</v>
      </c>
      <c r="D347" t="s">
        <v>773</v>
      </c>
      <c r="E347" t="s">
        <v>764</v>
      </c>
      <c r="F347">
        <v>4061</v>
      </c>
      <c r="G347">
        <v>3651</v>
      </c>
      <c r="H347">
        <v>198</v>
      </c>
      <c r="I347" t="s">
        <v>750</v>
      </c>
      <c r="J347">
        <f>Table1[[#This Row],[PaidAmount]]-Table1[[#This Row],[AllowedAmount]]</f>
        <v>-3453</v>
      </c>
      <c r="K347" t="str">
        <f>IF(Table1[[#This Row],[Variance]]&gt;0, "Overpayment","Underpayment")</f>
        <v>Underpayment</v>
      </c>
      <c r="L347" s="6">
        <v>45439</v>
      </c>
      <c r="M347" t="str">
        <f>IF(ABS(Table1[[#This Row],[Variance]])&gt;100,"High Variance Claims","Normal Claims")</f>
        <v>High Variance Claims</v>
      </c>
      <c r="N347" t="str">
        <f>"Week" &amp; WEEKNUM(Table1[[#This Row],[DOS]],2)</f>
        <v>Week22</v>
      </c>
    </row>
    <row r="348" spans="1:14" x14ac:dyDescent="0.35">
      <c r="A348" t="s">
        <v>353</v>
      </c>
      <c r="B348" t="s">
        <v>645</v>
      </c>
      <c r="C348" t="s">
        <v>747</v>
      </c>
      <c r="D348" t="s">
        <v>761</v>
      </c>
      <c r="E348" t="s">
        <v>764</v>
      </c>
      <c r="F348">
        <v>4932</v>
      </c>
      <c r="G348">
        <v>1597</v>
      </c>
      <c r="H348">
        <v>822</v>
      </c>
      <c r="I348" t="s">
        <v>751</v>
      </c>
      <c r="J348">
        <f>Table1[[#This Row],[PaidAmount]]-Table1[[#This Row],[AllowedAmount]]</f>
        <v>-775</v>
      </c>
      <c r="K348" t="str">
        <f>IF(Table1[[#This Row],[Variance]]&gt;0, "Overpayment","Underpayment")</f>
        <v>Underpayment</v>
      </c>
      <c r="L348" s="6">
        <v>45547</v>
      </c>
      <c r="M348" t="str">
        <f>IF(ABS(Table1[[#This Row],[Variance]])&gt;100,"High Variance Claims","Normal Claims")</f>
        <v>High Variance Claims</v>
      </c>
      <c r="N348" t="str">
        <f>"Week" &amp; WEEKNUM(Table1[[#This Row],[DOS]],2)</f>
        <v>Week37</v>
      </c>
    </row>
    <row r="349" spans="1:14" x14ac:dyDescent="0.35">
      <c r="A349" t="s">
        <v>354</v>
      </c>
      <c r="B349" t="s">
        <v>553</v>
      </c>
      <c r="C349" t="s">
        <v>747</v>
      </c>
      <c r="D349" t="s">
        <v>765</v>
      </c>
      <c r="E349" t="s">
        <v>767</v>
      </c>
      <c r="F349">
        <v>2548</v>
      </c>
      <c r="G349">
        <v>2075</v>
      </c>
      <c r="H349">
        <v>2497</v>
      </c>
      <c r="I349" t="s">
        <v>750</v>
      </c>
      <c r="J349">
        <f>Table1[[#This Row],[PaidAmount]]-Table1[[#This Row],[AllowedAmount]]</f>
        <v>422</v>
      </c>
      <c r="K349" t="str">
        <f>IF(Table1[[#This Row],[Variance]]&gt;0, "Overpayment","Underpayment")</f>
        <v>Overpayment</v>
      </c>
      <c r="L349" s="6">
        <v>45429</v>
      </c>
      <c r="M349" t="str">
        <f>IF(ABS(Table1[[#This Row],[Variance]])&gt;100,"High Variance Claims","Normal Claims")</f>
        <v>High Variance Claims</v>
      </c>
      <c r="N349" t="str">
        <f>"Week" &amp; WEEKNUM(Table1[[#This Row],[DOS]],2)</f>
        <v>Week20</v>
      </c>
    </row>
    <row r="350" spans="1:14" x14ac:dyDescent="0.35">
      <c r="A350" t="s">
        <v>355</v>
      </c>
      <c r="B350" t="s">
        <v>669</v>
      </c>
      <c r="C350" t="s">
        <v>746</v>
      </c>
      <c r="D350" t="s">
        <v>756</v>
      </c>
      <c r="E350" t="s">
        <v>757</v>
      </c>
      <c r="F350">
        <v>525</v>
      </c>
      <c r="G350">
        <v>196</v>
      </c>
      <c r="H350">
        <v>47</v>
      </c>
      <c r="I350" t="s">
        <v>751</v>
      </c>
      <c r="J350">
        <f>Table1[[#This Row],[PaidAmount]]-Table1[[#This Row],[AllowedAmount]]</f>
        <v>-149</v>
      </c>
      <c r="K350" t="str">
        <f>IF(Table1[[#This Row],[Variance]]&gt;0, "Overpayment","Underpayment")</f>
        <v>Underpayment</v>
      </c>
      <c r="L350" s="6">
        <v>45555</v>
      </c>
      <c r="M350" t="str">
        <f>IF(ABS(Table1[[#This Row],[Variance]])&gt;100,"High Variance Claims","Normal Claims")</f>
        <v>High Variance Claims</v>
      </c>
      <c r="N350" t="str">
        <f>"Week" &amp; WEEKNUM(Table1[[#This Row],[DOS]],2)</f>
        <v>Week38</v>
      </c>
    </row>
    <row r="351" spans="1:14" x14ac:dyDescent="0.35">
      <c r="A351" t="s">
        <v>356</v>
      </c>
      <c r="B351" t="s">
        <v>647</v>
      </c>
      <c r="C351" t="s">
        <v>747</v>
      </c>
      <c r="D351" t="s">
        <v>756</v>
      </c>
      <c r="E351" t="s">
        <v>766</v>
      </c>
      <c r="F351">
        <v>3748</v>
      </c>
      <c r="G351">
        <v>1067</v>
      </c>
      <c r="H351">
        <v>487</v>
      </c>
      <c r="I351" t="s">
        <v>749</v>
      </c>
      <c r="J351">
        <f>Table1[[#This Row],[PaidAmount]]-Table1[[#This Row],[AllowedAmount]]</f>
        <v>-580</v>
      </c>
      <c r="K351" t="str">
        <f>IF(Table1[[#This Row],[Variance]]&gt;0, "Overpayment","Underpayment")</f>
        <v>Underpayment</v>
      </c>
      <c r="L351" s="6">
        <v>45451</v>
      </c>
      <c r="M351" t="str">
        <f>IF(ABS(Table1[[#This Row],[Variance]])&gt;100,"High Variance Claims","Normal Claims")</f>
        <v>High Variance Claims</v>
      </c>
      <c r="N351" t="str">
        <f>"Week" &amp; WEEKNUM(Table1[[#This Row],[DOS]],2)</f>
        <v>Week23</v>
      </c>
    </row>
    <row r="352" spans="1:14" x14ac:dyDescent="0.35">
      <c r="A352" t="s">
        <v>357</v>
      </c>
      <c r="B352" t="s">
        <v>703</v>
      </c>
      <c r="C352" t="s">
        <v>748</v>
      </c>
      <c r="D352" t="s">
        <v>754</v>
      </c>
      <c r="E352" t="s">
        <v>764</v>
      </c>
      <c r="F352">
        <v>833</v>
      </c>
      <c r="G352">
        <v>422</v>
      </c>
      <c r="H352">
        <v>713</v>
      </c>
      <c r="I352" t="s">
        <v>750</v>
      </c>
      <c r="J352">
        <f>Table1[[#This Row],[PaidAmount]]-Table1[[#This Row],[AllowedAmount]]</f>
        <v>291</v>
      </c>
      <c r="K352" t="str">
        <f>IF(Table1[[#This Row],[Variance]]&gt;0, "Overpayment","Underpayment")</f>
        <v>Overpayment</v>
      </c>
      <c r="L352" s="6">
        <v>45535</v>
      </c>
      <c r="M352" t="str">
        <f>IF(ABS(Table1[[#This Row],[Variance]])&gt;100,"High Variance Claims","Normal Claims")</f>
        <v>High Variance Claims</v>
      </c>
      <c r="N352" t="str">
        <f>"Week" &amp; WEEKNUM(Table1[[#This Row],[DOS]],2)</f>
        <v>Week35</v>
      </c>
    </row>
    <row r="353" spans="1:14" x14ac:dyDescent="0.35">
      <c r="A353" t="s">
        <v>358</v>
      </c>
      <c r="B353" t="s">
        <v>659</v>
      </c>
      <c r="C353" t="s">
        <v>747</v>
      </c>
      <c r="D353" t="s">
        <v>768</v>
      </c>
      <c r="E353" t="s">
        <v>762</v>
      </c>
      <c r="F353">
        <v>734</v>
      </c>
      <c r="G353">
        <v>307</v>
      </c>
      <c r="H353">
        <v>54</v>
      </c>
      <c r="I353" t="s">
        <v>750</v>
      </c>
      <c r="J353">
        <f>Table1[[#This Row],[PaidAmount]]-Table1[[#This Row],[AllowedAmount]]</f>
        <v>-253</v>
      </c>
      <c r="K353" t="str">
        <f>IF(Table1[[#This Row],[Variance]]&gt;0, "Overpayment","Underpayment")</f>
        <v>Underpayment</v>
      </c>
      <c r="L353" s="6">
        <v>45481</v>
      </c>
      <c r="M353" t="str">
        <f>IF(ABS(Table1[[#This Row],[Variance]])&gt;100,"High Variance Claims","Normal Claims")</f>
        <v>High Variance Claims</v>
      </c>
      <c r="N353" t="str">
        <f>"Week" &amp; WEEKNUM(Table1[[#This Row],[DOS]],2)</f>
        <v>Week28</v>
      </c>
    </row>
    <row r="354" spans="1:14" x14ac:dyDescent="0.35">
      <c r="A354" t="s">
        <v>359</v>
      </c>
      <c r="B354" t="s">
        <v>704</v>
      </c>
      <c r="C354" t="s">
        <v>746</v>
      </c>
      <c r="D354" t="s">
        <v>773</v>
      </c>
      <c r="E354" t="s">
        <v>759</v>
      </c>
      <c r="F354">
        <v>3994</v>
      </c>
      <c r="G354">
        <v>376</v>
      </c>
      <c r="H354">
        <v>120</v>
      </c>
      <c r="I354" t="s">
        <v>751</v>
      </c>
      <c r="J354">
        <f>Table1[[#This Row],[PaidAmount]]-Table1[[#This Row],[AllowedAmount]]</f>
        <v>-256</v>
      </c>
      <c r="K354" t="str">
        <f>IF(Table1[[#This Row],[Variance]]&gt;0, "Overpayment","Underpayment")</f>
        <v>Underpayment</v>
      </c>
      <c r="L354" s="6">
        <v>45534</v>
      </c>
      <c r="M354" t="str">
        <f>IF(ABS(Table1[[#This Row],[Variance]])&gt;100,"High Variance Claims","Normal Claims")</f>
        <v>High Variance Claims</v>
      </c>
      <c r="N354" t="str">
        <f>"Week" &amp; WEEKNUM(Table1[[#This Row],[DOS]],2)</f>
        <v>Week35</v>
      </c>
    </row>
    <row r="355" spans="1:14" x14ac:dyDescent="0.35">
      <c r="A355" t="s">
        <v>360</v>
      </c>
      <c r="B355" t="s">
        <v>545</v>
      </c>
      <c r="C355" t="s">
        <v>746</v>
      </c>
      <c r="D355" t="s">
        <v>754</v>
      </c>
      <c r="E355" t="s">
        <v>772</v>
      </c>
      <c r="F355">
        <v>3916</v>
      </c>
      <c r="G355">
        <v>315</v>
      </c>
      <c r="H355">
        <v>168</v>
      </c>
      <c r="I355" t="s">
        <v>749</v>
      </c>
      <c r="J355">
        <f>Table1[[#This Row],[PaidAmount]]-Table1[[#This Row],[AllowedAmount]]</f>
        <v>-147</v>
      </c>
      <c r="K355" t="str">
        <f>IF(Table1[[#This Row],[Variance]]&gt;0, "Overpayment","Underpayment")</f>
        <v>Underpayment</v>
      </c>
      <c r="L355" s="6">
        <v>45547</v>
      </c>
      <c r="M355" t="str">
        <f>IF(ABS(Table1[[#This Row],[Variance]])&gt;100,"High Variance Claims","Normal Claims")</f>
        <v>High Variance Claims</v>
      </c>
      <c r="N355" t="str">
        <f>"Week" &amp; WEEKNUM(Table1[[#This Row],[DOS]],2)</f>
        <v>Week37</v>
      </c>
    </row>
    <row r="356" spans="1:14" x14ac:dyDescent="0.35">
      <c r="A356" t="s">
        <v>361</v>
      </c>
      <c r="B356" t="s">
        <v>684</v>
      </c>
      <c r="C356" t="s">
        <v>747</v>
      </c>
      <c r="D356" t="s">
        <v>756</v>
      </c>
      <c r="E356" t="s">
        <v>762</v>
      </c>
      <c r="F356">
        <v>4445</v>
      </c>
      <c r="G356">
        <v>3420</v>
      </c>
      <c r="H356">
        <v>2867</v>
      </c>
      <c r="I356" t="s">
        <v>749</v>
      </c>
      <c r="J356">
        <f>Table1[[#This Row],[PaidAmount]]-Table1[[#This Row],[AllowedAmount]]</f>
        <v>-553</v>
      </c>
      <c r="K356" t="str">
        <f>IF(Table1[[#This Row],[Variance]]&gt;0, "Overpayment","Underpayment")</f>
        <v>Underpayment</v>
      </c>
      <c r="L356" s="6">
        <v>45542</v>
      </c>
      <c r="M356" t="str">
        <f>IF(ABS(Table1[[#This Row],[Variance]])&gt;100,"High Variance Claims","Normal Claims")</f>
        <v>High Variance Claims</v>
      </c>
      <c r="N356" t="str">
        <f>"Week" &amp; WEEKNUM(Table1[[#This Row],[DOS]],2)</f>
        <v>Week36</v>
      </c>
    </row>
    <row r="357" spans="1:14" x14ac:dyDescent="0.35">
      <c r="A357" t="s">
        <v>362</v>
      </c>
      <c r="B357" t="s">
        <v>705</v>
      </c>
      <c r="C357" t="s">
        <v>748</v>
      </c>
      <c r="D357" t="s">
        <v>771</v>
      </c>
      <c r="E357" t="s">
        <v>772</v>
      </c>
      <c r="F357">
        <v>3626</v>
      </c>
      <c r="G357">
        <v>1224</v>
      </c>
      <c r="H357">
        <v>898</v>
      </c>
      <c r="I357" t="s">
        <v>750</v>
      </c>
      <c r="J357">
        <f>Table1[[#This Row],[PaidAmount]]-Table1[[#This Row],[AllowedAmount]]</f>
        <v>-326</v>
      </c>
      <c r="K357" t="str">
        <f>IF(Table1[[#This Row],[Variance]]&gt;0, "Overpayment","Underpayment")</f>
        <v>Underpayment</v>
      </c>
      <c r="L357" s="6">
        <v>45503</v>
      </c>
      <c r="M357" t="str">
        <f>IF(ABS(Table1[[#This Row],[Variance]])&gt;100,"High Variance Claims","Normal Claims")</f>
        <v>High Variance Claims</v>
      </c>
      <c r="N357" t="str">
        <f>"Week" &amp; WEEKNUM(Table1[[#This Row],[DOS]],2)</f>
        <v>Week31</v>
      </c>
    </row>
    <row r="358" spans="1:14" x14ac:dyDescent="0.35">
      <c r="A358" t="s">
        <v>363</v>
      </c>
      <c r="B358" t="s">
        <v>706</v>
      </c>
      <c r="C358" t="s">
        <v>747</v>
      </c>
      <c r="D358" t="s">
        <v>773</v>
      </c>
      <c r="E358" t="s">
        <v>757</v>
      </c>
      <c r="F358">
        <v>2810</v>
      </c>
      <c r="G358">
        <v>1087</v>
      </c>
      <c r="H358">
        <v>636</v>
      </c>
      <c r="I358" t="s">
        <v>751</v>
      </c>
      <c r="J358">
        <f>Table1[[#This Row],[PaidAmount]]-Table1[[#This Row],[AllowedAmount]]</f>
        <v>-451</v>
      </c>
      <c r="K358" t="str">
        <f>IF(Table1[[#This Row],[Variance]]&gt;0, "Overpayment","Underpayment")</f>
        <v>Underpayment</v>
      </c>
      <c r="L358" s="6">
        <v>45452</v>
      </c>
      <c r="M358" t="str">
        <f>IF(ABS(Table1[[#This Row],[Variance]])&gt;100,"High Variance Claims","Normal Claims")</f>
        <v>High Variance Claims</v>
      </c>
      <c r="N358" t="str">
        <f>"Week" &amp; WEEKNUM(Table1[[#This Row],[DOS]],2)</f>
        <v>Week23</v>
      </c>
    </row>
    <row r="359" spans="1:14" x14ac:dyDescent="0.35">
      <c r="A359" t="s">
        <v>364</v>
      </c>
      <c r="B359" t="s">
        <v>707</v>
      </c>
      <c r="C359" t="s">
        <v>748</v>
      </c>
      <c r="D359" t="s">
        <v>760</v>
      </c>
      <c r="E359" t="s">
        <v>763</v>
      </c>
      <c r="F359">
        <v>247</v>
      </c>
      <c r="G359">
        <v>103</v>
      </c>
      <c r="H359">
        <v>41</v>
      </c>
      <c r="I359" t="s">
        <v>751</v>
      </c>
      <c r="J359">
        <f>Table1[[#This Row],[PaidAmount]]-Table1[[#This Row],[AllowedAmount]]</f>
        <v>-62</v>
      </c>
      <c r="K359" t="str">
        <f>IF(Table1[[#This Row],[Variance]]&gt;0, "Overpayment","Underpayment")</f>
        <v>Underpayment</v>
      </c>
      <c r="L359" s="6">
        <v>45418</v>
      </c>
      <c r="M359" t="str">
        <f>IF(ABS(Table1[[#This Row],[Variance]])&gt;100,"High Variance Claims","Normal Claims")</f>
        <v>Normal Claims</v>
      </c>
      <c r="N359" t="str">
        <f>"Week" &amp; WEEKNUM(Table1[[#This Row],[DOS]],2)</f>
        <v>Week19</v>
      </c>
    </row>
    <row r="360" spans="1:14" x14ac:dyDescent="0.35">
      <c r="A360" t="s">
        <v>365</v>
      </c>
      <c r="B360" t="s">
        <v>688</v>
      </c>
      <c r="C360" t="s">
        <v>746</v>
      </c>
      <c r="D360" t="s">
        <v>761</v>
      </c>
      <c r="E360" t="s">
        <v>766</v>
      </c>
      <c r="F360">
        <v>2558</v>
      </c>
      <c r="G360">
        <v>1073</v>
      </c>
      <c r="H360">
        <v>893</v>
      </c>
      <c r="I360" t="s">
        <v>750</v>
      </c>
      <c r="J360">
        <f>Table1[[#This Row],[PaidAmount]]-Table1[[#This Row],[AllowedAmount]]</f>
        <v>-180</v>
      </c>
      <c r="K360" t="str">
        <f>IF(Table1[[#This Row],[Variance]]&gt;0, "Overpayment","Underpayment")</f>
        <v>Underpayment</v>
      </c>
      <c r="L360" s="6">
        <v>45420</v>
      </c>
      <c r="M360" t="str">
        <f>IF(ABS(Table1[[#This Row],[Variance]])&gt;100,"High Variance Claims","Normal Claims")</f>
        <v>High Variance Claims</v>
      </c>
      <c r="N360" t="str">
        <f>"Week" &amp; WEEKNUM(Table1[[#This Row],[DOS]],2)</f>
        <v>Week19</v>
      </c>
    </row>
    <row r="361" spans="1:14" x14ac:dyDescent="0.35">
      <c r="A361" t="s">
        <v>366</v>
      </c>
      <c r="B361" t="s">
        <v>573</v>
      </c>
      <c r="C361" t="s">
        <v>746</v>
      </c>
      <c r="D361" t="s">
        <v>756</v>
      </c>
      <c r="E361" t="s">
        <v>772</v>
      </c>
      <c r="F361">
        <v>1682</v>
      </c>
      <c r="G361">
        <v>378</v>
      </c>
      <c r="H361">
        <v>269</v>
      </c>
      <c r="I361" t="s">
        <v>751</v>
      </c>
      <c r="J361">
        <f>Table1[[#This Row],[PaidAmount]]-Table1[[#This Row],[AllowedAmount]]</f>
        <v>-109</v>
      </c>
      <c r="K361" t="str">
        <f>IF(Table1[[#This Row],[Variance]]&gt;0, "Overpayment","Underpayment")</f>
        <v>Underpayment</v>
      </c>
      <c r="L361" s="6">
        <v>45497</v>
      </c>
      <c r="M361" t="str">
        <f>IF(ABS(Table1[[#This Row],[Variance]])&gt;100,"High Variance Claims","Normal Claims")</f>
        <v>High Variance Claims</v>
      </c>
      <c r="N361" t="str">
        <f>"Week" &amp; WEEKNUM(Table1[[#This Row],[DOS]],2)</f>
        <v>Week30</v>
      </c>
    </row>
    <row r="362" spans="1:14" x14ac:dyDescent="0.35">
      <c r="A362" t="s">
        <v>367</v>
      </c>
      <c r="B362" t="s">
        <v>684</v>
      </c>
      <c r="C362" t="s">
        <v>747</v>
      </c>
      <c r="D362" t="s">
        <v>773</v>
      </c>
      <c r="E362" t="s">
        <v>755</v>
      </c>
      <c r="F362">
        <v>3055</v>
      </c>
      <c r="G362">
        <v>1998</v>
      </c>
      <c r="H362">
        <v>921</v>
      </c>
      <c r="I362" t="s">
        <v>750</v>
      </c>
      <c r="J362">
        <f>Table1[[#This Row],[PaidAmount]]-Table1[[#This Row],[AllowedAmount]]</f>
        <v>-1077</v>
      </c>
      <c r="K362" t="str">
        <f>IF(Table1[[#This Row],[Variance]]&gt;0, "Overpayment","Underpayment")</f>
        <v>Underpayment</v>
      </c>
      <c r="L362" s="6">
        <v>45511</v>
      </c>
      <c r="M362" t="str">
        <f>IF(ABS(Table1[[#This Row],[Variance]])&gt;100,"High Variance Claims","Normal Claims")</f>
        <v>High Variance Claims</v>
      </c>
      <c r="N362" t="str">
        <f>"Week" &amp; WEEKNUM(Table1[[#This Row],[DOS]],2)</f>
        <v>Week32</v>
      </c>
    </row>
    <row r="363" spans="1:14" x14ac:dyDescent="0.35">
      <c r="A363" t="s">
        <v>368</v>
      </c>
      <c r="B363" t="s">
        <v>513</v>
      </c>
      <c r="C363" t="s">
        <v>746</v>
      </c>
      <c r="D363" t="s">
        <v>768</v>
      </c>
      <c r="E363" t="s">
        <v>766</v>
      </c>
      <c r="F363">
        <v>774</v>
      </c>
      <c r="G363">
        <v>154</v>
      </c>
      <c r="H363">
        <v>95</v>
      </c>
      <c r="I363" t="s">
        <v>751</v>
      </c>
      <c r="J363">
        <f>Table1[[#This Row],[PaidAmount]]-Table1[[#This Row],[AllowedAmount]]</f>
        <v>-59</v>
      </c>
      <c r="K363" t="str">
        <f>IF(Table1[[#This Row],[Variance]]&gt;0, "Overpayment","Underpayment")</f>
        <v>Underpayment</v>
      </c>
      <c r="L363" s="6">
        <v>45540</v>
      </c>
      <c r="M363" t="str">
        <f>IF(ABS(Table1[[#This Row],[Variance]])&gt;100,"High Variance Claims","Normal Claims")</f>
        <v>Normal Claims</v>
      </c>
      <c r="N363" t="str">
        <f>"Week" &amp; WEEKNUM(Table1[[#This Row],[DOS]],2)</f>
        <v>Week36</v>
      </c>
    </row>
    <row r="364" spans="1:14" x14ac:dyDescent="0.35">
      <c r="A364" t="s">
        <v>369</v>
      </c>
      <c r="B364" t="s">
        <v>708</v>
      </c>
      <c r="C364" t="s">
        <v>748</v>
      </c>
      <c r="D364" t="s">
        <v>768</v>
      </c>
      <c r="E364" t="s">
        <v>755</v>
      </c>
      <c r="F364">
        <v>122</v>
      </c>
      <c r="G364">
        <v>110</v>
      </c>
      <c r="H364">
        <v>28</v>
      </c>
      <c r="I364" t="s">
        <v>750</v>
      </c>
      <c r="J364">
        <f>Table1[[#This Row],[PaidAmount]]-Table1[[#This Row],[AllowedAmount]]</f>
        <v>-82</v>
      </c>
      <c r="K364" t="str">
        <f>IF(Table1[[#This Row],[Variance]]&gt;0, "Overpayment","Underpayment")</f>
        <v>Underpayment</v>
      </c>
      <c r="L364" s="6">
        <v>45436</v>
      </c>
      <c r="M364" t="str">
        <f>IF(ABS(Table1[[#This Row],[Variance]])&gt;100,"High Variance Claims","Normal Claims")</f>
        <v>Normal Claims</v>
      </c>
      <c r="N364" t="str">
        <f>"Week" &amp; WEEKNUM(Table1[[#This Row],[DOS]],2)</f>
        <v>Week21</v>
      </c>
    </row>
    <row r="365" spans="1:14" x14ac:dyDescent="0.35">
      <c r="A365" t="s">
        <v>370</v>
      </c>
      <c r="B365" t="s">
        <v>709</v>
      </c>
      <c r="C365" t="s">
        <v>746</v>
      </c>
      <c r="D365" t="s">
        <v>754</v>
      </c>
      <c r="E365" t="s">
        <v>764</v>
      </c>
      <c r="F365">
        <v>3263</v>
      </c>
      <c r="G365">
        <v>1764</v>
      </c>
      <c r="H365">
        <v>1304</v>
      </c>
      <c r="I365" t="s">
        <v>750</v>
      </c>
      <c r="J365">
        <f>Table1[[#This Row],[PaidAmount]]-Table1[[#This Row],[AllowedAmount]]</f>
        <v>-460</v>
      </c>
      <c r="K365" t="str">
        <f>IF(Table1[[#This Row],[Variance]]&gt;0, "Overpayment","Underpayment")</f>
        <v>Underpayment</v>
      </c>
      <c r="L365" s="6">
        <v>45543</v>
      </c>
      <c r="M365" t="str">
        <f>IF(ABS(Table1[[#This Row],[Variance]])&gt;100,"High Variance Claims","Normal Claims")</f>
        <v>High Variance Claims</v>
      </c>
      <c r="N365" t="str">
        <f>"Week" &amp; WEEKNUM(Table1[[#This Row],[DOS]],2)</f>
        <v>Week36</v>
      </c>
    </row>
    <row r="366" spans="1:14" x14ac:dyDescent="0.35">
      <c r="A366" t="s">
        <v>371</v>
      </c>
      <c r="B366" t="s">
        <v>710</v>
      </c>
      <c r="C366" t="s">
        <v>746</v>
      </c>
      <c r="D366" t="s">
        <v>769</v>
      </c>
      <c r="E366" t="s">
        <v>763</v>
      </c>
      <c r="F366">
        <v>3410</v>
      </c>
      <c r="G366">
        <v>2177</v>
      </c>
      <c r="H366">
        <v>628</v>
      </c>
      <c r="I366" t="s">
        <v>750</v>
      </c>
      <c r="J366">
        <f>Table1[[#This Row],[PaidAmount]]-Table1[[#This Row],[AllowedAmount]]</f>
        <v>-1549</v>
      </c>
      <c r="K366" t="str">
        <f>IF(Table1[[#This Row],[Variance]]&gt;0, "Overpayment","Underpayment")</f>
        <v>Underpayment</v>
      </c>
      <c r="L366" s="6">
        <v>45422</v>
      </c>
      <c r="M366" t="str">
        <f>IF(ABS(Table1[[#This Row],[Variance]])&gt;100,"High Variance Claims","Normal Claims")</f>
        <v>High Variance Claims</v>
      </c>
      <c r="N366" t="str">
        <f>"Week" &amp; WEEKNUM(Table1[[#This Row],[DOS]],2)</f>
        <v>Week19</v>
      </c>
    </row>
    <row r="367" spans="1:14" x14ac:dyDescent="0.35">
      <c r="A367" t="s">
        <v>372</v>
      </c>
      <c r="B367" t="s">
        <v>603</v>
      </c>
      <c r="C367" t="s">
        <v>747</v>
      </c>
      <c r="D367" t="s">
        <v>754</v>
      </c>
      <c r="E367" t="s">
        <v>755</v>
      </c>
      <c r="F367">
        <v>4091</v>
      </c>
      <c r="G367">
        <v>1701</v>
      </c>
      <c r="H367">
        <v>50</v>
      </c>
      <c r="I367" t="s">
        <v>749</v>
      </c>
      <c r="J367">
        <f>Table1[[#This Row],[PaidAmount]]-Table1[[#This Row],[AllowedAmount]]</f>
        <v>-1651</v>
      </c>
      <c r="K367" t="str">
        <f>IF(Table1[[#This Row],[Variance]]&gt;0, "Overpayment","Underpayment")</f>
        <v>Underpayment</v>
      </c>
      <c r="L367" s="6">
        <v>45458</v>
      </c>
      <c r="M367" t="str">
        <f>IF(ABS(Table1[[#This Row],[Variance]])&gt;100,"High Variance Claims","Normal Claims")</f>
        <v>High Variance Claims</v>
      </c>
      <c r="N367" t="str">
        <f>"Week" &amp; WEEKNUM(Table1[[#This Row],[DOS]],2)</f>
        <v>Week24</v>
      </c>
    </row>
    <row r="368" spans="1:14" x14ac:dyDescent="0.35">
      <c r="A368" t="s">
        <v>373</v>
      </c>
      <c r="B368" t="s">
        <v>636</v>
      </c>
      <c r="C368" t="s">
        <v>746</v>
      </c>
      <c r="D368" t="s">
        <v>771</v>
      </c>
      <c r="E368" t="s">
        <v>759</v>
      </c>
      <c r="F368">
        <v>1474</v>
      </c>
      <c r="G368">
        <v>1276</v>
      </c>
      <c r="H368">
        <v>229</v>
      </c>
      <c r="I368" t="s">
        <v>750</v>
      </c>
      <c r="J368">
        <f>Table1[[#This Row],[PaidAmount]]-Table1[[#This Row],[AllowedAmount]]</f>
        <v>-1047</v>
      </c>
      <c r="K368" t="str">
        <f>IF(Table1[[#This Row],[Variance]]&gt;0, "Overpayment","Underpayment")</f>
        <v>Underpayment</v>
      </c>
      <c r="L368" s="6">
        <v>45417</v>
      </c>
      <c r="M368" t="str">
        <f>IF(ABS(Table1[[#This Row],[Variance]])&gt;100,"High Variance Claims","Normal Claims")</f>
        <v>High Variance Claims</v>
      </c>
      <c r="N368" t="str">
        <f>"Week" &amp; WEEKNUM(Table1[[#This Row],[DOS]],2)</f>
        <v>Week18</v>
      </c>
    </row>
    <row r="369" spans="1:14" x14ac:dyDescent="0.35">
      <c r="A369" t="s">
        <v>374</v>
      </c>
      <c r="B369" t="s">
        <v>711</v>
      </c>
      <c r="C369" t="s">
        <v>748</v>
      </c>
      <c r="D369" t="s">
        <v>769</v>
      </c>
      <c r="E369" t="s">
        <v>770</v>
      </c>
      <c r="F369">
        <v>3635</v>
      </c>
      <c r="G369">
        <v>928</v>
      </c>
      <c r="H369">
        <v>359</v>
      </c>
      <c r="I369" t="s">
        <v>749</v>
      </c>
      <c r="J369">
        <f>Table1[[#This Row],[PaidAmount]]-Table1[[#This Row],[AllowedAmount]]</f>
        <v>-569</v>
      </c>
      <c r="K369" t="str">
        <f>IF(Table1[[#This Row],[Variance]]&gt;0, "Overpayment","Underpayment")</f>
        <v>Underpayment</v>
      </c>
      <c r="L369" s="6">
        <v>45470</v>
      </c>
      <c r="M369" t="str">
        <f>IF(ABS(Table1[[#This Row],[Variance]])&gt;100,"High Variance Claims","Normal Claims")</f>
        <v>High Variance Claims</v>
      </c>
      <c r="N369" t="str">
        <f>"Week" &amp; WEEKNUM(Table1[[#This Row],[DOS]],2)</f>
        <v>Week26</v>
      </c>
    </row>
    <row r="370" spans="1:14" x14ac:dyDescent="0.35">
      <c r="A370" t="s">
        <v>375</v>
      </c>
      <c r="B370" t="s">
        <v>585</v>
      </c>
      <c r="C370" t="s">
        <v>746</v>
      </c>
      <c r="D370" t="s">
        <v>756</v>
      </c>
      <c r="E370" t="s">
        <v>767</v>
      </c>
      <c r="F370">
        <v>2658</v>
      </c>
      <c r="G370">
        <v>2648</v>
      </c>
      <c r="H370">
        <v>2773</v>
      </c>
      <c r="I370" t="s">
        <v>750</v>
      </c>
      <c r="J370">
        <f>Table1[[#This Row],[PaidAmount]]-Table1[[#This Row],[AllowedAmount]]</f>
        <v>125</v>
      </c>
      <c r="K370" t="str">
        <f>IF(Table1[[#This Row],[Variance]]&gt;0, "Overpayment","Underpayment")</f>
        <v>Overpayment</v>
      </c>
      <c r="L370" s="6">
        <v>45501</v>
      </c>
      <c r="M370" t="str">
        <f>IF(ABS(Table1[[#This Row],[Variance]])&gt;100,"High Variance Claims","Normal Claims")</f>
        <v>High Variance Claims</v>
      </c>
      <c r="N370" t="str">
        <f>"Week" &amp; WEEKNUM(Table1[[#This Row],[DOS]],2)</f>
        <v>Week30</v>
      </c>
    </row>
    <row r="371" spans="1:14" x14ac:dyDescent="0.35">
      <c r="A371" t="s">
        <v>376</v>
      </c>
      <c r="B371" t="s">
        <v>540</v>
      </c>
      <c r="C371" t="s">
        <v>747</v>
      </c>
      <c r="D371" t="s">
        <v>765</v>
      </c>
      <c r="E371" t="s">
        <v>766</v>
      </c>
      <c r="F371">
        <v>1562</v>
      </c>
      <c r="G371">
        <v>108</v>
      </c>
      <c r="H371">
        <v>90</v>
      </c>
      <c r="I371" t="s">
        <v>750</v>
      </c>
      <c r="J371">
        <f>Table1[[#This Row],[PaidAmount]]-Table1[[#This Row],[AllowedAmount]]</f>
        <v>-18</v>
      </c>
      <c r="K371" t="str">
        <f>IF(Table1[[#This Row],[Variance]]&gt;0, "Overpayment","Underpayment")</f>
        <v>Underpayment</v>
      </c>
      <c r="L371" s="6">
        <v>45520</v>
      </c>
      <c r="M371" t="str">
        <f>IF(ABS(Table1[[#This Row],[Variance]])&gt;100,"High Variance Claims","Normal Claims")</f>
        <v>Normal Claims</v>
      </c>
      <c r="N371" t="str">
        <f>"Week" &amp; WEEKNUM(Table1[[#This Row],[DOS]],2)</f>
        <v>Week33</v>
      </c>
    </row>
    <row r="372" spans="1:14" x14ac:dyDescent="0.35">
      <c r="A372" t="s">
        <v>377</v>
      </c>
      <c r="B372" t="s">
        <v>565</v>
      </c>
      <c r="C372" t="s">
        <v>748</v>
      </c>
      <c r="D372" t="s">
        <v>769</v>
      </c>
      <c r="E372" t="s">
        <v>759</v>
      </c>
      <c r="F372">
        <v>1075</v>
      </c>
      <c r="G372">
        <v>848</v>
      </c>
      <c r="H372">
        <v>30</v>
      </c>
      <c r="I372" t="s">
        <v>751</v>
      </c>
      <c r="J372">
        <f>Table1[[#This Row],[PaidAmount]]-Table1[[#This Row],[AllowedAmount]]</f>
        <v>-818</v>
      </c>
      <c r="K372" t="str">
        <f>IF(Table1[[#This Row],[Variance]]&gt;0, "Overpayment","Underpayment")</f>
        <v>Underpayment</v>
      </c>
      <c r="L372" s="6">
        <v>45525</v>
      </c>
      <c r="M372" t="str">
        <f>IF(ABS(Table1[[#This Row],[Variance]])&gt;100,"High Variance Claims","Normal Claims")</f>
        <v>High Variance Claims</v>
      </c>
      <c r="N372" t="str">
        <f>"Week" &amp; WEEKNUM(Table1[[#This Row],[DOS]],2)</f>
        <v>Week34</v>
      </c>
    </row>
    <row r="373" spans="1:14" x14ac:dyDescent="0.35">
      <c r="A373" t="s">
        <v>378</v>
      </c>
      <c r="B373" t="s">
        <v>712</v>
      </c>
      <c r="C373" t="s">
        <v>748</v>
      </c>
      <c r="D373" t="s">
        <v>761</v>
      </c>
      <c r="E373" t="s">
        <v>770</v>
      </c>
      <c r="F373">
        <v>1429</v>
      </c>
      <c r="G373">
        <v>606</v>
      </c>
      <c r="H373">
        <v>545</v>
      </c>
      <c r="I373" t="s">
        <v>749</v>
      </c>
      <c r="J373">
        <f>Table1[[#This Row],[PaidAmount]]-Table1[[#This Row],[AllowedAmount]]</f>
        <v>-61</v>
      </c>
      <c r="K373" t="str">
        <f>IF(Table1[[#This Row],[Variance]]&gt;0, "Overpayment","Underpayment")</f>
        <v>Underpayment</v>
      </c>
      <c r="L373" s="6">
        <v>45418</v>
      </c>
      <c r="M373" t="str">
        <f>IF(ABS(Table1[[#This Row],[Variance]])&gt;100,"High Variance Claims","Normal Claims")</f>
        <v>Normal Claims</v>
      </c>
      <c r="N373" t="str">
        <f>"Week" &amp; WEEKNUM(Table1[[#This Row],[DOS]],2)</f>
        <v>Week19</v>
      </c>
    </row>
    <row r="374" spans="1:14" x14ac:dyDescent="0.35">
      <c r="A374" t="s">
        <v>379</v>
      </c>
      <c r="B374" t="s">
        <v>511</v>
      </c>
      <c r="C374" t="s">
        <v>748</v>
      </c>
      <c r="D374" t="s">
        <v>769</v>
      </c>
      <c r="E374" t="s">
        <v>772</v>
      </c>
      <c r="F374">
        <v>3056</v>
      </c>
      <c r="G374">
        <v>1861</v>
      </c>
      <c r="H374">
        <v>407</v>
      </c>
      <c r="I374" t="s">
        <v>749</v>
      </c>
      <c r="J374">
        <f>Table1[[#This Row],[PaidAmount]]-Table1[[#This Row],[AllowedAmount]]</f>
        <v>-1454</v>
      </c>
      <c r="K374" t="str">
        <f>IF(Table1[[#This Row],[Variance]]&gt;0, "Overpayment","Underpayment")</f>
        <v>Underpayment</v>
      </c>
      <c r="L374" s="6">
        <v>45531</v>
      </c>
      <c r="M374" t="str">
        <f>IF(ABS(Table1[[#This Row],[Variance]])&gt;100,"High Variance Claims","Normal Claims")</f>
        <v>High Variance Claims</v>
      </c>
      <c r="N374" t="str">
        <f>"Week" &amp; WEEKNUM(Table1[[#This Row],[DOS]],2)</f>
        <v>Week35</v>
      </c>
    </row>
    <row r="375" spans="1:14" x14ac:dyDescent="0.35">
      <c r="A375" t="s">
        <v>380</v>
      </c>
      <c r="B375" t="s">
        <v>522</v>
      </c>
      <c r="C375" t="s">
        <v>746</v>
      </c>
      <c r="D375" t="s">
        <v>761</v>
      </c>
      <c r="E375" t="s">
        <v>767</v>
      </c>
      <c r="F375">
        <v>4174</v>
      </c>
      <c r="G375">
        <v>3578</v>
      </c>
      <c r="H375">
        <v>1242</v>
      </c>
      <c r="I375" t="s">
        <v>751</v>
      </c>
      <c r="J375">
        <f>Table1[[#This Row],[PaidAmount]]-Table1[[#This Row],[AllowedAmount]]</f>
        <v>-2336</v>
      </c>
      <c r="K375" t="str">
        <f>IF(Table1[[#This Row],[Variance]]&gt;0, "Overpayment","Underpayment")</f>
        <v>Underpayment</v>
      </c>
      <c r="L375" s="6">
        <v>45455</v>
      </c>
      <c r="M375" t="str">
        <f>IF(ABS(Table1[[#This Row],[Variance]])&gt;100,"High Variance Claims","Normal Claims")</f>
        <v>High Variance Claims</v>
      </c>
      <c r="N375" t="str">
        <f>"Week" &amp; WEEKNUM(Table1[[#This Row],[DOS]],2)</f>
        <v>Week24</v>
      </c>
    </row>
    <row r="376" spans="1:14" x14ac:dyDescent="0.35">
      <c r="A376" t="s">
        <v>381</v>
      </c>
      <c r="B376" t="s">
        <v>713</v>
      </c>
      <c r="C376" t="s">
        <v>748</v>
      </c>
      <c r="D376" t="s">
        <v>758</v>
      </c>
      <c r="E376" t="s">
        <v>755</v>
      </c>
      <c r="F376">
        <v>616</v>
      </c>
      <c r="G376">
        <v>488</v>
      </c>
      <c r="H376">
        <v>355</v>
      </c>
      <c r="I376" t="s">
        <v>751</v>
      </c>
      <c r="J376">
        <f>Table1[[#This Row],[PaidAmount]]-Table1[[#This Row],[AllowedAmount]]</f>
        <v>-133</v>
      </c>
      <c r="K376" t="str">
        <f>IF(Table1[[#This Row],[Variance]]&gt;0, "Overpayment","Underpayment")</f>
        <v>Underpayment</v>
      </c>
      <c r="L376" s="6">
        <v>45455</v>
      </c>
      <c r="M376" t="str">
        <f>IF(ABS(Table1[[#This Row],[Variance]])&gt;100,"High Variance Claims","Normal Claims")</f>
        <v>High Variance Claims</v>
      </c>
      <c r="N376" t="str">
        <f>"Week" &amp; WEEKNUM(Table1[[#This Row],[DOS]],2)</f>
        <v>Week24</v>
      </c>
    </row>
    <row r="377" spans="1:14" x14ac:dyDescent="0.35">
      <c r="A377" t="s">
        <v>382</v>
      </c>
      <c r="B377" t="s">
        <v>714</v>
      </c>
      <c r="C377" t="s">
        <v>748</v>
      </c>
      <c r="D377" t="s">
        <v>760</v>
      </c>
      <c r="E377" t="s">
        <v>763</v>
      </c>
      <c r="F377">
        <v>294</v>
      </c>
      <c r="G377">
        <v>278</v>
      </c>
      <c r="H377">
        <v>24</v>
      </c>
      <c r="I377" t="s">
        <v>749</v>
      </c>
      <c r="J377">
        <f>Table1[[#This Row],[PaidAmount]]-Table1[[#This Row],[AllowedAmount]]</f>
        <v>-254</v>
      </c>
      <c r="K377" t="str">
        <f>IF(Table1[[#This Row],[Variance]]&gt;0, "Overpayment","Underpayment")</f>
        <v>Underpayment</v>
      </c>
      <c r="L377" s="6">
        <v>45540</v>
      </c>
      <c r="M377" t="str">
        <f>IF(ABS(Table1[[#This Row],[Variance]])&gt;100,"High Variance Claims","Normal Claims")</f>
        <v>High Variance Claims</v>
      </c>
      <c r="N377" t="str">
        <f>"Week" &amp; WEEKNUM(Table1[[#This Row],[DOS]],2)</f>
        <v>Week36</v>
      </c>
    </row>
    <row r="378" spans="1:14" x14ac:dyDescent="0.35">
      <c r="A378" t="s">
        <v>383</v>
      </c>
      <c r="B378" t="s">
        <v>637</v>
      </c>
      <c r="C378" t="s">
        <v>747</v>
      </c>
      <c r="D378" t="s">
        <v>758</v>
      </c>
      <c r="E378" t="s">
        <v>763</v>
      </c>
      <c r="F378">
        <v>2062</v>
      </c>
      <c r="G378">
        <v>2062</v>
      </c>
      <c r="H378">
        <v>1909</v>
      </c>
      <c r="I378" t="s">
        <v>750</v>
      </c>
      <c r="J378">
        <f>Table1[[#This Row],[PaidAmount]]-Table1[[#This Row],[AllowedAmount]]</f>
        <v>-153</v>
      </c>
      <c r="K378" t="str">
        <f>IF(Table1[[#This Row],[Variance]]&gt;0, "Overpayment","Underpayment")</f>
        <v>Underpayment</v>
      </c>
      <c r="L378" s="6">
        <v>45494</v>
      </c>
      <c r="M378" t="str">
        <f>IF(ABS(Table1[[#This Row],[Variance]])&gt;100,"High Variance Claims","Normal Claims")</f>
        <v>High Variance Claims</v>
      </c>
      <c r="N378" t="str">
        <f>"Week" &amp; WEEKNUM(Table1[[#This Row],[DOS]],2)</f>
        <v>Week29</v>
      </c>
    </row>
    <row r="379" spans="1:14" x14ac:dyDescent="0.35">
      <c r="A379" t="s">
        <v>384</v>
      </c>
      <c r="B379" t="s">
        <v>715</v>
      </c>
      <c r="C379" t="s">
        <v>748</v>
      </c>
      <c r="D379" t="s">
        <v>773</v>
      </c>
      <c r="E379" t="s">
        <v>762</v>
      </c>
      <c r="F379">
        <v>3841</v>
      </c>
      <c r="G379">
        <v>3164</v>
      </c>
      <c r="H379">
        <v>1340</v>
      </c>
      <c r="I379" t="s">
        <v>749</v>
      </c>
      <c r="J379">
        <f>Table1[[#This Row],[PaidAmount]]-Table1[[#This Row],[AllowedAmount]]</f>
        <v>-1824</v>
      </c>
      <c r="K379" t="str">
        <f>IF(Table1[[#This Row],[Variance]]&gt;0, "Overpayment","Underpayment")</f>
        <v>Underpayment</v>
      </c>
      <c r="L379" s="6">
        <v>45509</v>
      </c>
      <c r="M379" t="str">
        <f>IF(ABS(Table1[[#This Row],[Variance]])&gt;100,"High Variance Claims","Normal Claims")</f>
        <v>High Variance Claims</v>
      </c>
      <c r="N379" t="str">
        <f>"Week" &amp; WEEKNUM(Table1[[#This Row],[DOS]],2)</f>
        <v>Week32</v>
      </c>
    </row>
    <row r="380" spans="1:14" x14ac:dyDescent="0.35">
      <c r="A380" t="s">
        <v>385</v>
      </c>
      <c r="B380" t="s">
        <v>716</v>
      </c>
      <c r="C380" t="s">
        <v>748</v>
      </c>
      <c r="D380" t="s">
        <v>758</v>
      </c>
      <c r="E380" t="s">
        <v>764</v>
      </c>
      <c r="F380">
        <v>1738</v>
      </c>
      <c r="G380">
        <v>1670</v>
      </c>
      <c r="H380">
        <v>532</v>
      </c>
      <c r="I380" t="s">
        <v>751</v>
      </c>
      <c r="J380">
        <f>Table1[[#This Row],[PaidAmount]]-Table1[[#This Row],[AllowedAmount]]</f>
        <v>-1138</v>
      </c>
      <c r="K380" t="str">
        <f>IF(Table1[[#This Row],[Variance]]&gt;0, "Overpayment","Underpayment")</f>
        <v>Underpayment</v>
      </c>
      <c r="L380" s="6">
        <v>45459</v>
      </c>
      <c r="M380" t="str">
        <f>IF(ABS(Table1[[#This Row],[Variance]])&gt;100,"High Variance Claims","Normal Claims")</f>
        <v>High Variance Claims</v>
      </c>
      <c r="N380" t="str">
        <f>"Week" &amp; WEEKNUM(Table1[[#This Row],[DOS]],2)</f>
        <v>Week24</v>
      </c>
    </row>
    <row r="381" spans="1:14" x14ac:dyDescent="0.35">
      <c r="A381" t="s">
        <v>386</v>
      </c>
      <c r="B381" t="s">
        <v>643</v>
      </c>
      <c r="C381" t="s">
        <v>748</v>
      </c>
      <c r="D381" t="s">
        <v>768</v>
      </c>
      <c r="E381" t="s">
        <v>755</v>
      </c>
      <c r="F381">
        <v>756</v>
      </c>
      <c r="G381">
        <v>353</v>
      </c>
      <c r="H381">
        <v>8</v>
      </c>
      <c r="I381" t="s">
        <v>749</v>
      </c>
      <c r="J381">
        <f>Table1[[#This Row],[PaidAmount]]-Table1[[#This Row],[AllowedAmount]]</f>
        <v>-345</v>
      </c>
      <c r="K381" t="str">
        <f>IF(Table1[[#This Row],[Variance]]&gt;0, "Overpayment","Underpayment")</f>
        <v>Underpayment</v>
      </c>
      <c r="L381" s="6">
        <v>45488</v>
      </c>
      <c r="M381" t="str">
        <f>IF(ABS(Table1[[#This Row],[Variance]])&gt;100,"High Variance Claims","Normal Claims")</f>
        <v>High Variance Claims</v>
      </c>
      <c r="N381" t="str">
        <f>"Week" &amp; WEEKNUM(Table1[[#This Row],[DOS]],2)</f>
        <v>Week29</v>
      </c>
    </row>
    <row r="382" spans="1:14" x14ac:dyDescent="0.35">
      <c r="A382" t="s">
        <v>387</v>
      </c>
      <c r="B382" t="s">
        <v>613</v>
      </c>
      <c r="C382" t="s">
        <v>746</v>
      </c>
      <c r="D382" t="s">
        <v>760</v>
      </c>
      <c r="E382" t="s">
        <v>755</v>
      </c>
      <c r="F382">
        <v>612</v>
      </c>
      <c r="G382">
        <v>404</v>
      </c>
      <c r="H382">
        <v>204</v>
      </c>
      <c r="I382" t="s">
        <v>749</v>
      </c>
      <c r="J382">
        <f>Table1[[#This Row],[PaidAmount]]-Table1[[#This Row],[AllowedAmount]]</f>
        <v>-200</v>
      </c>
      <c r="K382" t="str">
        <f>IF(Table1[[#This Row],[Variance]]&gt;0, "Overpayment","Underpayment")</f>
        <v>Underpayment</v>
      </c>
      <c r="L382" s="6">
        <v>45444</v>
      </c>
      <c r="M382" t="str">
        <f>IF(ABS(Table1[[#This Row],[Variance]])&gt;100,"High Variance Claims","Normal Claims")</f>
        <v>High Variance Claims</v>
      </c>
      <c r="N382" t="str">
        <f>"Week" &amp; WEEKNUM(Table1[[#This Row],[DOS]],2)</f>
        <v>Week22</v>
      </c>
    </row>
    <row r="383" spans="1:14" x14ac:dyDescent="0.35">
      <c r="A383" t="s">
        <v>388</v>
      </c>
      <c r="B383" t="s">
        <v>717</v>
      </c>
      <c r="C383" t="s">
        <v>746</v>
      </c>
      <c r="D383" t="s">
        <v>769</v>
      </c>
      <c r="E383" t="s">
        <v>762</v>
      </c>
      <c r="F383">
        <v>3992</v>
      </c>
      <c r="G383">
        <v>964</v>
      </c>
      <c r="H383">
        <v>638</v>
      </c>
      <c r="I383" t="s">
        <v>751</v>
      </c>
      <c r="J383">
        <f>Table1[[#This Row],[PaidAmount]]-Table1[[#This Row],[AllowedAmount]]</f>
        <v>-326</v>
      </c>
      <c r="K383" t="str">
        <f>IF(Table1[[#This Row],[Variance]]&gt;0, "Overpayment","Underpayment")</f>
        <v>Underpayment</v>
      </c>
      <c r="L383" s="6">
        <v>45469</v>
      </c>
      <c r="M383" t="str">
        <f>IF(ABS(Table1[[#This Row],[Variance]])&gt;100,"High Variance Claims","Normal Claims")</f>
        <v>High Variance Claims</v>
      </c>
      <c r="N383" t="str">
        <f>"Week" &amp; WEEKNUM(Table1[[#This Row],[DOS]],2)</f>
        <v>Week26</v>
      </c>
    </row>
    <row r="384" spans="1:14" x14ac:dyDescent="0.35">
      <c r="A384" t="s">
        <v>389</v>
      </c>
      <c r="B384" t="s">
        <v>718</v>
      </c>
      <c r="C384" t="s">
        <v>746</v>
      </c>
      <c r="D384" t="s">
        <v>771</v>
      </c>
      <c r="E384" t="s">
        <v>755</v>
      </c>
      <c r="F384">
        <v>3003</v>
      </c>
      <c r="G384">
        <v>1831</v>
      </c>
      <c r="H384">
        <v>1002</v>
      </c>
      <c r="I384" t="s">
        <v>749</v>
      </c>
      <c r="J384">
        <f>Table1[[#This Row],[PaidAmount]]-Table1[[#This Row],[AllowedAmount]]</f>
        <v>-829</v>
      </c>
      <c r="K384" t="str">
        <f>IF(Table1[[#This Row],[Variance]]&gt;0, "Overpayment","Underpayment")</f>
        <v>Underpayment</v>
      </c>
      <c r="L384" s="6">
        <v>45441</v>
      </c>
      <c r="M384" t="str">
        <f>IF(ABS(Table1[[#This Row],[Variance]])&gt;100,"High Variance Claims","Normal Claims")</f>
        <v>High Variance Claims</v>
      </c>
      <c r="N384" t="str">
        <f>"Week" &amp; WEEKNUM(Table1[[#This Row],[DOS]],2)</f>
        <v>Week22</v>
      </c>
    </row>
    <row r="385" spans="1:14" x14ac:dyDescent="0.35">
      <c r="A385" t="s">
        <v>390</v>
      </c>
      <c r="B385" t="s">
        <v>634</v>
      </c>
      <c r="C385" t="s">
        <v>747</v>
      </c>
      <c r="D385" t="s">
        <v>758</v>
      </c>
      <c r="E385" t="s">
        <v>767</v>
      </c>
      <c r="F385">
        <v>1211</v>
      </c>
      <c r="G385">
        <v>758</v>
      </c>
      <c r="H385">
        <v>545</v>
      </c>
      <c r="I385" t="s">
        <v>749</v>
      </c>
      <c r="J385">
        <f>Table1[[#This Row],[PaidAmount]]-Table1[[#This Row],[AllowedAmount]]</f>
        <v>-213</v>
      </c>
      <c r="K385" t="str">
        <f>IF(Table1[[#This Row],[Variance]]&gt;0, "Overpayment","Underpayment")</f>
        <v>Underpayment</v>
      </c>
      <c r="L385" s="6">
        <v>45501</v>
      </c>
      <c r="M385" t="str">
        <f>IF(ABS(Table1[[#This Row],[Variance]])&gt;100,"High Variance Claims","Normal Claims")</f>
        <v>High Variance Claims</v>
      </c>
      <c r="N385" t="str">
        <f>"Week" &amp; WEEKNUM(Table1[[#This Row],[DOS]],2)</f>
        <v>Week30</v>
      </c>
    </row>
    <row r="386" spans="1:14" x14ac:dyDescent="0.35">
      <c r="A386" t="s">
        <v>391</v>
      </c>
      <c r="B386" t="s">
        <v>713</v>
      </c>
      <c r="C386" t="s">
        <v>748</v>
      </c>
      <c r="D386" t="s">
        <v>773</v>
      </c>
      <c r="E386" t="s">
        <v>763</v>
      </c>
      <c r="F386">
        <v>4549</v>
      </c>
      <c r="G386">
        <v>3014</v>
      </c>
      <c r="H386">
        <v>2306</v>
      </c>
      <c r="I386" t="s">
        <v>750</v>
      </c>
      <c r="J386">
        <f>Table1[[#This Row],[PaidAmount]]-Table1[[#This Row],[AllowedAmount]]</f>
        <v>-708</v>
      </c>
      <c r="K386" t="str">
        <f>IF(Table1[[#This Row],[Variance]]&gt;0, "Overpayment","Underpayment")</f>
        <v>Underpayment</v>
      </c>
      <c r="L386" s="6">
        <v>45453</v>
      </c>
      <c r="M386" t="str">
        <f>IF(ABS(Table1[[#This Row],[Variance]])&gt;100,"High Variance Claims","Normal Claims")</f>
        <v>High Variance Claims</v>
      </c>
      <c r="N386" t="str">
        <f>"Week" &amp; WEEKNUM(Table1[[#This Row],[DOS]],2)</f>
        <v>Week24</v>
      </c>
    </row>
    <row r="387" spans="1:14" x14ac:dyDescent="0.35">
      <c r="A387" t="s">
        <v>392</v>
      </c>
      <c r="B387" t="s">
        <v>701</v>
      </c>
      <c r="C387" t="s">
        <v>747</v>
      </c>
      <c r="D387" t="s">
        <v>760</v>
      </c>
      <c r="E387" t="s">
        <v>766</v>
      </c>
      <c r="F387">
        <v>2054</v>
      </c>
      <c r="G387">
        <v>1263</v>
      </c>
      <c r="H387">
        <v>563</v>
      </c>
      <c r="I387" t="s">
        <v>751</v>
      </c>
      <c r="J387">
        <f>Table1[[#This Row],[PaidAmount]]-Table1[[#This Row],[AllowedAmount]]</f>
        <v>-700</v>
      </c>
      <c r="K387" t="str">
        <f>IF(Table1[[#This Row],[Variance]]&gt;0, "Overpayment","Underpayment")</f>
        <v>Underpayment</v>
      </c>
      <c r="L387" s="6">
        <v>45469</v>
      </c>
      <c r="M387" t="str">
        <f>IF(ABS(Table1[[#This Row],[Variance]])&gt;100,"High Variance Claims","Normal Claims")</f>
        <v>High Variance Claims</v>
      </c>
      <c r="N387" t="str">
        <f>"Week" &amp; WEEKNUM(Table1[[#This Row],[DOS]],2)</f>
        <v>Week26</v>
      </c>
    </row>
    <row r="388" spans="1:14" x14ac:dyDescent="0.35">
      <c r="A388" t="s">
        <v>393</v>
      </c>
      <c r="B388" t="s">
        <v>719</v>
      </c>
      <c r="C388" t="s">
        <v>748</v>
      </c>
      <c r="D388" t="s">
        <v>768</v>
      </c>
      <c r="E388" t="s">
        <v>755</v>
      </c>
      <c r="F388">
        <v>1117</v>
      </c>
      <c r="G388">
        <v>697</v>
      </c>
      <c r="H388">
        <v>4</v>
      </c>
      <c r="I388" t="s">
        <v>749</v>
      </c>
      <c r="J388">
        <f>Table1[[#This Row],[PaidAmount]]-Table1[[#This Row],[AllowedAmount]]</f>
        <v>-693</v>
      </c>
      <c r="K388" t="str">
        <f>IF(Table1[[#This Row],[Variance]]&gt;0, "Overpayment","Underpayment")</f>
        <v>Underpayment</v>
      </c>
      <c r="L388" s="6">
        <v>45473</v>
      </c>
      <c r="M388" t="str">
        <f>IF(ABS(Table1[[#This Row],[Variance]])&gt;100,"High Variance Claims","Normal Claims")</f>
        <v>High Variance Claims</v>
      </c>
      <c r="N388" t="str">
        <f>"Week" &amp; WEEKNUM(Table1[[#This Row],[DOS]],2)</f>
        <v>Week26</v>
      </c>
    </row>
    <row r="389" spans="1:14" x14ac:dyDescent="0.35">
      <c r="A389" t="s">
        <v>394</v>
      </c>
      <c r="B389" t="s">
        <v>668</v>
      </c>
      <c r="C389" t="s">
        <v>747</v>
      </c>
      <c r="D389" t="s">
        <v>758</v>
      </c>
      <c r="E389" t="s">
        <v>757</v>
      </c>
      <c r="F389">
        <v>3210</v>
      </c>
      <c r="G389">
        <v>1211</v>
      </c>
      <c r="H389">
        <v>0</v>
      </c>
      <c r="I389" t="s">
        <v>749</v>
      </c>
      <c r="J389">
        <f>Table1[[#This Row],[PaidAmount]]-Table1[[#This Row],[AllowedAmount]]</f>
        <v>-1211</v>
      </c>
      <c r="K389" t="str">
        <f>IF(Table1[[#This Row],[Variance]]&gt;0, "Overpayment","Underpayment")</f>
        <v>Underpayment</v>
      </c>
      <c r="L389" s="6">
        <v>45521</v>
      </c>
      <c r="M389" t="str">
        <f>IF(ABS(Table1[[#This Row],[Variance]])&gt;100,"High Variance Claims","Normal Claims")</f>
        <v>High Variance Claims</v>
      </c>
      <c r="N389" t="str">
        <f>"Week" &amp; WEEKNUM(Table1[[#This Row],[DOS]],2)</f>
        <v>Week33</v>
      </c>
    </row>
    <row r="390" spans="1:14" x14ac:dyDescent="0.35">
      <c r="A390" t="s">
        <v>395</v>
      </c>
      <c r="B390" t="s">
        <v>720</v>
      </c>
      <c r="C390" t="s">
        <v>746</v>
      </c>
      <c r="D390" t="s">
        <v>758</v>
      </c>
      <c r="E390" t="s">
        <v>767</v>
      </c>
      <c r="F390">
        <v>3173</v>
      </c>
      <c r="G390">
        <v>1040</v>
      </c>
      <c r="H390">
        <v>351</v>
      </c>
      <c r="I390" t="s">
        <v>751</v>
      </c>
      <c r="J390">
        <f>Table1[[#This Row],[PaidAmount]]-Table1[[#This Row],[AllowedAmount]]</f>
        <v>-689</v>
      </c>
      <c r="K390" t="str">
        <f>IF(Table1[[#This Row],[Variance]]&gt;0, "Overpayment","Underpayment")</f>
        <v>Underpayment</v>
      </c>
      <c r="L390" s="6">
        <v>45513</v>
      </c>
      <c r="M390" t="str">
        <f>IF(ABS(Table1[[#This Row],[Variance]])&gt;100,"High Variance Claims","Normal Claims")</f>
        <v>High Variance Claims</v>
      </c>
      <c r="N390" t="str">
        <f>"Week" &amp; WEEKNUM(Table1[[#This Row],[DOS]],2)</f>
        <v>Week32</v>
      </c>
    </row>
    <row r="391" spans="1:14" x14ac:dyDescent="0.35">
      <c r="A391" t="s">
        <v>396</v>
      </c>
      <c r="B391" t="s">
        <v>556</v>
      </c>
      <c r="C391" t="s">
        <v>747</v>
      </c>
      <c r="D391" t="s">
        <v>769</v>
      </c>
      <c r="E391" t="s">
        <v>764</v>
      </c>
      <c r="F391">
        <v>3409</v>
      </c>
      <c r="G391">
        <v>2548</v>
      </c>
      <c r="H391">
        <v>1656</v>
      </c>
      <c r="I391" t="s">
        <v>750</v>
      </c>
      <c r="J391">
        <f>Table1[[#This Row],[PaidAmount]]-Table1[[#This Row],[AllowedAmount]]</f>
        <v>-892</v>
      </c>
      <c r="K391" t="str">
        <f>IF(Table1[[#This Row],[Variance]]&gt;0, "Overpayment","Underpayment")</f>
        <v>Underpayment</v>
      </c>
      <c r="L391" s="6">
        <v>45526</v>
      </c>
      <c r="M391" t="str">
        <f>IF(ABS(Table1[[#This Row],[Variance]])&gt;100,"High Variance Claims","Normal Claims")</f>
        <v>High Variance Claims</v>
      </c>
      <c r="N391" t="str">
        <f>"Week" &amp; WEEKNUM(Table1[[#This Row],[DOS]],2)</f>
        <v>Week34</v>
      </c>
    </row>
    <row r="392" spans="1:14" x14ac:dyDescent="0.35">
      <c r="A392" t="s">
        <v>397</v>
      </c>
      <c r="B392" t="s">
        <v>649</v>
      </c>
      <c r="C392" t="s">
        <v>747</v>
      </c>
      <c r="D392" t="s">
        <v>769</v>
      </c>
      <c r="E392" t="s">
        <v>770</v>
      </c>
      <c r="F392">
        <v>1597</v>
      </c>
      <c r="G392">
        <v>1055</v>
      </c>
      <c r="H392">
        <v>516</v>
      </c>
      <c r="I392" t="s">
        <v>750</v>
      </c>
      <c r="J392">
        <f>Table1[[#This Row],[PaidAmount]]-Table1[[#This Row],[AllowedAmount]]</f>
        <v>-539</v>
      </c>
      <c r="K392" t="str">
        <f>IF(Table1[[#This Row],[Variance]]&gt;0, "Overpayment","Underpayment")</f>
        <v>Underpayment</v>
      </c>
      <c r="L392" s="6">
        <v>45447</v>
      </c>
      <c r="M392" t="str">
        <f>IF(ABS(Table1[[#This Row],[Variance]])&gt;100,"High Variance Claims","Normal Claims")</f>
        <v>High Variance Claims</v>
      </c>
      <c r="N392" t="str">
        <f>"Week" &amp; WEEKNUM(Table1[[#This Row],[DOS]],2)</f>
        <v>Week23</v>
      </c>
    </row>
    <row r="393" spans="1:14" x14ac:dyDescent="0.35">
      <c r="A393" t="s">
        <v>398</v>
      </c>
      <c r="B393" t="s">
        <v>516</v>
      </c>
      <c r="C393" t="s">
        <v>746</v>
      </c>
      <c r="D393" t="s">
        <v>768</v>
      </c>
      <c r="E393" t="s">
        <v>762</v>
      </c>
      <c r="F393">
        <v>3895</v>
      </c>
      <c r="G393">
        <v>2694</v>
      </c>
      <c r="H393">
        <v>2204</v>
      </c>
      <c r="I393" t="s">
        <v>750</v>
      </c>
      <c r="J393">
        <f>Table1[[#This Row],[PaidAmount]]-Table1[[#This Row],[AllowedAmount]]</f>
        <v>-490</v>
      </c>
      <c r="K393" t="str">
        <f>IF(Table1[[#This Row],[Variance]]&gt;0, "Overpayment","Underpayment")</f>
        <v>Underpayment</v>
      </c>
      <c r="L393" s="6">
        <v>45493</v>
      </c>
      <c r="M393" t="str">
        <f>IF(ABS(Table1[[#This Row],[Variance]])&gt;100,"High Variance Claims","Normal Claims")</f>
        <v>High Variance Claims</v>
      </c>
      <c r="N393" t="str">
        <f>"Week" &amp; WEEKNUM(Table1[[#This Row],[DOS]],2)</f>
        <v>Week29</v>
      </c>
    </row>
    <row r="394" spans="1:14" x14ac:dyDescent="0.35">
      <c r="A394" t="s">
        <v>399</v>
      </c>
      <c r="B394" t="s">
        <v>578</v>
      </c>
      <c r="C394" t="s">
        <v>748</v>
      </c>
      <c r="D394" t="s">
        <v>768</v>
      </c>
      <c r="E394" t="s">
        <v>772</v>
      </c>
      <c r="F394">
        <v>4583</v>
      </c>
      <c r="G394">
        <v>1149</v>
      </c>
      <c r="H394">
        <v>33</v>
      </c>
      <c r="I394" t="s">
        <v>750</v>
      </c>
      <c r="J394">
        <f>Table1[[#This Row],[PaidAmount]]-Table1[[#This Row],[AllowedAmount]]</f>
        <v>-1116</v>
      </c>
      <c r="K394" t="str">
        <f>IF(Table1[[#This Row],[Variance]]&gt;0, "Overpayment","Underpayment")</f>
        <v>Underpayment</v>
      </c>
      <c r="L394" s="6">
        <v>45504</v>
      </c>
      <c r="M394" t="str">
        <f>IF(ABS(Table1[[#This Row],[Variance]])&gt;100,"High Variance Claims","Normal Claims")</f>
        <v>High Variance Claims</v>
      </c>
      <c r="N394" t="str">
        <f>"Week" &amp; WEEKNUM(Table1[[#This Row],[DOS]],2)</f>
        <v>Week31</v>
      </c>
    </row>
    <row r="395" spans="1:14" x14ac:dyDescent="0.35">
      <c r="A395" t="s">
        <v>400</v>
      </c>
      <c r="B395" t="s">
        <v>656</v>
      </c>
      <c r="C395" t="s">
        <v>747</v>
      </c>
      <c r="D395" t="s">
        <v>761</v>
      </c>
      <c r="E395" t="s">
        <v>770</v>
      </c>
      <c r="F395">
        <v>216</v>
      </c>
      <c r="G395">
        <v>207</v>
      </c>
      <c r="H395">
        <v>207</v>
      </c>
      <c r="I395" t="s">
        <v>751</v>
      </c>
      <c r="J395">
        <f>Table1[[#This Row],[PaidAmount]]-Table1[[#This Row],[AllowedAmount]]</f>
        <v>0</v>
      </c>
      <c r="K395" t="str">
        <f>IF(Table1[[#This Row],[Variance]]&gt;0, "Overpayment","Underpayment")</f>
        <v>Underpayment</v>
      </c>
      <c r="L395" s="6">
        <v>45420</v>
      </c>
      <c r="M395" t="str">
        <f>IF(ABS(Table1[[#This Row],[Variance]])&gt;100,"High Variance Claims","Normal Claims")</f>
        <v>Normal Claims</v>
      </c>
      <c r="N395" t="str">
        <f>"Week" &amp; WEEKNUM(Table1[[#This Row],[DOS]],2)</f>
        <v>Week19</v>
      </c>
    </row>
    <row r="396" spans="1:14" x14ac:dyDescent="0.35">
      <c r="A396" t="s">
        <v>401</v>
      </c>
      <c r="B396" t="s">
        <v>604</v>
      </c>
      <c r="C396" t="s">
        <v>748</v>
      </c>
      <c r="D396" t="s">
        <v>768</v>
      </c>
      <c r="E396" t="s">
        <v>755</v>
      </c>
      <c r="F396">
        <v>1829</v>
      </c>
      <c r="G396">
        <v>1652</v>
      </c>
      <c r="H396">
        <v>822</v>
      </c>
      <c r="I396" t="s">
        <v>750</v>
      </c>
      <c r="J396">
        <f>Table1[[#This Row],[PaidAmount]]-Table1[[#This Row],[AllowedAmount]]</f>
        <v>-830</v>
      </c>
      <c r="K396" t="str">
        <f>IF(Table1[[#This Row],[Variance]]&gt;0, "Overpayment","Underpayment")</f>
        <v>Underpayment</v>
      </c>
      <c r="L396" s="6">
        <v>45479</v>
      </c>
      <c r="M396" t="str">
        <f>IF(ABS(Table1[[#This Row],[Variance]])&gt;100,"High Variance Claims","Normal Claims")</f>
        <v>High Variance Claims</v>
      </c>
      <c r="N396" t="str">
        <f>"Week" &amp; WEEKNUM(Table1[[#This Row],[DOS]],2)</f>
        <v>Week27</v>
      </c>
    </row>
    <row r="397" spans="1:14" x14ac:dyDescent="0.35">
      <c r="A397" t="s">
        <v>402</v>
      </c>
      <c r="B397" t="s">
        <v>721</v>
      </c>
      <c r="C397" t="s">
        <v>746</v>
      </c>
      <c r="D397" t="s">
        <v>758</v>
      </c>
      <c r="E397" t="s">
        <v>755</v>
      </c>
      <c r="F397">
        <v>3225</v>
      </c>
      <c r="G397">
        <v>898</v>
      </c>
      <c r="H397">
        <v>259</v>
      </c>
      <c r="I397" t="s">
        <v>750</v>
      </c>
      <c r="J397">
        <f>Table1[[#This Row],[PaidAmount]]-Table1[[#This Row],[AllowedAmount]]</f>
        <v>-639</v>
      </c>
      <c r="K397" t="str">
        <f>IF(Table1[[#This Row],[Variance]]&gt;0, "Overpayment","Underpayment")</f>
        <v>Underpayment</v>
      </c>
      <c r="L397" s="6">
        <v>45533</v>
      </c>
      <c r="M397" t="str">
        <f>IF(ABS(Table1[[#This Row],[Variance]])&gt;100,"High Variance Claims","Normal Claims")</f>
        <v>High Variance Claims</v>
      </c>
      <c r="N397" t="str">
        <f>"Week" &amp; WEEKNUM(Table1[[#This Row],[DOS]],2)</f>
        <v>Week35</v>
      </c>
    </row>
    <row r="398" spans="1:14" x14ac:dyDescent="0.35">
      <c r="A398" t="s">
        <v>403</v>
      </c>
      <c r="B398" t="s">
        <v>722</v>
      </c>
      <c r="C398" t="s">
        <v>747</v>
      </c>
      <c r="D398" t="s">
        <v>771</v>
      </c>
      <c r="E398" t="s">
        <v>766</v>
      </c>
      <c r="F398">
        <v>4002</v>
      </c>
      <c r="G398">
        <v>1820</v>
      </c>
      <c r="H398">
        <v>892</v>
      </c>
      <c r="I398" t="s">
        <v>750</v>
      </c>
      <c r="J398">
        <f>Table1[[#This Row],[PaidAmount]]-Table1[[#This Row],[AllowedAmount]]</f>
        <v>-928</v>
      </c>
      <c r="K398" t="str">
        <f>IF(Table1[[#This Row],[Variance]]&gt;0, "Overpayment","Underpayment")</f>
        <v>Underpayment</v>
      </c>
      <c r="L398" s="6">
        <v>45459</v>
      </c>
      <c r="M398" t="str">
        <f>IF(ABS(Table1[[#This Row],[Variance]])&gt;100,"High Variance Claims","Normal Claims")</f>
        <v>High Variance Claims</v>
      </c>
      <c r="N398" t="str">
        <f>"Week" &amp; WEEKNUM(Table1[[#This Row],[DOS]],2)</f>
        <v>Week24</v>
      </c>
    </row>
    <row r="399" spans="1:14" x14ac:dyDescent="0.35">
      <c r="A399" t="s">
        <v>404</v>
      </c>
      <c r="B399" t="s">
        <v>723</v>
      </c>
      <c r="C399" t="s">
        <v>748</v>
      </c>
      <c r="D399" t="s">
        <v>771</v>
      </c>
      <c r="E399" t="s">
        <v>772</v>
      </c>
      <c r="F399">
        <v>4253</v>
      </c>
      <c r="G399">
        <v>1297</v>
      </c>
      <c r="H399">
        <v>1212</v>
      </c>
      <c r="I399" t="s">
        <v>750</v>
      </c>
      <c r="J399">
        <f>Table1[[#This Row],[PaidAmount]]-Table1[[#This Row],[AllowedAmount]]</f>
        <v>-85</v>
      </c>
      <c r="K399" t="str">
        <f>IF(Table1[[#This Row],[Variance]]&gt;0, "Overpayment","Underpayment")</f>
        <v>Underpayment</v>
      </c>
      <c r="L399" s="6">
        <v>45490</v>
      </c>
      <c r="M399" t="str">
        <f>IF(ABS(Table1[[#This Row],[Variance]])&gt;100,"High Variance Claims","Normal Claims")</f>
        <v>Normal Claims</v>
      </c>
      <c r="N399" t="str">
        <f>"Week" &amp; WEEKNUM(Table1[[#This Row],[DOS]],2)</f>
        <v>Week29</v>
      </c>
    </row>
    <row r="400" spans="1:14" x14ac:dyDescent="0.35">
      <c r="A400" t="s">
        <v>405</v>
      </c>
      <c r="B400" t="s">
        <v>692</v>
      </c>
      <c r="C400" t="s">
        <v>746</v>
      </c>
      <c r="D400" t="s">
        <v>769</v>
      </c>
      <c r="E400" t="s">
        <v>757</v>
      </c>
      <c r="F400">
        <v>135</v>
      </c>
      <c r="G400">
        <v>111</v>
      </c>
      <c r="H400">
        <v>41</v>
      </c>
      <c r="I400" t="s">
        <v>751</v>
      </c>
      <c r="J400">
        <f>Table1[[#This Row],[PaidAmount]]-Table1[[#This Row],[AllowedAmount]]</f>
        <v>-70</v>
      </c>
      <c r="K400" t="str">
        <f>IF(Table1[[#This Row],[Variance]]&gt;0, "Overpayment","Underpayment")</f>
        <v>Underpayment</v>
      </c>
      <c r="L400" s="6">
        <v>45433</v>
      </c>
      <c r="M400" t="str">
        <f>IF(ABS(Table1[[#This Row],[Variance]])&gt;100,"High Variance Claims","Normal Claims")</f>
        <v>Normal Claims</v>
      </c>
      <c r="N400" t="str">
        <f>"Week" &amp; WEEKNUM(Table1[[#This Row],[DOS]],2)</f>
        <v>Week21</v>
      </c>
    </row>
    <row r="401" spans="1:14" x14ac:dyDescent="0.35">
      <c r="A401" t="s">
        <v>406</v>
      </c>
      <c r="B401" t="s">
        <v>516</v>
      </c>
      <c r="C401" t="s">
        <v>746</v>
      </c>
      <c r="D401" t="s">
        <v>769</v>
      </c>
      <c r="E401" t="s">
        <v>767</v>
      </c>
      <c r="F401">
        <v>3510</v>
      </c>
      <c r="G401">
        <v>2792</v>
      </c>
      <c r="H401">
        <v>766</v>
      </c>
      <c r="I401" t="s">
        <v>749</v>
      </c>
      <c r="J401">
        <f>Table1[[#This Row],[PaidAmount]]-Table1[[#This Row],[AllowedAmount]]</f>
        <v>-2026</v>
      </c>
      <c r="K401" t="str">
        <f>IF(Table1[[#This Row],[Variance]]&gt;0, "Overpayment","Underpayment")</f>
        <v>Underpayment</v>
      </c>
      <c r="L401" s="6">
        <v>45532</v>
      </c>
      <c r="M401" t="str">
        <f>IF(ABS(Table1[[#This Row],[Variance]])&gt;100,"High Variance Claims","Normal Claims")</f>
        <v>High Variance Claims</v>
      </c>
      <c r="N401" t="str">
        <f>"Week" &amp; WEEKNUM(Table1[[#This Row],[DOS]],2)</f>
        <v>Week35</v>
      </c>
    </row>
    <row r="402" spans="1:14" x14ac:dyDescent="0.35">
      <c r="A402" t="s">
        <v>407</v>
      </c>
      <c r="B402" t="s">
        <v>710</v>
      </c>
      <c r="C402" t="s">
        <v>746</v>
      </c>
      <c r="D402" t="s">
        <v>760</v>
      </c>
      <c r="E402" t="s">
        <v>763</v>
      </c>
      <c r="F402">
        <v>2691</v>
      </c>
      <c r="G402">
        <v>285</v>
      </c>
      <c r="H402">
        <v>277</v>
      </c>
      <c r="I402" t="s">
        <v>749</v>
      </c>
      <c r="J402">
        <f>Table1[[#This Row],[PaidAmount]]-Table1[[#This Row],[AllowedAmount]]</f>
        <v>-8</v>
      </c>
      <c r="K402" t="str">
        <f>IF(Table1[[#This Row],[Variance]]&gt;0, "Overpayment","Underpayment")</f>
        <v>Underpayment</v>
      </c>
      <c r="L402" s="6">
        <v>45496</v>
      </c>
      <c r="M402" t="str">
        <f>IF(ABS(Table1[[#This Row],[Variance]])&gt;100,"High Variance Claims","Normal Claims")</f>
        <v>Normal Claims</v>
      </c>
      <c r="N402" t="str">
        <f>"Week" &amp; WEEKNUM(Table1[[#This Row],[DOS]],2)</f>
        <v>Week30</v>
      </c>
    </row>
    <row r="403" spans="1:14" x14ac:dyDescent="0.35">
      <c r="A403" t="s">
        <v>408</v>
      </c>
      <c r="B403" t="s">
        <v>630</v>
      </c>
      <c r="C403" t="s">
        <v>748</v>
      </c>
      <c r="D403" t="s">
        <v>754</v>
      </c>
      <c r="E403" t="s">
        <v>767</v>
      </c>
      <c r="F403">
        <v>3506</v>
      </c>
      <c r="G403">
        <v>1347</v>
      </c>
      <c r="H403">
        <v>1124</v>
      </c>
      <c r="I403" t="s">
        <v>749</v>
      </c>
      <c r="J403">
        <f>Table1[[#This Row],[PaidAmount]]-Table1[[#This Row],[AllowedAmount]]</f>
        <v>-223</v>
      </c>
      <c r="K403" t="str">
        <f>IF(Table1[[#This Row],[Variance]]&gt;0, "Overpayment","Underpayment")</f>
        <v>Underpayment</v>
      </c>
      <c r="L403" s="6">
        <v>45427</v>
      </c>
      <c r="M403" t="str">
        <f>IF(ABS(Table1[[#This Row],[Variance]])&gt;100,"High Variance Claims","Normal Claims")</f>
        <v>High Variance Claims</v>
      </c>
      <c r="N403" t="str">
        <f>"Week" &amp; WEEKNUM(Table1[[#This Row],[DOS]],2)</f>
        <v>Week20</v>
      </c>
    </row>
    <row r="404" spans="1:14" x14ac:dyDescent="0.35">
      <c r="A404" t="s">
        <v>409</v>
      </c>
      <c r="B404" t="s">
        <v>683</v>
      </c>
      <c r="C404" t="s">
        <v>746</v>
      </c>
      <c r="D404" t="s">
        <v>758</v>
      </c>
      <c r="E404" t="s">
        <v>772</v>
      </c>
      <c r="F404">
        <v>4236</v>
      </c>
      <c r="G404">
        <v>100</v>
      </c>
      <c r="H404">
        <v>54</v>
      </c>
      <c r="I404" t="s">
        <v>751</v>
      </c>
      <c r="J404">
        <f>Table1[[#This Row],[PaidAmount]]-Table1[[#This Row],[AllowedAmount]]</f>
        <v>-46</v>
      </c>
      <c r="K404" t="str">
        <f>IF(Table1[[#This Row],[Variance]]&gt;0, "Overpayment","Underpayment")</f>
        <v>Underpayment</v>
      </c>
      <c r="L404" s="6">
        <v>45526</v>
      </c>
      <c r="M404" t="str">
        <f>IF(ABS(Table1[[#This Row],[Variance]])&gt;100,"High Variance Claims","Normal Claims")</f>
        <v>Normal Claims</v>
      </c>
      <c r="N404" t="str">
        <f>"Week" &amp; WEEKNUM(Table1[[#This Row],[DOS]],2)</f>
        <v>Week34</v>
      </c>
    </row>
    <row r="405" spans="1:14" x14ac:dyDescent="0.35">
      <c r="A405" t="s">
        <v>410</v>
      </c>
      <c r="B405" t="s">
        <v>722</v>
      </c>
      <c r="C405" t="s">
        <v>747</v>
      </c>
      <c r="D405" t="s">
        <v>773</v>
      </c>
      <c r="E405" t="s">
        <v>762</v>
      </c>
      <c r="F405">
        <v>3432</v>
      </c>
      <c r="G405">
        <v>565</v>
      </c>
      <c r="H405">
        <v>480</v>
      </c>
      <c r="I405" t="s">
        <v>749</v>
      </c>
      <c r="J405">
        <f>Table1[[#This Row],[PaidAmount]]-Table1[[#This Row],[AllowedAmount]]</f>
        <v>-85</v>
      </c>
      <c r="K405" t="str">
        <f>IF(Table1[[#This Row],[Variance]]&gt;0, "Overpayment","Underpayment")</f>
        <v>Underpayment</v>
      </c>
      <c r="L405" s="6">
        <v>45413</v>
      </c>
      <c r="M405" t="str">
        <f>IF(ABS(Table1[[#This Row],[Variance]])&gt;100,"High Variance Claims","Normal Claims")</f>
        <v>Normal Claims</v>
      </c>
      <c r="N405" t="str">
        <f>"Week" &amp; WEEKNUM(Table1[[#This Row],[DOS]],2)</f>
        <v>Week18</v>
      </c>
    </row>
    <row r="406" spans="1:14" x14ac:dyDescent="0.35">
      <c r="A406" t="s">
        <v>411</v>
      </c>
      <c r="B406" t="s">
        <v>647</v>
      </c>
      <c r="C406" t="s">
        <v>748</v>
      </c>
      <c r="D406" t="s">
        <v>768</v>
      </c>
      <c r="E406" t="s">
        <v>764</v>
      </c>
      <c r="F406">
        <v>4340</v>
      </c>
      <c r="G406">
        <v>1739</v>
      </c>
      <c r="H406">
        <v>971</v>
      </c>
      <c r="I406" t="s">
        <v>750</v>
      </c>
      <c r="J406">
        <f>Table1[[#This Row],[PaidAmount]]-Table1[[#This Row],[AllowedAmount]]</f>
        <v>-768</v>
      </c>
      <c r="K406" t="str">
        <f>IF(Table1[[#This Row],[Variance]]&gt;0, "Overpayment","Underpayment")</f>
        <v>Underpayment</v>
      </c>
      <c r="L406" s="6">
        <v>45506</v>
      </c>
      <c r="M406" t="str">
        <f>IF(ABS(Table1[[#This Row],[Variance]])&gt;100,"High Variance Claims","Normal Claims")</f>
        <v>High Variance Claims</v>
      </c>
      <c r="N406" t="str">
        <f>"Week" &amp; WEEKNUM(Table1[[#This Row],[DOS]],2)</f>
        <v>Week31</v>
      </c>
    </row>
    <row r="407" spans="1:14" x14ac:dyDescent="0.35">
      <c r="A407" t="s">
        <v>412</v>
      </c>
      <c r="B407" t="s">
        <v>603</v>
      </c>
      <c r="C407" t="s">
        <v>746</v>
      </c>
      <c r="D407" t="s">
        <v>771</v>
      </c>
      <c r="E407" t="s">
        <v>767</v>
      </c>
      <c r="F407">
        <v>1023</v>
      </c>
      <c r="G407">
        <v>581</v>
      </c>
      <c r="H407">
        <v>119</v>
      </c>
      <c r="I407" t="s">
        <v>751</v>
      </c>
      <c r="J407">
        <f>Table1[[#This Row],[PaidAmount]]-Table1[[#This Row],[AllowedAmount]]</f>
        <v>-462</v>
      </c>
      <c r="K407" t="str">
        <f>IF(Table1[[#This Row],[Variance]]&gt;0, "Overpayment","Underpayment")</f>
        <v>Underpayment</v>
      </c>
      <c r="L407" s="6">
        <v>45428</v>
      </c>
      <c r="M407" t="str">
        <f>IF(ABS(Table1[[#This Row],[Variance]])&gt;100,"High Variance Claims","Normal Claims")</f>
        <v>High Variance Claims</v>
      </c>
      <c r="N407" t="str">
        <f>"Week" &amp; WEEKNUM(Table1[[#This Row],[DOS]],2)</f>
        <v>Week20</v>
      </c>
    </row>
    <row r="408" spans="1:14" x14ac:dyDescent="0.35">
      <c r="A408" t="s">
        <v>413</v>
      </c>
      <c r="B408" t="s">
        <v>594</v>
      </c>
      <c r="C408" t="s">
        <v>746</v>
      </c>
      <c r="D408" t="s">
        <v>756</v>
      </c>
      <c r="E408" t="s">
        <v>762</v>
      </c>
      <c r="F408">
        <v>1897</v>
      </c>
      <c r="G408">
        <v>1490</v>
      </c>
      <c r="H408">
        <v>788</v>
      </c>
      <c r="I408" t="s">
        <v>749</v>
      </c>
      <c r="J408">
        <f>Table1[[#This Row],[PaidAmount]]-Table1[[#This Row],[AllowedAmount]]</f>
        <v>-702</v>
      </c>
      <c r="K408" t="str">
        <f>IF(Table1[[#This Row],[Variance]]&gt;0, "Overpayment","Underpayment")</f>
        <v>Underpayment</v>
      </c>
      <c r="L408" s="6">
        <v>45445</v>
      </c>
      <c r="M408" t="str">
        <f>IF(ABS(Table1[[#This Row],[Variance]])&gt;100,"High Variance Claims","Normal Claims")</f>
        <v>High Variance Claims</v>
      </c>
      <c r="N408" t="str">
        <f>"Week" &amp; WEEKNUM(Table1[[#This Row],[DOS]],2)</f>
        <v>Week22</v>
      </c>
    </row>
    <row r="409" spans="1:14" x14ac:dyDescent="0.35">
      <c r="A409" t="s">
        <v>414</v>
      </c>
      <c r="B409" t="s">
        <v>674</v>
      </c>
      <c r="C409" t="s">
        <v>748</v>
      </c>
      <c r="D409" t="s">
        <v>761</v>
      </c>
      <c r="E409" t="s">
        <v>766</v>
      </c>
      <c r="F409">
        <v>1976</v>
      </c>
      <c r="G409">
        <v>1382</v>
      </c>
      <c r="H409">
        <v>845</v>
      </c>
      <c r="I409" t="s">
        <v>749</v>
      </c>
      <c r="J409">
        <f>Table1[[#This Row],[PaidAmount]]-Table1[[#This Row],[AllowedAmount]]</f>
        <v>-537</v>
      </c>
      <c r="K409" t="str">
        <f>IF(Table1[[#This Row],[Variance]]&gt;0, "Overpayment","Underpayment")</f>
        <v>Underpayment</v>
      </c>
      <c r="L409" s="6">
        <v>45504</v>
      </c>
      <c r="M409" t="str">
        <f>IF(ABS(Table1[[#This Row],[Variance]])&gt;100,"High Variance Claims","Normal Claims")</f>
        <v>High Variance Claims</v>
      </c>
      <c r="N409" t="str">
        <f>"Week" &amp; WEEKNUM(Table1[[#This Row],[DOS]],2)</f>
        <v>Week31</v>
      </c>
    </row>
    <row r="410" spans="1:14" x14ac:dyDescent="0.35">
      <c r="A410" t="s">
        <v>415</v>
      </c>
      <c r="B410" t="s">
        <v>724</v>
      </c>
      <c r="C410" t="s">
        <v>747</v>
      </c>
      <c r="D410" t="s">
        <v>760</v>
      </c>
      <c r="E410" t="s">
        <v>759</v>
      </c>
      <c r="F410">
        <v>2269</v>
      </c>
      <c r="G410">
        <v>277</v>
      </c>
      <c r="H410">
        <v>100</v>
      </c>
      <c r="I410" t="s">
        <v>750</v>
      </c>
      <c r="J410">
        <f>Table1[[#This Row],[PaidAmount]]-Table1[[#This Row],[AllowedAmount]]</f>
        <v>-177</v>
      </c>
      <c r="K410" t="str">
        <f>IF(Table1[[#This Row],[Variance]]&gt;0, "Overpayment","Underpayment")</f>
        <v>Underpayment</v>
      </c>
      <c r="L410" s="6">
        <v>45419</v>
      </c>
      <c r="M410" t="str">
        <f>IF(ABS(Table1[[#This Row],[Variance]])&gt;100,"High Variance Claims","Normal Claims")</f>
        <v>High Variance Claims</v>
      </c>
      <c r="N410" t="str">
        <f>"Week" &amp; WEEKNUM(Table1[[#This Row],[DOS]],2)</f>
        <v>Week19</v>
      </c>
    </row>
    <row r="411" spans="1:14" x14ac:dyDescent="0.35">
      <c r="A411" t="s">
        <v>416</v>
      </c>
      <c r="B411" t="s">
        <v>566</v>
      </c>
      <c r="C411" t="s">
        <v>748</v>
      </c>
      <c r="D411" t="s">
        <v>768</v>
      </c>
      <c r="E411" t="s">
        <v>764</v>
      </c>
      <c r="F411">
        <v>3568</v>
      </c>
      <c r="G411">
        <v>215</v>
      </c>
      <c r="H411">
        <v>80</v>
      </c>
      <c r="I411" t="s">
        <v>749</v>
      </c>
      <c r="J411">
        <f>Table1[[#This Row],[PaidAmount]]-Table1[[#This Row],[AllowedAmount]]</f>
        <v>-135</v>
      </c>
      <c r="K411" t="str">
        <f>IF(Table1[[#This Row],[Variance]]&gt;0, "Overpayment","Underpayment")</f>
        <v>Underpayment</v>
      </c>
      <c r="L411" s="6">
        <v>45471</v>
      </c>
      <c r="M411" t="str">
        <f>IF(ABS(Table1[[#This Row],[Variance]])&gt;100,"High Variance Claims","Normal Claims")</f>
        <v>High Variance Claims</v>
      </c>
      <c r="N411" t="str">
        <f>"Week" &amp; WEEKNUM(Table1[[#This Row],[DOS]],2)</f>
        <v>Week26</v>
      </c>
    </row>
    <row r="412" spans="1:14" x14ac:dyDescent="0.35">
      <c r="A412" t="s">
        <v>417</v>
      </c>
      <c r="B412" t="s">
        <v>637</v>
      </c>
      <c r="C412" t="s">
        <v>747</v>
      </c>
      <c r="D412" t="s">
        <v>761</v>
      </c>
      <c r="E412" t="s">
        <v>755</v>
      </c>
      <c r="F412">
        <v>4888</v>
      </c>
      <c r="G412">
        <v>1189</v>
      </c>
      <c r="H412">
        <v>204</v>
      </c>
      <c r="I412" t="s">
        <v>750</v>
      </c>
      <c r="J412">
        <f>Table1[[#This Row],[PaidAmount]]-Table1[[#This Row],[AllowedAmount]]</f>
        <v>-985</v>
      </c>
      <c r="K412" t="str">
        <f>IF(Table1[[#This Row],[Variance]]&gt;0, "Overpayment","Underpayment")</f>
        <v>Underpayment</v>
      </c>
      <c r="L412" s="6">
        <v>45496</v>
      </c>
      <c r="M412" t="str">
        <f>IF(ABS(Table1[[#This Row],[Variance]])&gt;100,"High Variance Claims","Normal Claims")</f>
        <v>High Variance Claims</v>
      </c>
      <c r="N412" t="str">
        <f>"Week" &amp; WEEKNUM(Table1[[#This Row],[DOS]],2)</f>
        <v>Week30</v>
      </c>
    </row>
    <row r="413" spans="1:14" x14ac:dyDescent="0.35">
      <c r="A413" t="s">
        <v>418</v>
      </c>
      <c r="B413" t="s">
        <v>520</v>
      </c>
      <c r="C413" t="s">
        <v>748</v>
      </c>
      <c r="D413" t="s">
        <v>756</v>
      </c>
      <c r="E413" t="s">
        <v>770</v>
      </c>
      <c r="F413">
        <v>258</v>
      </c>
      <c r="G413">
        <v>136</v>
      </c>
      <c r="H413">
        <v>26</v>
      </c>
      <c r="I413" t="s">
        <v>749</v>
      </c>
      <c r="J413">
        <f>Table1[[#This Row],[PaidAmount]]-Table1[[#This Row],[AllowedAmount]]</f>
        <v>-110</v>
      </c>
      <c r="K413" t="str">
        <f>IF(Table1[[#This Row],[Variance]]&gt;0, "Overpayment","Underpayment")</f>
        <v>Underpayment</v>
      </c>
      <c r="L413" s="6">
        <v>45506</v>
      </c>
      <c r="M413" t="str">
        <f>IF(ABS(Table1[[#This Row],[Variance]])&gt;100,"High Variance Claims","Normal Claims")</f>
        <v>High Variance Claims</v>
      </c>
      <c r="N413" t="str">
        <f>"Week" &amp; WEEKNUM(Table1[[#This Row],[DOS]],2)</f>
        <v>Week31</v>
      </c>
    </row>
    <row r="414" spans="1:14" x14ac:dyDescent="0.35">
      <c r="A414" t="s">
        <v>419</v>
      </c>
      <c r="B414" t="s">
        <v>610</v>
      </c>
      <c r="C414" t="s">
        <v>748</v>
      </c>
      <c r="D414" t="s">
        <v>760</v>
      </c>
      <c r="E414" t="s">
        <v>766</v>
      </c>
      <c r="F414">
        <v>4076</v>
      </c>
      <c r="G414">
        <v>2269</v>
      </c>
      <c r="H414">
        <v>508</v>
      </c>
      <c r="I414" t="s">
        <v>751</v>
      </c>
      <c r="J414">
        <f>Table1[[#This Row],[PaidAmount]]-Table1[[#This Row],[AllowedAmount]]</f>
        <v>-1761</v>
      </c>
      <c r="K414" t="str">
        <f>IF(Table1[[#This Row],[Variance]]&gt;0, "Overpayment","Underpayment")</f>
        <v>Underpayment</v>
      </c>
      <c r="L414" s="6">
        <v>45432</v>
      </c>
      <c r="M414" t="str">
        <f>IF(ABS(Table1[[#This Row],[Variance]])&gt;100,"High Variance Claims","Normal Claims")</f>
        <v>High Variance Claims</v>
      </c>
      <c r="N414" t="str">
        <f>"Week" &amp; WEEKNUM(Table1[[#This Row],[DOS]],2)</f>
        <v>Week21</v>
      </c>
    </row>
    <row r="415" spans="1:14" x14ac:dyDescent="0.35">
      <c r="A415" t="s">
        <v>420</v>
      </c>
      <c r="B415" t="s">
        <v>517</v>
      </c>
      <c r="C415" t="s">
        <v>748</v>
      </c>
      <c r="D415" t="s">
        <v>773</v>
      </c>
      <c r="E415" t="s">
        <v>755</v>
      </c>
      <c r="F415">
        <v>2845</v>
      </c>
      <c r="G415">
        <v>836</v>
      </c>
      <c r="H415">
        <v>771</v>
      </c>
      <c r="I415" t="s">
        <v>749</v>
      </c>
      <c r="J415">
        <f>Table1[[#This Row],[PaidAmount]]-Table1[[#This Row],[AllowedAmount]]</f>
        <v>-65</v>
      </c>
      <c r="K415" t="str">
        <f>IF(Table1[[#This Row],[Variance]]&gt;0, "Overpayment","Underpayment")</f>
        <v>Underpayment</v>
      </c>
      <c r="L415" s="6">
        <v>45469</v>
      </c>
      <c r="M415" t="str">
        <f>IF(ABS(Table1[[#This Row],[Variance]])&gt;100,"High Variance Claims","Normal Claims")</f>
        <v>Normal Claims</v>
      </c>
      <c r="N415" t="str">
        <f>"Week" &amp; WEEKNUM(Table1[[#This Row],[DOS]],2)</f>
        <v>Week26</v>
      </c>
    </row>
    <row r="416" spans="1:14" x14ac:dyDescent="0.35">
      <c r="A416" t="s">
        <v>421</v>
      </c>
      <c r="B416" t="s">
        <v>725</v>
      </c>
      <c r="C416" t="s">
        <v>748</v>
      </c>
      <c r="D416" t="s">
        <v>756</v>
      </c>
      <c r="E416" t="s">
        <v>767</v>
      </c>
      <c r="F416">
        <v>1533</v>
      </c>
      <c r="G416">
        <v>914</v>
      </c>
      <c r="H416">
        <v>196</v>
      </c>
      <c r="I416" t="s">
        <v>749</v>
      </c>
      <c r="J416">
        <f>Table1[[#This Row],[PaidAmount]]-Table1[[#This Row],[AllowedAmount]]</f>
        <v>-718</v>
      </c>
      <c r="K416" t="str">
        <f>IF(Table1[[#This Row],[Variance]]&gt;0, "Overpayment","Underpayment")</f>
        <v>Underpayment</v>
      </c>
      <c r="L416" s="6">
        <v>45541</v>
      </c>
      <c r="M416" t="str">
        <f>IF(ABS(Table1[[#This Row],[Variance]])&gt;100,"High Variance Claims","Normal Claims")</f>
        <v>High Variance Claims</v>
      </c>
      <c r="N416" t="str">
        <f>"Week" &amp; WEEKNUM(Table1[[#This Row],[DOS]],2)</f>
        <v>Week36</v>
      </c>
    </row>
    <row r="417" spans="1:14" x14ac:dyDescent="0.35">
      <c r="A417" t="s">
        <v>422</v>
      </c>
      <c r="B417" t="s">
        <v>577</v>
      </c>
      <c r="C417" t="s">
        <v>746</v>
      </c>
      <c r="D417" t="s">
        <v>773</v>
      </c>
      <c r="E417" t="s">
        <v>767</v>
      </c>
      <c r="F417">
        <v>1931</v>
      </c>
      <c r="G417">
        <v>1179</v>
      </c>
      <c r="H417">
        <v>934</v>
      </c>
      <c r="I417" t="s">
        <v>751</v>
      </c>
      <c r="J417">
        <f>Table1[[#This Row],[PaidAmount]]-Table1[[#This Row],[AllowedAmount]]</f>
        <v>-245</v>
      </c>
      <c r="K417" t="str">
        <f>IF(Table1[[#This Row],[Variance]]&gt;0, "Overpayment","Underpayment")</f>
        <v>Underpayment</v>
      </c>
      <c r="L417" s="6">
        <v>45477</v>
      </c>
      <c r="M417" t="str">
        <f>IF(ABS(Table1[[#This Row],[Variance]])&gt;100,"High Variance Claims","Normal Claims")</f>
        <v>High Variance Claims</v>
      </c>
      <c r="N417" t="str">
        <f>"Week" &amp; WEEKNUM(Table1[[#This Row],[DOS]],2)</f>
        <v>Week27</v>
      </c>
    </row>
    <row r="418" spans="1:14" x14ac:dyDescent="0.35">
      <c r="A418" t="s">
        <v>423</v>
      </c>
      <c r="B418" t="s">
        <v>584</v>
      </c>
      <c r="C418" t="s">
        <v>747</v>
      </c>
      <c r="D418" t="s">
        <v>765</v>
      </c>
      <c r="E418" t="s">
        <v>770</v>
      </c>
      <c r="F418">
        <v>2981</v>
      </c>
      <c r="G418">
        <v>2806</v>
      </c>
      <c r="H418">
        <v>923</v>
      </c>
      <c r="I418" t="s">
        <v>751</v>
      </c>
      <c r="J418">
        <f>Table1[[#This Row],[PaidAmount]]-Table1[[#This Row],[AllowedAmount]]</f>
        <v>-1883</v>
      </c>
      <c r="K418" t="str">
        <f>IF(Table1[[#This Row],[Variance]]&gt;0, "Overpayment","Underpayment")</f>
        <v>Underpayment</v>
      </c>
      <c r="L418" s="6">
        <v>45514</v>
      </c>
      <c r="M418" t="str">
        <f>IF(ABS(Table1[[#This Row],[Variance]])&gt;100,"High Variance Claims","Normal Claims")</f>
        <v>High Variance Claims</v>
      </c>
      <c r="N418" t="str">
        <f>"Week" &amp; WEEKNUM(Table1[[#This Row],[DOS]],2)</f>
        <v>Week32</v>
      </c>
    </row>
    <row r="419" spans="1:14" x14ac:dyDescent="0.35">
      <c r="A419" t="s">
        <v>424</v>
      </c>
      <c r="B419" t="s">
        <v>600</v>
      </c>
      <c r="C419" t="s">
        <v>747</v>
      </c>
      <c r="D419" t="s">
        <v>773</v>
      </c>
      <c r="E419" t="s">
        <v>764</v>
      </c>
      <c r="F419">
        <v>4217</v>
      </c>
      <c r="G419">
        <v>3079</v>
      </c>
      <c r="H419">
        <v>1957</v>
      </c>
      <c r="I419" t="s">
        <v>751</v>
      </c>
      <c r="J419">
        <f>Table1[[#This Row],[PaidAmount]]-Table1[[#This Row],[AllowedAmount]]</f>
        <v>-1122</v>
      </c>
      <c r="K419" t="str">
        <f>IF(Table1[[#This Row],[Variance]]&gt;0, "Overpayment","Underpayment")</f>
        <v>Underpayment</v>
      </c>
      <c r="L419" s="6">
        <v>45547</v>
      </c>
      <c r="M419" t="str">
        <f>IF(ABS(Table1[[#This Row],[Variance]])&gt;100,"High Variance Claims","Normal Claims")</f>
        <v>High Variance Claims</v>
      </c>
      <c r="N419" t="str">
        <f>"Week" &amp; WEEKNUM(Table1[[#This Row],[DOS]],2)</f>
        <v>Week37</v>
      </c>
    </row>
    <row r="420" spans="1:14" x14ac:dyDescent="0.35">
      <c r="A420" t="s">
        <v>425</v>
      </c>
      <c r="B420" t="s">
        <v>593</v>
      </c>
      <c r="C420" t="s">
        <v>748</v>
      </c>
      <c r="D420" t="s">
        <v>758</v>
      </c>
      <c r="E420" t="s">
        <v>766</v>
      </c>
      <c r="F420">
        <v>2421</v>
      </c>
      <c r="G420">
        <v>1191</v>
      </c>
      <c r="H420">
        <v>629</v>
      </c>
      <c r="I420" t="s">
        <v>751</v>
      </c>
      <c r="J420">
        <f>Table1[[#This Row],[PaidAmount]]-Table1[[#This Row],[AllowedAmount]]</f>
        <v>-562</v>
      </c>
      <c r="K420" t="str">
        <f>IF(Table1[[#This Row],[Variance]]&gt;0, "Overpayment","Underpayment")</f>
        <v>Underpayment</v>
      </c>
      <c r="L420" s="6">
        <v>45472</v>
      </c>
      <c r="M420" t="str">
        <f>IF(ABS(Table1[[#This Row],[Variance]])&gt;100,"High Variance Claims","Normal Claims")</f>
        <v>High Variance Claims</v>
      </c>
      <c r="N420" t="str">
        <f>"Week" &amp; WEEKNUM(Table1[[#This Row],[DOS]],2)</f>
        <v>Week26</v>
      </c>
    </row>
    <row r="421" spans="1:14" x14ac:dyDescent="0.35">
      <c r="A421" t="s">
        <v>426</v>
      </c>
      <c r="B421" t="s">
        <v>583</v>
      </c>
      <c r="C421" t="s">
        <v>748</v>
      </c>
      <c r="D421" t="s">
        <v>773</v>
      </c>
      <c r="E421" t="s">
        <v>755</v>
      </c>
      <c r="F421">
        <v>1691</v>
      </c>
      <c r="G421">
        <v>810</v>
      </c>
      <c r="H421">
        <v>130</v>
      </c>
      <c r="I421" t="s">
        <v>749</v>
      </c>
      <c r="J421">
        <f>Table1[[#This Row],[PaidAmount]]-Table1[[#This Row],[AllowedAmount]]</f>
        <v>-680</v>
      </c>
      <c r="K421" t="str">
        <f>IF(Table1[[#This Row],[Variance]]&gt;0, "Overpayment","Underpayment")</f>
        <v>Underpayment</v>
      </c>
      <c r="L421" s="6">
        <v>45449</v>
      </c>
      <c r="M421" t="str">
        <f>IF(ABS(Table1[[#This Row],[Variance]])&gt;100,"High Variance Claims","Normal Claims")</f>
        <v>High Variance Claims</v>
      </c>
      <c r="N421" t="str">
        <f>"Week" &amp; WEEKNUM(Table1[[#This Row],[DOS]],2)</f>
        <v>Week23</v>
      </c>
    </row>
    <row r="422" spans="1:14" x14ac:dyDescent="0.35">
      <c r="A422" t="s">
        <v>427</v>
      </c>
      <c r="B422" t="s">
        <v>571</v>
      </c>
      <c r="C422" t="s">
        <v>746</v>
      </c>
      <c r="D422" t="s">
        <v>761</v>
      </c>
      <c r="E422" t="s">
        <v>772</v>
      </c>
      <c r="F422">
        <v>4019</v>
      </c>
      <c r="G422">
        <v>3395</v>
      </c>
      <c r="H422">
        <v>2860</v>
      </c>
      <c r="I422" t="s">
        <v>751</v>
      </c>
      <c r="J422">
        <f>Table1[[#This Row],[PaidAmount]]-Table1[[#This Row],[AllowedAmount]]</f>
        <v>-535</v>
      </c>
      <c r="K422" t="str">
        <f>IF(Table1[[#This Row],[Variance]]&gt;0, "Overpayment","Underpayment")</f>
        <v>Underpayment</v>
      </c>
      <c r="L422" s="6">
        <v>45452</v>
      </c>
      <c r="M422" t="str">
        <f>IF(ABS(Table1[[#This Row],[Variance]])&gt;100,"High Variance Claims","Normal Claims")</f>
        <v>High Variance Claims</v>
      </c>
      <c r="N422" t="str">
        <f>"Week" &amp; WEEKNUM(Table1[[#This Row],[DOS]],2)</f>
        <v>Week23</v>
      </c>
    </row>
    <row r="423" spans="1:14" x14ac:dyDescent="0.35">
      <c r="A423" t="s">
        <v>428</v>
      </c>
      <c r="B423" t="s">
        <v>726</v>
      </c>
      <c r="C423" t="s">
        <v>747</v>
      </c>
      <c r="D423" t="s">
        <v>769</v>
      </c>
      <c r="E423" t="s">
        <v>772</v>
      </c>
      <c r="F423">
        <v>3410</v>
      </c>
      <c r="G423">
        <v>1380</v>
      </c>
      <c r="H423">
        <v>880</v>
      </c>
      <c r="I423" t="s">
        <v>749</v>
      </c>
      <c r="J423">
        <f>Table1[[#This Row],[PaidAmount]]-Table1[[#This Row],[AllowedAmount]]</f>
        <v>-500</v>
      </c>
      <c r="K423" t="str">
        <f>IF(Table1[[#This Row],[Variance]]&gt;0, "Overpayment","Underpayment")</f>
        <v>Underpayment</v>
      </c>
      <c r="L423" s="6">
        <v>45457</v>
      </c>
      <c r="M423" t="str">
        <f>IF(ABS(Table1[[#This Row],[Variance]])&gt;100,"High Variance Claims","Normal Claims")</f>
        <v>High Variance Claims</v>
      </c>
      <c r="N423" t="str">
        <f>"Week" &amp; WEEKNUM(Table1[[#This Row],[DOS]],2)</f>
        <v>Week24</v>
      </c>
    </row>
    <row r="424" spans="1:14" x14ac:dyDescent="0.35">
      <c r="A424" t="s">
        <v>429</v>
      </c>
      <c r="B424" t="s">
        <v>727</v>
      </c>
      <c r="C424" t="s">
        <v>747</v>
      </c>
      <c r="D424" t="s">
        <v>768</v>
      </c>
      <c r="E424" t="s">
        <v>770</v>
      </c>
      <c r="F424">
        <v>4617</v>
      </c>
      <c r="G424">
        <v>4204</v>
      </c>
      <c r="H424">
        <v>2416</v>
      </c>
      <c r="I424" t="s">
        <v>750</v>
      </c>
      <c r="J424">
        <f>Table1[[#This Row],[PaidAmount]]-Table1[[#This Row],[AllowedAmount]]</f>
        <v>-1788</v>
      </c>
      <c r="K424" t="str">
        <f>IF(Table1[[#This Row],[Variance]]&gt;0, "Overpayment","Underpayment")</f>
        <v>Underpayment</v>
      </c>
      <c r="L424" s="6">
        <v>45439</v>
      </c>
      <c r="M424" t="str">
        <f>IF(ABS(Table1[[#This Row],[Variance]])&gt;100,"High Variance Claims","Normal Claims")</f>
        <v>High Variance Claims</v>
      </c>
      <c r="N424" t="str">
        <f>"Week" &amp; WEEKNUM(Table1[[#This Row],[DOS]],2)</f>
        <v>Week22</v>
      </c>
    </row>
    <row r="425" spans="1:14" x14ac:dyDescent="0.35">
      <c r="A425" t="s">
        <v>430</v>
      </c>
      <c r="B425" t="s">
        <v>557</v>
      </c>
      <c r="C425" t="s">
        <v>748</v>
      </c>
      <c r="D425" t="s">
        <v>773</v>
      </c>
      <c r="E425" t="s">
        <v>770</v>
      </c>
      <c r="F425">
        <v>2458</v>
      </c>
      <c r="G425">
        <v>1932</v>
      </c>
      <c r="H425">
        <v>2206</v>
      </c>
      <c r="I425" t="s">
        <v>750</v>
      </c>
      <c r="J425">
        <f>Table1[[#This Row],[PaidAmount]]-Table1[[#This Row],[AllowedAmount]]</f>
        <v>274</v>
      </c>
      <c r="K425" t="str">
        <f>IF(Table1[[#This Row],[Variance]]&gt;0, "Overpayment","Underpayment")</f>
        <v>Overpayment</v>
      </c>
      <c r="L425" s="6">
        <v>45501</v>
      </c>
      <c r="M425" t="str">
        <f>IF(ABS(Table1[[#This Row],[Variance]])&gt;100,"High Variance Claims","Normal Claims")</f>
        <v>High Variance Claims</v>
      </c>
      <c r="N425" t="str">
        <f>"Week" &amp; WEEKNUM(Table1[[#This Row],[DOS]],2)</f>
        <v>Week30</v>
      </c>
    </row>
    <row r="426" spans="1:14" x14ac:dyDescent="0.35">
      <c r="A426" t="s">
        <v>431</v>
      </c>
      <c r="B426" t="s">
        <v>718</v>
      </c>
      <c r="C426" t="s">
        <v>746</v>
      </c>
      <c r="D426" t="s">
        <v>756</v>
      </c>
      <c r="E426" t="s">
        <v>766</v>
      </c>
      <c r="F426">
        <v>4643</v>
      </c>
      <c r="G426">
        <v>273</v>
      </c>
      <c r="H426">
        <v>31</v>
      </c>
      <c r="I426" t="s">
        <v>751</v>
      </c>
      <c r="J426">
        <f>Table1[[#This Row],[PaidAmount]]-Table1[[#This Row],[AllowedAmount]]</f>
        <v>-242</v>
      </c>
      <c r="K426" t="str">
        <f>IF(Table1[[#This Row],[Variance]]&gt;0, "Overpayment","Underpayment")</f>
        <v>Underpayment</v>
      </c>
      <c r="L426" s="6">
        <v>45514</v>
      </c>
      <c r="M426" t="str">
        <f>IF(ABS(Table1[[#This Row],[Variance]])&gt;100,"High Variance Claims","Normal Claims")</f>
        <v>High Variance Claims</v>
      </c>
      <c r="N426" t="str">
        <f>"Week" &amp; WEEKNUM(Table1[[#This Row],[DOS]],2)</f>
        <v>Week32</v>
      </c>
    </row>
    <row r="427" spans="1:14" x14ac:dyDescent="0.35">
      <c r="A427" t="s">
        <v>432</v>
      </c>
      <c r="B427" t="s">
        <v>728</v>
      </c>
      <c r="C427" t="s">
        <v>747</v>
      </c>
      <c r="D427" t="s">
        <v>758</v>
      </c>
      <c r="E427" t="s">
        <v>757</v>
      </c>
      <c r="F427">
        <v>4986</v>
      </c>
      <c r="G427">
        <v>3720</v>
      </c>
      <c r="H427">
        <v>672</v>
      </c>
      <c r="I427" t="s">
        <v>749</v>
      </c>
      <c r="J427">
        <f>Table1[[#This Row],[PaidAmount]]-Table1[[#This Row],[AllowedAmount]]</f>
        <v>-3048</v>
      </c>
      <c r="K427" t="str">
        <f>IF(Table1[[#This Row],[Variance]]&gt;0, "Overpayment","Underpayment")</f>
        <v>Underpayment</v>
      </c>
      <c r="L427" s="6">
        <v>45531</v>
      </c>
      <c r="M427" t="str">
        <f>IF(ABS(Table1[[#This Row],[Variance]])&gt;100,"High Variance Claims","Normal Claims")</f>
        <v>High Variance Claims</v>
      </c>
      <c r="N427" t="str">
        <f>"Week" &amp; WEEKNUM(Table1[[#This Row],[DOS]],2)</f>
        <v>Week35</v>
      </c>
    </row>
    <row r="428" spans="1:14" x14ac:dyDescent="0.35">
      <c r="A428" t="s">
        <v>433</v>
      </c>
      <c r="B428" t="s">
        <v>679</v>
      </c>
      <c r="C428" t="s">
        <v>748</v>
      </c>
      <c r="D428" t="s">
        <v>769</v>
      </c>
      <c r="E428" t="s">
        <v>770</v>
      </c>
      <c r="F428">
        <v>3149</v>
      </c>
      <c r="G428">
        <v>899</v>
      </c>
      <c r="H428">
        <v>416</v>
      </c>
      <c r="I428" t="s">
        <v>751</v>
      </c>
      <c r="J428">
        <f>Table1[[#This Row],[PaidAmount]]-Table1[[#This Row],[AllowedAmount]]</f>
        <v>-483</v>
      </c>
      <c r="K428" t="str">
        <f>IF(Table1[[#This Row],[Variance]]&gt;0, "Overpayment","Underpayment")</f>
        <v>Underpayment</v>
      </c>
      <c r="L428" s="6">
        <v>45476</v>
      </c>
      <c r="M428" t="str">
        <f>IF(ABS(Table1[[#This Row],[Variance]])&gt;100,"High Variance Claims","Normal Claims")</f>
        <v>High Variance Claims</v>
      </c>
      <c r="N428" t="str">
        <f>"Week" &amp; WEEKNUM(Table1[[#This Row],[DOS]],2)</f>
        <v>Week27</v>
      </c>
    </row>
    <row r="429" spans="1:14" x14ac:dyDescent="0.35">
      <c r="A429" t="s">
        <v>434</v>
      </c>
      <c r="B429" t="s">
        <v>526</v>
      </c>
      <c r="C429" t="s">
        <v>746</v>
      </c>
      <c r="D429" t="s">
        <v>768</v>
      </c>
      <c r="E429" t="s">
        <v>770</v>
      </c>
      <c r="F429">
        <v>4443</v>
      </c>
      <c r="G429">
        <v>2245</v>
      </c>
      <c r="H429">
        <v>494</v>
      </c>
      <c r="I429" t="s">
        <v>749</v>
      </c>
      <c r="J429">
        <f>Table1[[#This Row],[PaidAmount]]-Table1[[#This Row],[AllowedAmount]]</f>
        <v>-1751</v>
      </c>
      <c r="K429" t="str">
        <f>IF(Table1[[#This Row],[Variance]]&gt;0, "Overpayment","Underpayment")</f>
        <v>Underpayment</v>
      </c>
      <c r="L429" s="6">
        <v>45466</v>
      </c>
      <c r="M429" t="str">
        <f>IF(ABS(Table1[[#This Row],[Variance]])&gt;100,"High Variance Claims","Normal Claims")</f>
        <v>High Variance Claims</v>
      </c>
      <c r="N429" t="str">
        <f>"Week" &amp; WEEKNUM(Table1[[#This Row],[DOS]],2)</f>
        <v>Week25</v>
      </c>
    </row>
    <row r="430" spans="1:14" x14ac:dyDescent="0.35">
      <c r="A430" t="s">
        <v>435</v>
      </c>
      <c r="B430" t="s">
        <v>542</v>
      </c>
      <c r="C430" t="s">
        <v>747</v>
      </c>
      <c r="D430" t="s">
        <v>769</v>
      </c>
      <c r="E430" t="s">
        <v>762</v>
      </c>
      <c r="F430">
        <v>4418</v>
      </c>
      <c r="G430">
        <v>1386</v>
      </c>
      <c r="H430">
        <v>797</v>
      </c>
      <c r="I430" t="s">
        <v>751</v>
      </c>
      <c r="J430">
        <f>Table1[[#This Row],[PaidAmount]]-Table1[[#This Row],[AllowedAmount]]</f>
        <v>-589</v>
      </c>
      <c r="K430" t="str">
        <f>IF(Table1[[#This Row],[Variance]]&gt;0, "Overpayment","Underpayment")</f>
        <v>Underpayment</v>
      </c>
      <c r="L430" s="6">
        <v>45452</v>
      </c>
      <c r="M430" t="str">
        <f>IF(ABS(Table1[[#This Row],[Variance]])&gt;100,"High Variance Claims","Normal Claims")</f>
        <v>High Variance Claims</v>
      </c>
      <c r="N430" t="str">
        <f>"Week" &amp; WEEKNUM(Table1[[#This Row],[DOS]],2)</f>
        <v>Week23</v>
      </c>
    </row>
    <row r="431" spans="1:14" x14ac:dyDescent="0.35">
      <c r="A431" t="s">
        <v>436</v>
      </c>
      <c r="B431" t="s">
        <v>547</v>
      </c>
      <c r="C431" t="s">
        <v>747</v>
      </c>
      <c r="D431" t="s">
        <v>758</v>
      </c>
      <c r="E431" t="s">
        <v>755</v>
      </c>
      <c r="F431">
        <v>4584</v>
      </c>
      <c r="G431">
        <v>2586</v>
      </c>
      <c r="H431">
        <v>938</v>
      </c>
      <c r="I431" t="s">
        <v>749</v>
      </c>
      <c r="J431">
        <f>Table1[[#This Row],[PaidAmount]]-Table1[[#This Row],[AllowedAmount]]</f>
        <v>-1648</v>
      </c>
      <c r="K431" t="str">
        <f>IF(Table1[[#This Row],[Variance]]&gt;0, "Overpayment","Underpayment")</f>
        <v>Underpayment</v>
      </c>
      <c r="L431" s="6">
        <v>45524</v>
      </c>
      <c r="M431" t="str">
        <f>IF(ABS(Table1[[#This Row],[Variance]])&gt;100,"High Variance Claims","Normal Claims")</f>
        <v>High Variance Claims</v>
      </c>
      <c r="N431" t="str">
        <f>"Week" &amp; WEEKNUM(Table1[[#This Row],[DOS]],2)</f>
        <v>Week34</v>
      </c>
    </row>
    <row r="432" spans="1:14" x14ac:dyDescent="0.35">
      <c r="A432" t="s">
        <v>437</v>
      </c>
      <c r="B432" t="s">
        <v>514</v>
      </c>
      <c r="C432" t="s">
        <v>746</v>
      </c>
      <c r="D432" t="s">
        <v>756</v>
      </c>
      <c r="E432" t="s">
        <v>764</v>
      </c>
      <c r="F432">
        <v>265</v>
      </c>
      <c r="G432">
        <v>142</v>
      </c>
      <c r="H432">
        <v>80</v>
      </c>
      <c r="I432" t="s">
        <v>751</v>
      </c>
      <c r="J432">
        <f>Table1[[#This Row],[PaidAmount]]-Table1[[#This Row],[AllowedAmount]]</f>
        <v>-62</v>
      </c>
      <c r="K432" t="str">
        <f>IF(Table1[[#This Row],[Variance]]&gt;0, "Overpayment","Underpayment")</f>
        <v>Underpayment</v>
      </c>
      <c r="L432" s="6">
        <v>45525</v>
      </c>
      <c r="M432" t="str">
        <f>IF(ABS(Table1[[#This Row],[Variance]])&gt;100,"High Variance Claims","Normal Claims")</f>
        <v>Normal Claims</v>
      </c>
      <c r="N432" t="str">
        <f>"Week" &amp; WEEKNUM(Table1[[#This Row],[DOS]],2)</f>
        <v>Week34</v>
      </c>
    </row>
    <row r="433" spans="1:14" x14ac:dyDescent="0.35">
      <c r="A433" t="s">
        <v>438</v>
      </c>
      <c r="B433" t="s">
        <v>729</v>
      </c>
      <c r="C433" t="s">
        <v>748</v>
      </c>
      <c r="D433" t="s">
        <v>756</v>
      </c>
      <c r="E433" t="s">
        <v>757</v>
      </c>
      <c r="F433">
        <v>2563</v>
      </c>
      <c r="G433">
        <v>312</v>
      </c>
      <c r="H433">
        <v>237</v>
      </c>
      <c r="I433" t="s">
        <v>749</v>
      </c>
      <c r="J433">
        <f>Table1[[#This Row],[PaidAmount]]-Table1[[#This Row],[AllowedAmount]]</f>
        <v>-75</v>
      </c>
      <c r="K433" t="str">
        <f>IF(Table1[[#This Row],[Variance]]&gt;0, "Overpayment","Underpayment")</f>
        <v>Underpayment</v>
      </c>
      <c r="L433" s="6">
        <v>45523</v>
      </c>
      <c r="M433" t="str">
        <f>IF(ABS(Table1[[#This Row],[Variance]])&gt;100,"High Variance Claims","Normal Claims")</f>
        <v>Normal Claims</v>
      </c>
      <c r="N433" t="str">
        <f>"Week" &amp; WEEKNUM(Table1[[#This Row],[DOS]],2)</f>
        <v>Week34</v>
      </c>
    </row>
    <row r="434" spans="1:14" x14ac:dyDescent="0.35">
      <c r="A434" t="s">
        <v>439</v>
      </c>
      <c r="B434" t="s">
        <v>546</v>
      </c>
      <c r="C434" t="s">
        <v>748</v>
      </c>
      <c r="D434" t="s">
        <v>754</v>
      </c>
      <c r="E434" t="s">
        <v>766</v>
      </c>
      <c r="F434">
        <v>1222</v>
      </c>
      <c r="G434">
        <v>716</v>
      </c>
      <c r="H434">
        <v>139</v>
      </c>
      <c r="I434" t="s">
        <v>751</v>
      </c>
      <c r="J434">
        <f>Table1[[#This Row],[PaidAmount]]-Table1[[#This Row],[AllowedAmount]]</f>
        <v>-577</v>
      </c>
      <c r="K434" t="str">
        <f>IF(Table1[[#This Row],[Variance]]&gt;0, "Overpayment","Underpayment")</f>
        <v>Underpayment</v>
      </c>
      <c r="L434" s="6">
        <v>45506</v>
      </c>
      <c r="M434" t="str">
        <f>IF(ABS(Table1[[#This Row],[Variance]])&gt;100,"High Variance Claims","Normal Claims")</f>
        <v>High Variance Claims</v>
      </c>
      <c r="N434" t="str">
        <f>"Week" &amp; WEEKNUM(Table1[[#This Row],[DOS]],2)</f>
        <v>Week31</v>
      </c>
    </row>
    <row r="435" spans="1:14" x14ac:dyDescent="0.35">
      <c r="A435" t="s">
        <v>440</v>
      </c>
      <c r="B435" t="s">
        <v>730</v>
      </c>
      <c r="C435" t="s">
        <v>748</v>
      </c>
      <c r="D435" t="s">
        <v>771</v>
      </c>
      <c r="E435" t="s">
        <v>762</v>
      </c>
      <c r="F435">
        <v>329</v>
      </c>
      <c r="G435">
        <v>139</v>
      </c>
      <c r="H435">
        <v>76</v>
      </c>
      <c r="I435" t="s">
        <v>749</v>
      </c>
      <c r="J435">
        <f>Table1[[#This Row],[PaidAmount]]-Table1[[#This Row],[AllowedAmount]]</f>
        <v>-63</v>
      </c>
      <c r="K435" t="str">
        <f>IF(Table1[[#This Row],[Variance]]&gt;0, "Overpayment","Underpayment")</f>
        <v>Underpayment</v>
      </c>
      <c r="L435" s="6">
        <v>45553</v>
      </c>
      <c r="M435" t="str">
        <f>IF(ABS(Table1[[#This Row],[Variance]])&gt;100,"High Variance Claims","Normal Claims")</f>
        <v>Normal Claims</v>
      </c>
      <c r="N435" t="str">
        <f>"Week" &amp; WEEKNUM(Table1[[#This Row],[DOS]],2)</f>
        <v>Week38</v>
      </c>
    </row>
    <row r="436" spans="1:14" x14ac:dyDescent="0.35">
      <c r="A436" t="s">
        <v>441</v>
      </c>
      <c r="B436" t="s">
        <v>729</v>
      </c>
      <c r="C436" t="s">
        <v>748</v>
      </c>
      <c r="D436" t="s">
        <v>765</v>
      </c>
      <c r="E436" t="s">
        <v>755</v>
      </c>
      <c r="F436">
        <v>4856</v>
      </c>
      <c r="G436">
        <v>2703</v>
      </c>
      <c r="H436">
        <v>1335</v>
      </c>
      <c r="I436" t="s">
        <v>751</v>
      </c>
      <c r="J436">
        <f>Table1[[#This Row],[PaidAmount]]-Table1[[#This Row],[AllowedAmount]]</f>
        <v>-1368</v>
      </c>
      <c r="K436" t="str">
        <f>IF(Table1[[#This Row],[Variance]]&gt;0, "Overpayment","Underpayment")</f>
        <v>Underpayment</v>
      </c>
      <c r="L436" s="6">
        <v>45515</v>
      </c>
      <c r="M436" t="str">
        <f>IF(ABS(Table1[[#This Row],[Variance]])&gt;100,"High Variance Claims","Normal Claims")</f>
        <v>High Variance Claims</v>
      </c>
      <c r="N436" t="str">
        <f>"Week" &amp; WEEKNUM(Table1[[#This Row],[DOS]],2)</f>
        <v>Week32</v>
      </c>
    </row>
    <row r="437" spans="1:14" x14ac:dyDescent="0.35">
      <c r="A437" t="s">
        <v>442</v>
      </c>
      <c r="B437" t="s">
        <v>731</v>
      </c>
      <c r="C437" t="s">
        <v>746</v>
      </c>
      <c r="D437" t="s">
        <v>761</v>
      </c>
      <c r="E437" t="s">
        <v>762</v>
      </c>
      <c r="F437">
        <v>1980</v>
      </c>
      <c r="G437">
        <v>1483</v>
      </c>
      <c r="H437">
        <v>445</v>
      </c>
      <c r="I437" t="s">
        <v>749</v>
      </c>
      <c r="J437">
        <f>Table1[[#This Row],[PaidAmount]]-Table1[[#This Row],[AllowedAmount]]</f>
        <v>-1038</v>
      </c>
      <c r="K437" t="str">
        <f>IF(Table1[[#This Row],[Variance]]&gt;0, "Overpayment","Underpayment")</f>
        <v>Underpayment</v>
      </c>
      <c r="L437" s="6">
        <v>45441</v>
      </c>
      <c r="M437" t="str">
        <f>IF(ABS(Table1[[#This Row],[Variance]])&gt;100,"High Variance Claims","Normal Claims")</f>
        <v>High Variance Claims</v>
      </c>
      <c r="N437" t="str">
        <f>"Week" &amp; WEEKNUM(Table1[[#This Row],[DOS]],2)</f>
        <v>Week22</v>
      </c>
    </row>
    <row r="438" spans="1:14" x14ac:dyDescent="0.35">
      <c r="A438" t="s">
        <v>443</v>
      </c>
      <c r="B438" t="s">
        <v>732</v>
      </c>
      <c r="C438" t="s">
        <v>747</v>
      </c>
      <c r="D438" t="s">
        <v>754</v>
      </c>
      <c r="E438" t="s">
        <v>772</v>
      </c>
      <c r="F438">
        <v>4861</v>
      </c>
      <c r="G438">
        <v>1767</v>
      </c>
      <c r="H438">
        <v>636</v>
      </c>
      <c r="I438" t="s">
        <v>751</v>
      </c>
      <c r="J438">
        <f>Table1[[#This Row],[PaidAmount]]-Table1[[#This Row],[AllowedAmount]]</f>
        <v>-1131</v>
      </c>
      <c r="K438" t="str">
        <f>IF(Table1[[#This Row],[Variance]]&gt;0, "Overpayment","Underpayment")</f>
        <v>Underpayment</v>
      </c>
      <c r="L438" s="6">
        <v>45504</v>
      </c>
      <c r="M438" t="str">
        <f>IF(ABS(Table1[[#This Row],[Variance]])&gt;100,"High Variance Claims","Normal Claims")</f>
        <v>High Variance Claims</v>
      </c>
      <c r="N438" t="str">
        <f>"Week" &amp; WEEKNUM(Table1[[#This Row],[DOS]],2)</f>
        <v>Week31</v>
      </c>
    </row>
    <row r="439" spans="1:14" x14ac:dyDescent="0.35">
      <c r="A439" t="s">
        <v>444</v>
      </c>
      <c r="B439" t="s">
        <v>699</v>
      </c>
      <c r="C439" t="s">
        <v>746</v>
      </c>
      <c r="D439" t="s">
        <v>771</v>
      </c>
      <c r="E439" t="s">
        <v>759</v>
      </c>
      <c r="F439">
        <v>4266</v>
      </c>
      <c r="G439">
        <v>1884</v>
      </c>
      <c r="H439">
        <v>107</v>
      </c>
      <c r="I439" t="s">
        <v>750</v>
      </c>
      <c r="J439">
        <f>Table1[[#This Row],[PaidAmount]]-Table1[[#This Row],[AllowedAmount]]</f>
        <v>-1777</v>
      </c>
      <c r="K439" t="str">
        <f>IF(Table1[[#This Row],[Variance]]&gt;0, "Overpayment","Underpayment")</f>
        <v>Underpayment</v>
      </c>
      <c r="L439" s="6">
        <v>45436</v>
      </c>
      <c r="M439" t="str">
        <f>IF(ABS(Table1[[#This Row],[Variance]])&gt;100,"High Variance Claims","Normal Claims")</f>
        <v>High Variance Claims</v>
      </c>
      <c r="N439" t="str">
        <f>"Week" &amp; WEEKNUM(Table1[[#This Row],[DOS]],2)</f>
        <v>Week21</v>
      </c>
    </row>
    <row r="440" spans="1:14" x14ac:dyDescent="0.35">
      <c r="A440" t="s">
        <v>445</v>
      </c>
      <c r="B440" t="s">
        <v>686</v>
      </c>
      <c r="C440" t="s">
        <v>748</v>
      </c>
      <c r="D440" t="s">
        <v>769</v>
      </c>
      <c r="E440" t="s">
        <v>759</v>
      </c>
      <c r="F440">
        <v>3755</v>
      </c>
      <c r="G440">
        <v>1795</v>
      </c>
      <c r="H440">
        <v>538</v>
      </c>
      <c r="I440" t="s">
        <v>751</v>
      </c>
      <c r="J440">
        <f>Table1[[#This Row],[PaidAmount]]-Table1[[#This Row],[AllowedAmount]]</f>
        <v>-1257</v>
      </c>
      <c r="K440" t="str">
        <f>IF(Table1[[#This Row],[Variance]]&gt;0, "Overpayment","Underpayment")</f>
        <v>Underpayment</v>
      </c>
      <c r="L440" s="6">
        <v>45485</v>
      </c>
      <c r="M440" t="str">
        <f>IF(ABS(Table1[[#This Row],[Variance]])&gt;100,"High Variance Claims","Normal Claims")</f>
        <v>High Variance Claims</v>
      </c>
      <c r="N440" t="str">
        <f>"Week" &amp; WEEKNUM(Table1[[#This Row],[DOS]],2)</f>
        <v>Week28</v>
      </c>
    </row>
    <row r="441" spans="1:14" x14ac:dyDescent="0.35">
      <c r="A441" t="s">
        <v>446</v>
      </c>
      <c r="B441" t="s">
        <v>660</v>
      </c>
      <c r="C441" t="s">
        <v>747</v>
      </c>
      <c r="D441" t="s">
        <v>758</v>
      </c>
      <c r="E441" t="s">
        <v>757</v>
      </c>
      <c r="F441">
        <v>2077</v>
      </c>
      <c r="G441">
        <v>528</v>
      </c>
      <c r="H441">
        <v>340</v>
      </c>
      <c r="I441" t="s">
        <v>751</v>
      </c>
      <c r="J441">
        <f>Table1[[#This Row],[PaidAmount]]-Table1[[#This Row],[AllowedAmount]]</f>
        <v>-188</v>
      </c>
      <c r="K441" t="str">
        <f>IF(Table1[[#This Row],[Variance]]&gt;0, "Overpayment","Underpayment")</f>
        <v>Underpayment</v>
      </c>
      <c r="L441" s="6">
        <v>45489</v>
      </c>
      <c r="M441" t="str">
        <f>IF(ABS(Table1[[#This Row],[Variance]])&gt;100,"High Variance Claims","Normal Claims")</f>
        <v>High Variance Claims</v>
      </c>
      <c r="N441" t="str">
        <f>"Week" &amp; WEEKNUM(Table1[[#This Row],[DOS]],2)</f>
        <v>Week29</v>
      </c>
    </row>
    <row r="442" spans="1:14" x14ac:dyDescent="0.35">
      <c r="A442" t="s">
        <v>447</v>
      </c>
      <c r="B442" t="s">
        <v>567</v>
      </c>
      <c r="C442" t="s">
        <v>746</v>
      </c>
      <c r="D442" t="s">
        <v>773</v>
      </c>
      <c r="E442" t="s">
        <v>757</v>
      </c>
      <c r="F442">
        <v>4238</v>
      </c>
      <c r="G442">
        <v>1085</v>
      </c>
      <c r="H442">
        <v>1047</v>
      </c>
      <c r="I442" t="s">
        <v>751</v>
      </c>
      <c r="J442">
        <f>Table1[[#This Row],[PaidAmount]]-Table1[[#This Row],[AllowedAmount]]</f>
        <v>-38</v>
      </c>
      <c r="K442" t="str">
        <f>IF(Table1[[#This Row],[Variance]]&gt;0, "Overpayment","Underpayment")</f>
        <v>Underpayment</v>
      </c>
      <c r="L442" s="6">
        <v>45488</v>
      </c>
      <c r="M442" t="str">
        <f>IF(ABS(Table1[[#This Row],[Variance]])&gt;100,"High Variance Claims","Normal Claims")</f>
        <v>Normal Claims</v>
      </c>
      <c r="N442" t="str">
        <f>"Week" &amp; WEEKNUM(Table1[[#This Row],[DOS]],2)</f>
        <v>Week29</v>
      </c>
    </row>
    <row r="443" spans="1:14" x14ac:dyDescent="0.35">
      <c r="A443" t="s">
        <v>448</v>
      </c>
      <c r="B443" t="s">
        <v>523</v>
      </c>
      <c r="C443" t="s">
        <v>746</v>
      </c>
      <c r="D443" t="s">
        <v>768</v>
      </c>
      <c r="E443" t="s">
        <v>762</v>
      </c>
      <c r="F443">
        <v>683</v>
      </c>
      <c r="G443">
        <v>205</v>
      </c>
      <c r="H443">
        <v>5</v>
      </c>
      <c r="I443" t="s">
        <v>751</v>
      </c>
      <c r="J443">
        <f>Table1[[#This Row],[PaidAmount]]-Table1[[#This Row],[AllowedAmount]]</f>
        <v>-200</v>
      </c>
      <c r="K443" t="str">
        <f>IF(Table1[[#This Row],[Variance]]&gt;0, "Overpayment","Underpayment")</f>
        <v>Underpayment</v>
      </c>
      <c r="L443" s="6">
        <v>45504</v>
      </c>
      <c r="M443" t="str">
        <f>IF(ABS(Table1[[#This Row],[Variance]])&gt;100,"High Variance Claims","Normal Claims")</f>
        <v>High Variance Claims</v>
      </c>
      <c r="N443" t="str">
        <f>"Week" &amp; WEEKNUM(Table1[[#This Row],[DOS]],2)</f>
        <v>Week31</v>
      </c>
    </row>
    <row r="444" spans="1:14" x14ac:dyDescent="0.35">
      <c r="A444" t="s">
        <v>449</v>
      </c>
      <c r="B444" t="s">
        <v>733</v>
      </c>
      <c r="C444" t="s">
        <v>748</v>
      </c>
      <c r="D444" t="s">
        <v>765</v>
      </c>
      <c r="E444" t="s">
        <v>755</v>
      </c>
      <c r="F444">
        <v>2740</v>
      </c>
      <c r="G444">
        <v>1444</v>
      </c>
      <c r="H444">
        <v>1055</v>
      </c>
      <c r="I444" t="s">
        <v>751</v>
      </c>
      <c r="J444">
        <f>Table1[[#This Row],[PaidAmount]]-Table1[[#This Row],[AllowedAmount]]</f>
        <v>-389</v>
      </c>
      <c r="K444" t="str">
        <f>IF(Table1[[#This Row],[Variance]]&gt;0, "Overpayment","Underpayment")</f>
        <v>Underpayment</v>
      </c>
      <c r="L444" s="6">
        <v>45511</v>
      </c>
      <c r="M444" t="str">
        <f>IF(ABS(Table1[[#This Row],[Variance]])&gt;100,"High Variance Claims","Normal Claims")</f>
        <v>High Variance Claims</v>
      </c>
      <c r="N444" t="str">
        <f>"Week" &amp; WEEKNUM(Table1[[#This Row],[DOS]],2)</f>
        <v>Week32</v>
      </c>
    </row>
    <row r="445" spans="1:14" x14ac:dyDescent="0.35">
      <c r="A445" t="s">
        <v>450</v>
      </c>
      <c r="B445" t="s">
        <v>734</v>
      </c>
      <c r="C445" t="s">
        <v>746</v>
      </c>
      <c r="D445" t="s">
        <v>765</v>
      </c>
      <c r="E445" t="s">
        <v>764</v>
      </c>
      <c r="F445">
        <v>212</v>
      </c>
      <c r="G445">
        <v>165</v>
      </c>
      <c r="H445">
        <v>45</v>
      </c>
      <c r="I445" t="s">
        <v>751</v>
      </c>
      <c r="J445">
        <f>Table1[[#This Row],[PaidAmount]]-Table1[[#This Row],[AllowedAmount]]</f>
        <v>-120</v>
      </c>
      <c r="K445" t="str">
        <f>IF(Table1[[#This Row],[Variance]]&gt;0, "Overpayment","Underpayment")</f>
        <v>Underpayment</v>
      </c>
      <c r="L445" s="6">
        <v>45492</v>
      </c>
      <c r="M445" t="str">
        <f>IF(ABS(Table1[[#This Row],[Variance]])&gt;100,"High Variance Claims","Normal Claims")</f>
        <v>High Variance Claims</v>
      </c>
      <c r="N445" t="str">
        <f>"Week" &amp; WEEKNUM(Table1[[#This Row],[DOS]],2)</f>
        <v>Week29</v>
      </c>
    </row>
    <row r="446" spans="1:14" x14ac:dyDescent="0.35">
      <c r="A446" t="s">
        <v>451</v>
      </c>
      <c r="B446" t="s">
        <v>522</v>
      </c>
      <c r="C446" t="s">
        <v>748</v>
      </c>
      <c r="D446" t="s">
        <v>754</v>
      </c>
      <c r="E446" t="s">
        <v>762</v>
      </c>
      <c r="F446">
        <v>1585</v>
      </c>
      <c r="G446">
        <v>371</v>
      </c>
      <c r="H446">
        <v>12</v>
      </c>
      <c r="I446" t="s">
        <v>751</v>
      </c>
      <c r="J446">
        <f>Table1[[#This Row],[PaidAmount]]-Table1[[#This Row],[AllowedAmount]]</f>
        <v>-359</v>
      </c>
      <c r="K446" t="str">
        <f>IF(Table1[[#This Row],[Variance]]&gt;0, "Overpayment","Underpayment")</f>
        <v>Underpayment</v>
      </c>
      <c r="L446" s="6">
        <v>45446</v>
      </c>
      <c r="M446" t="str">
        <f>IF(ABS(Table1[[#This Row],[Variance]])&gt;100,"High Variance Claims","Normal Claims")</f>
        <v>High Variance Claims</v>
      </c>
      <c r="N446" t="str">
        <f>"Week" &amp; WEEKNUM(Table1[[#This Row],[DOS]],2)</f>
        <v>Week23</v>
      </c>
    </row>
    <row r="447" spans="1:14" x14ac:dyDescent="0.35">
      <c r="A447" t="s">
        <v>452</v>
      </c>
      <c r="B447" t="s">
        <v>592</v>
      </c>
      <c r="C447" t="s">
        <v>746</v>
      </c>
      <c r="D447" t="s">
        <v>768</v>
      </c>
      <c r="E447" t="s">
        <v>755</v>
      </c>
      <c r="F447">
        <v>3217</v>
      </c>
      <c r="G447">
        <v>1043</v>
      </c>
      <c r="H447">
        <v>892</v>
      </c>
      <c r="I447" t="s">
        <v>751</v>
      </c>
      <c r="J447">
        <f>Table1[[#This Row],[PaidAmount]]-Table1[[#This Row],[AllowedAmount]]</f>
        <v>-151</v>
      </c>
      <c r="K447" t="str">
        <f>IF(Table1[[#This Row],[Variance]]&gt;0, "Overpayment","Underpayment")</f>
        <v>Underpayment</v>
      </c>
      <c r="L447" s="6">
        <v>45446</v>
      </c>
      <c r="M447" t="str">
        <f>IF(ABS(Table1[[#This Row],[Variance]])&gt;100,"High Variance Claims","Normal Claims")</f>
        <v>High Variance Claims</v>
      </c>
      <c r="N447" t="str">
        <f>"Week" &amp; WEEKNUM(Table1[[#This Row],[DOS]],2)</f>
        <v>Week23</v>
      </c>
    </row>
    <row r="448" spans="1:14" x14ac:dyDescent="0.35">
      <c r="A448" t="s">
        <v>453</v>
      </c>
      <c r="B448" t="s">
        <v>735</v>
      </c>
      <c r="C448" t="s">
        <v>747</v>
      </c>
      <c r="D448" t="s">
        <v>754</v>
      </c>
      <c r="E448" t="s">
        <v>757</v>
      </c>
      <c r="F448">
        <v>3471</v>
      </c>
      <c r="G448">
        <v>3410</v>
      </c>
      <c r="H448">
        <v>1106</v>
      </c>
      <c r="I448" t="s">
        <v>751</v>
      </c>
      <c r="J448">
        <f>Table1[[#This Row],[PaidAmount]]-Table1[[#This Row],[AllowedAmount]]</f>
        <v>-2304</v>
      </c>
      <c r="K448" t="str">
        <f>IF(Table1[[#This Row],[Variance]]&gt;0, "Overpayment","Underpayment")</f>
        <v>Underpayment</v>
      </c>
      <c r="L448" s="6">
        <v>45446</v>
      </c>
      <c r="M448" t="str">
        <f>IF(ABS(Table1[[#This Row],[Variance]])&gt;100,"High Variance Claims","Normal Claims")</f>
        <v>High Variance Claims</v>
      </c>
      <c r="N448" t="str">
        <f>"Week" &amp; WEEKNUM(Table1[[#This Row],[DOS]],2)</f>
        <v>Week23</v>
      </c>
    </row>
    <row r="449" spans="1:14" x14ac:dyDescent="0.35">
      <c r="A449" t="s">
        <v>454</v>
      </c>
      <c r="B449" t="s">
        <v>589</v>
      </c>
      <c r="C449" t="s">
        <v>747</v>
      </c>
      <c r="D449" t="s">
        <v>771</v>
      </c>
      <c r="E449" t="s">
        <v>755</v>
      </c>
      <c r="F449">
        <v>1148</v>
      </c>
      <c r="G449">
        <v>1109</v>
      </c>
      <c r="H449">
        <v>835</v>
      </c>
      <c r="I449" t="s">
        <v>749</v>
      </c>
      <c r="J449">
        <f>Table1[[#This Row],[PaidAmount]]-Table1[[#This Row],[AllowedAmount]]</f>
        <v>-274</v>
      </c>
      <c r="K449" t="str">
        <f>IF(Table1[[#This Row],[Variance]]&gt;0, "Overpayment","Underpayment")</f>
        <v>Underpayment</v>
      </c>
      <c r="L449" s="6">
        <v>45438</v>
      </c>
      <c r="M449" t="str">
        <f>IF(ABS(Table1[[#This Row],[Variance]])&gt;100,"High Variance Claims","Normal Claims")</f>
        <v>High Variance Claims</v>
      </c>
      <c r="N449" t="str">
        <f>"Week" &amp; WEEKNUM(Table1[[#This Row],[DOS]],2)</f>
        <v>Week21</v>
      </c>
    </row>
    <row r="450" spans="1:14" x14ac:dyDescent="0.35">
      <c r="A450" t="s">
        <v>455</v>
      </c>
      <c r="B450" t="s">
        <v>608</v>
      </c>
      <c r="C450" t="s">
        <v>748</v>
      </c>
      <c r="D450" t="s">
        <v>758</v>
      </c>
      <c r="E450" t="s">
        <v>762</v>
      </c>
      <c r="F450">
        <v>2363</v>
      </c>
      <c r="G450">
        <v>542</v>
      </c>
      <c r="H450">
        <v>236</v>
      </c>
      <c r="I450" t="s">
        <v>749</v>
      </c>
      <c r="J450">
        <f>Table1[[#This Row],[PaidAmount]]-Table1[[#This Row],[AllowedAmount]]</f>
        <v>-306</v>
      </c>
      <c r="K450" t="str">
        <f>IF(Table1[[#This Row],[Variance]]&gt;0, "Overpayment","Underpayment")</f>
        <v>Underpayment</v>
      </c>
      <c r="L450" s="6">
        <v>45452</v>
      </c>
      <c r="M450" t="str">
        <f>IF(ABS(Table1[[#This Row],[Variance]])&gt;100,"High Variance Claims","Normal Claims")</f>
        <v>High Variance Claims</v>
      </c>
      <c r="N450" t="str">
        <f>"Week" &amp; WEEKNUM(Table1[[#This Row],[DOS]],2)</f>
        <v>Week23</v>
      </c>
    </row>
    <row r="451" spans="1:14" x14ac:dyDescent="0.35">
      <c r="A451" t="s">
        <v>456</v>
      </c>
      <c r="B451" t="s">
        <v>603</v>
      </c>
      <c r="C451" t="s">
        <v>746</v>
      </c>
      <c r="D451" t="s">
        <v>754</v>
      </c>
      <c r="E451" t="s">
        <v>763</v>
      </c>
      <c r="F451">
        <v>3656</v>
      </c>
      <c r="G451">
        <v>1407</v>
      </c>
      <c r="H451">
        <v>1160</v>
      </c>
      <c r="I451" t="s">
        <v>749</v>
      </c>
      <c r="J451">
        <f>Table1[[#This Row],[PaidAmount]]-Table1[[#This Row],[AllowedAmount]]</f>
        <v>-247</v>
      </c>
      <c r="K451" t="str">
        <f>IF(Table1[[#This Row],[Variance]]&gt;0, "Overpayment","Underpayment")</f>
        <v>Underpayment</v>
      </c>
      <c r="L451" s="6">
        <v>45425</v>
      </c>
      <c r="M451" t="str">
        <f>IF(ABS(Table1[[#This Row],[Variance]])&gt;100,"High Variance Claims","Normal Claims")</f>
        <v>High Variance Claims</v>
      </c>
      <c r="N451" t="str">
        <f>"Week" &amp; WEEKNUM(Table1[[#This Row],[DOS]],2)</f>
        <v>Week20</v>
      </c>
    </row>
    <row r="452" spans="1:14" x14ac:dyDescent="0.35">
      <c r="A452" t="s">
        <v>457</v>
      </c>
      <c r="B452" t="s">
        <v>517</v>
      </c>
      <c r="C452" t="s">
        <v>748</v>
      </c>
      <c r="D452" t="s">
        <v>765</v>
      </c>
      <c r="E452" t="s">
        <v>766</v>
      </c>
      <c r="F452">
        <v>3657</v>
      </c>
      <c r="G452">
        <v>2356</v>
      </c>
      <c r="H452">
        <v>2129</v>
      </c>
      <c r="I452" t="s">
        <v>751</v>
      </c>
      <c r="J452">
        <f>Table1[[#This Row],[PaidAmount]]-Table1[[#This Row],[AllowedAmount]]</f>
        <v>-227</v>
      </c>
      <c r="K452" t="str">
        <f>IF(Table1[[#This Row],[Variance]]&gt;0, "Overpayment","Underpayment")</f>
        <v>Underpayment</v>
      </c>
      <c r="L452" s="6">
        <v>45423</v>
      </c>
      <c r="M452" t="str">
        <f>IF(ABS(Table1[[#This Row],[Variance]])&gt;100,"High Variance Claims","Normal Claims")</f>
        <v>High Variance Claims</v>
      </c>
      <c r="N452" t="str">
        <f>"Week" &amp; WEEKNUM(Table1[[#This Row],[DOS]],2)</f>
        <v>Week19</v>
      </c>
    </row>
    <row r="453" spans="1:14" x14ac:dyDescent="0.35">
      <c r="A453" t="s">
        <v>458</v>
      </c>
      <c r="B453" t="s">
        <v>651</v>
      </c>
      <c r="C453" t="s">
        <v>747</v>
      </c>
      <c r="D453" t="s">
        <v>769</v>
      </c>
      <c r="E453" t="s">
        <v>766</v>
      </c>
      <c r="F453">
        <v>2260</v>
      </c>
      <c r="G453">
        <v>2256</v>
      </c>
      <c r="H453">
        <v>443</v>
      </c>
      <c r="I453" t="s">
        <v>751</v>
      </c>
      <c r="J453">
        <f>Table1[[#This Row],[PaidAmount]]-Table1[[#This Row],[AllowedAmount]]</f>
        <v>-1813</v>
      </c>
      <c r="K453" t="str">
        <f>IF(Table1[[#This Row],[Variance]]&gt;0, "Overpayment","Underpayment")</f>
        <v>Underpayment</v>
      </c>
      <c r="L453" s="6">
        <v>45434</v>
      </c>
      <c r="M453" t="str">
        <f>IF(ABS(Table1[[#This Row],[Variance]])&gt;100,"High Variance Claims","Normal Claims")</f>
        <v>High Variance Claims</v>
      </c>
      <c r="N453" t="str">
        <f>"Week" &amp; WEEKNUM(Table1[[#This Row],[DOS]],2)</f>
        <v>Week21</v>
      </c>
    </row>
    <row r="454" spans="1:14" x14ac:dyDescent="0.35">
      <c r="A454" t="s">
        <v>459</v>
      </c>
      <c r="B454" t="s">
        <v>532</v>
      </c>
      <c r="C454" t="s">
        <v>747</v>
      </c>
      <c r="D454" t="s">
        <v>769</v>
      </c>
      <c r="E454" t="s">
        <v>766</v>
      </c>
      <c r="F454">
        <v>3048</v>
      </c>
      <c r="G454">
        <v>1140</v>
      </c>
      <c r="H454">
        <v>573</v>
      </c>
      <c r="I454" t="s">
        <v>751</v>
      </c>
      <c r="J454">
        <f>Table1[[#This Row],[PaidAmount]]-Table1[[#This Row],[AllowedAmount]]</f>
        <v>-567</v>
      </c>
      <c r="K454" t="str">
        <f>IF(Table1[[#This Row],[Variance]]&gt;0, "Overpayment","Underpayment")</f>
        <v>Underpayment</v>
      </c>
      <c r="L454" s="6">
        <v>45461</v>
      </c>
      <c r="M454" t="str">
        <f>IF(ABS(Table1[[#This Row],[Variance]])&gt;100,"High Variance Claims","Normal Claims")</f>
        <v>High Variance Claims</v>
      </c>
      <c r="N454" t="str">
        <f>"Week" &amp; WEEKNUM(Table1[[#This Row],[DOS]],2)</f>
        <v>Week25</v>
      </c>
    </row>
    <row r="455" spans="1:14" x14ac:dyDescent="0.35">
      <c r="A455" t="s">
        <v>460</v>
      </c>
      <c r="B455" t="s">
        <v>635</v>
      </c>
      <c r="C455" t="s">
        <v>746</v>
      </c>
      <c r="D455" t="s">
        <v>756</v>
      </c>
      <c r="E455" t="s">
        <v>755</v>
      </c>
      <c r="F455">
        <v>2792</v>
      </c>
      <c r="G455">
        <v>1481</v>
      </c>
      <c r="H455">
        <v>179</v>
      </c>
      <c r="I455" t="s">
        <v>749</v>
      </c>
      <c r="J455">
        <f>Table1[[#This Row],[PaidAmount]]-Table1[[#This Row],[AllowedAmount]]</f>
        <v>-1302</v>
      </c>
      <c r="K455" t="str">
        <f>IF(Table1[[#This Row],[Variance]]&gt;0, "Overpayment","Underpayment")</f>
        <v>Underpayment</v>
      </c>
      <c r="L455" s="6">
        <v>45426</v>
      </c>
      <c r="M455" t="str">
        <f>IF(ABS(Table1[[#This Row],[Variance]])&gt;100,"High Variance Claims","Normal Claims")</f>
        <v>High Variance Claims</v>
      </c>
      <c r="N455" t="str">
        <f>"Week" &amp; WEEKNUM(Table1[[#This Row],[DOS]],2)</f>
        <v>Week20</v>
      </c>
    </row>
    <row r="456" spans="1:14" x14ac:dyDescent="0.35">
      <c r="A456" t="s">
        <v>461</v>
      </c>
      <c r="B456" t="s">
        <v>658</v>
      </c>
      <c r="C456" t="s">
        <v>747</v>
      </c>
      <c r="D456" t="s">
        <v>761</v>
      </c>
      <c r="E456" t="s">
        <v>767</v>
      </c>
      <c r="F456">
        <v>2027</v>
      </c>
      <c r="G456">
        <v>286</v>
      </c>
      <c r="H456">
        <v>156</v>
      </c>
      <c r="I456" t="s">
        <v>751</v>
      </c>
      <c r="J456">
        <f>Table1[[#This Row],[PaidAmount]]-Table1[[#This Row],[AllowedAmount]]</f>
        <v>-130</v>
      </c>
      <c r="K456" t="str">
        <f>IF(Table1[[#This Row],[Variance]]&gt;0, "Overpayment","Underpayment")</f>
        <v>Underpayment</v>
      </c>
      <c r="L456" s="6">
        <v>45518</v>
      </c>
      <c r="M456" t="str">
        <f>IF(ABS(Table1[[#This Row],[Variance]])&gt;100,"High Variance Claims","Normal Claims")</f>
        <v>High Variance Claims</v>
      </c>
      <c r="N456" t="str">
        <f>"Week" &amp; WEEKNUM(Table1[[#This Row],[DOS]],2)</f>
        <v>Week33</v>
      </c>
    </row>
    <row r="457" spans="1:14" x14ac:dyDescent="0.35">
      <c r="A457" t="s">
        <v>462</v>
      </c>
      <c r="B457" t="s">
        <v>583</v>
      </c>
      <c r="C457" t="s">
        <v>747</v>
      </c>
      <c r="D457" t="s">
        <v>765</v>
      </c>
      <c r="E457" t="s">
        <v>764</v>
      </c>
      <c r="F457">
        <v>819</v>
      </c>
      <c r="G457">
        <v>453</v>
      </c>
      <c r="H457">
        <v>253</v>
      </c>
      <c r="I457" t="s">
        <v>750</v>
      </c>
      <c r="J457">
        <f>Table1[[#This Row],[PaidAmount]]-Table1[[#This Row],[AllowedAmount]]</f>
        <v>-200</v>
      </c>
      <c r="K457" t="str">
        <f>IF(Table1[[#This Row],[Variance]]&gt;0, "Overpayment","Underpayment")</f>
        <v>Underpayment</v>
      </c>
      <c r="L457" s="6">
        <v>45492</v>
      </c>
      <c r="M457" t="str">
        <f>IF(ABS(Table1[[#This Row],[Variance]])&gt;100,"High Variance Claims","Normal Claims")</f>
        <v>High Variance Claims</v>
      </c>
      <c r="N457" t="str">
        <f>"Week" &amp; WEEKNUM(Table1[[#This Row],[DOS]],2)</f>
        <v>Week29</v>
      </c>
    </row>
    <row r="458" spans="1:14" x14ac:dyDescent="0.35">
      <c r="A458" t="s">
        <v>463</v>
      </c>
      <c r="B458" t="s">
        <v>736</v>
      </c>
      <c r="C458" t="s">
        <v>747</v>
      </c>
      <c r="D458" t="s">
        <v>765</v>
      </c>
      <c r="E458" t="s">
        <v>764</v>
      </c>
      <c r="F458">
        <v>4746</v>
      </c>
      <c r="G458">
        <v>1008</v>
      </c>
      <c r="H458">
        <v>691</v>
      </c>
      <c r="I458" t="s">
        <v>749</v>
      </c>
      <c r="J458">
        <f>Table1[[#This Row],[PaidAmount]]-Table1[[#This Row],[AllowedAmount]]</f>
        <v>-317</v>
      </c>
      <c r="K458" t="str">
        <f>IF(Table1[[#This Row],[Variance]]&gt;0, "Overpayment","Underpayment")</f>
        <v>Underpayment</v>
      </c>
      <c r="L458" s="6">
        <v>45473</v>
      </c>
      <c r="M458" t="str">
        <f>IF(ABS(Table1[[#This Row],[Variance]])&gt;100,"High Variance Claims","Normal Claims")</f>
        <v>High Variance Claims</v>
      </c>
      <c r="N458" t="str">
        <f>"Week" &amp; WEEKNUM(Table1[[#This Row],[DOS]],2)</f>
        <v>Week26</v>
      </c>
    </row>
    <row r="459" spans="1:14" x14ac:dyDescent="0.35">
      <c r="A459" t="s">
        <v>464</v>
      </c>
      <c r="B459" t="s">
        <v>609</v>
      </c>
      <c r="C459" t="s">
        <v>746</v>
      </c>
      <c r="D459" t="s">
        <v>768</v>
      </c>
      <c r="E459" t="s">
        <v>767</v>
      </c>
      <c r="F459">
        <v>3402</v>
      </c>
      <c r="G459">
        <v>977</v>
      </c>
      <c r="H459">
        <v>1389</v>
      </c>
      <c r="I459" t="s">
        <v>750</v>
      </c>
      <c r="J459">
        <f>Table1[[#This Row],[PaidAmount]]-Table1[[#This Row],[AllowedAmount]]</f>
        <v>412</v>
      </c>
      <c r="K459" t="str">
        <f>IF(Table1[[#This Row],[Variance]]&gt;0, "Overpayment","Underpayment")</f>
        <v>Overpayment</v>
      </c>
      <c r="L459" s="6">
        <v>45491</v>
      </c>
      <c r="M459" t="str">
        <f>IF(ABS(Table1[[#This Row],[Variance]])&gt;100,"High Variance Claims","Normal Claims")</f>
        <v>High Variance Claims</v>
      </c>
      <c r="N459" t="str">
        <f>"Week" &amp; WEEKNUM(Table1[[#This Row],[DOS]],2)</f>
        <v>Week29</v>
      </c>
    </row>
    <row r="460" spans="1:14" x14ac:dyDescent="0.35">
      <c r="A460" t="s">
        <v>465</v>
      </c>
      <c r="B460" t="s">
        <v>707</v>
      </c>
      <c r="C460" t="s">
        <v>747</v>
      </c>
      <c r="D460" t="s">
        <v>765</v>
      </c>
      <c r="E460" t="s">
        <v>766</v>
      </c>
      <c r="F460">
        <v>4828</v>
      </c>
      <c r="G460">
        <v>747</v>
      </c>
      <c r="H460">
        <v>564</v>
      </c>
      <c r="I460" t="s">
        <v>749</v>
      </c>
      <c r="J460">
        <f>Table1[[#This Row],[PaidAmount]]-Table1[[#This Row],[AllowedAmount]]</f>
        <v>-183</v>
      </c>
      <c r="K460" t="str">
        <f>IF(Table1[[#This Row],[Variance]]&gt;0, "Overpayment","Underpayment")</f>
        <v>Underpayment</v>
      </c>
      <c r="L460" s="6">
        <v>45476</v>
      </c>
      <c r="M460" t="str">
        <f>IF(ABS(Table1[[#This Row],[Variance]])&gt;100,"High Variance Claims","Normal Claims")</f>
        <v>High Variance Claims</v>
      </c>
      <c r="N460" t="str">
        <f>"Week" &amp; WEEKNUM(Table1[[#This Row],[DOS]],2)</f>
        <v>Week27</v>
      </c>
    </row>
    <row r="461" spans="1:14" x14ac:dyDescent="0.35">
      <c r="A461" t="s">
        <v>466</v>
      </c>
      <c r="B461" t="s">
        <v>567</v>
      </c>
      <c r="C461" t="s">
        <v>746</v>
      </c>
      <c r="D461" t="s">
        <v>756</v>
      </c>
      <c r="E461" t="s">
        <v>766</v>
      </c>
      <c r="F461">
        <v>501</v>
      </c>
      <c r="G461">
        <v>360</v>
      </c>
      <c r="H461">
        <v>156</v>
      </c>
      <c r="I461" t="s">
        <v>749</v>
      </c>
      <c r="J461">
        <f>Table1[[#This Row],[PaidAmount]]-Table1[[#This Row],[AllowedAmount]]</f>
        <v>-204</v>
      </c>
      <c r="K461" t="str">
        <f>IF(Table1[[#This Row],[Variance]]&gt;0, "Overpayment","Underpayment")</f>
        <v>Underpayment</v>
      </c>
      <c r="L461" s="6">
        <v>45502</v>
      </c>
      <c r="M461" t="str">
        <f>IF(ABS(Table1[[#This Row],[Variance]])&gt;100,"High Variance Claims","Normal Claims")</f>
        <v>High Variance Claims</v>
      </c>
      <c r="N461" t="str">
        <f>"Week" &amp; WEEKNUM(Table1[[#This Row],[DOS]],2)</f>
        <v>Week31</v>
      </c>
    </row>
    <row r="462" spans="1:14" x14ac:dyDescent="0.35">
      <c r="A462" t="s">
        <v>467</v>
      </c>
      <c r="B462" t="s">
        <v>619</v>
      </c>
      <c r="C462" t="s">
        <v>748</v>
      </c>
      <c r="D462" t="s">
        <v>769</v>
      </c>
      <c r="E462" t="s">
        <v>759</v>
      </c>
      <c r="F462">
        <v>861</v>
      </c>
      <c r="G462">
        <v>346</v>
      </c>
      <c r="H462">
        <v>19</v>
      </c>
      <c r="I462" t="s">
        <v>749</v>
      </c>
      <c r="J462">
        <f>Table1[[#This Row],[PaidAmount]]-Table1[[#This Row],[AllowedAmount]]</f>
        <v>-327</v>
      </c>
      <c r="K462" t="str">
        <f>IF(Table1[[#This Row],[Variance]]&gt;0, "Overpayment","Underpayment")</f>
        <v>Underpayment</v>
      </c>
      <c r="L462" s="6">
        <v>45502</v>
      </c>
      <c r="M462" t="str">
        <f>IF(ABS(Table1[[#This Row],[Variance]])&gt;100,"High Variance Claims","Normal Claims")</f>
        <v>High Variance Claims</v>
      </c>
      <c r="N462" t="str">
        <f>"Week" &amp; WEEKNUM(Table1[[#This Row],[DOS]],2)</f>
        <v>Week31</v>
      </c>
    </row>
    <row r="463" spans="1:14" x14ac:dyDescent="0.35">
      <c r="A463" t="s">
        <v>468</v>
      </c>
      <c r="B463" t="s">
        <v>690</v>
      </c>
      <c r="C463" t="s">
        <v>748</v>
      </c>
      <c r="D463" t="s">
        <v>760</v>
      </c>
      <c r="E463" t="s">
        <v>772</v>
      </c>
      <c r="F463">
        <v>1008</v>
      </c>
      <c r="G463">
        <v>712</v>
      </c>
      <c r="H463">
        <v>335</v>
      </c>
      <c r="I463" t="s">
        <v>751</v>
      </c>
      <c r="J463">
        <f>Table1[[#This Row],[PaidAmount]]-Table1[[#This Row],[AllowedAmount]]</f>
        <v>-377</v>
      </c>
      <c r="K463" t="str">
        <f>IF(Table1[[#This Row],[Variance]]&gt;0, "Overpayment","Underpayment")</f>
        <v>Underpayment</v>
      </c>
      <c r="L463" s="6">
        <v>45508</v>
      </c>
      <c r="M463" t="str">
        <f>IF(ABS(Table1[[#This Row],[Variance]])&gt;100,"High Variance Claims","Normal Claims")</f>
        <v>High Variance Claims</v>
      </c>
      <c r="N463" t="str">
        <f>"Week" &amp; WEEKNUM(Table1[[#This Row],[DOS]],2)</f>
        <v>Week31</v>
      </c>
    </row>
    <row r="464" spans="1:14" x14ac:dyDescent="0.35">
      <c r="A464" t="s">
        <v>469</v>
      </c>
      <c r="B464" t="s">
        <v>586</v>
      </c>
      <c r="C464" t="s">
        <v>747</v>
      </c>
      <c r="D464" t="s">
        <v>754</v>
      </c>
      <c r="E464" t="s">
        <v>764</v>
      </c>
      <c r="F464">
        <v>2507</v>
      </c>
      <c r="G464">
        <v>212</v>
      </c>
      <c r="H464">
        <v>131</v>
      </c>
      <c r="I464" t="s">
        <v>750</v>
      </c>
      <c r="J464">
        <f>Table1[[#This Row],[PaidAmount]]-Table1[[#This Row],[AllowedAmount]]</f>
        <v>-81</v>
      </c>
      <c r="K464" t="str">
        <f>IF(Table1[[#This Row],[Variance]]&gt;0, "Overpayment","Underpayment")</f>
        <v>Underpayment</v>
      </c>
      <c r="L464" s="6">
        <v>45492</v>
      </c>
      <c r="M464" t="str">
        <f>IF(ABS(Table1[[#This Row],[Variance]])&gt;100,"High Variance Claims","Normal Claims")</f>
        <v>Normal Claims</v>
      </c>
      <c r="N464" t="str">
        <f>"Week" &amp; WEEKNUM(Table1[[#This Row],[DOS]],2)</f>
        <v>Week29</v>
      </c>
    </row>
    <row r="465" spans="1:14" x14ac:dyDescent="0.35">
      <c r="A465" t="s">
        <v>470</v>
      </c>
      <c r="B465" t="s">
        <v>737</v>
      </c>
      <c r="C465" t="s">
        <v>748</v>
      </c>
      <c r="D465" t="s">
        <v>769</v>
      </c>
      <c r="E465" t="s">
        <v>767</v>
      </c>
      <c r="F465">
        <v>3365</v>
      </c>
      <c r="G465">
        <v>1619</v>
      </c>
      <c r="H465">
        <v>1460</v>
      </c>
      <c r="I465" t="s">
        <v>749</v>
      </c>
      <c r="J465">
        <f>Table1[[#This Row],[PaidAmount]]-Table1[[#This Row],[AllowedAmount]]</f>
        <v>-159</v>
      </c>
      <c r="K465" t="str">
        <f>IF(Table1[[#This Row],[Variance]]&gt;0, "Overpayment","Underpayment")</f>
        <v>Underpayment</v>
      </c>
      <c r="L465" s="6">
        <v>45554</v>
      </c>
      <c r="M465" t="str">
        <f>IF(ABS(Table1[[#This Row],[Variance]])&gt;100,"High Variance Claims","Normal Claims")</f>
        <v>High Variance Claims</v>
      </c>
      <c r="N465" t="str">
        <f>"Week" &amp; WEEKNUM(Table1[[#This Row],[DOS]],2)</f>
        <v>Week38</v>
      </c>
    </row>
    <row r="466" spans="1:14" x14ac:dyDescent="0.35">
      <c r="A466" t="s">
        <v>471</v>
      </c>
      <c r="B466" t="s">
        <v>567</v>
      </c>
      <c r="C466" t="s">
        <v>748</v>
      </c>
      <c r="D466" t="s">
        <v>761</v>
      </c>
      <c r="E466" t="s">
        <v>766</v>
      </c>
      <c r="F466">
        <v>3044</v>
      </c>
      <c r="G466">
        <v>2838</v>
      </c>
      <c r="H466">
        <v>1197</v>
      </c>
      <c r="I466" t="s">
        <v>749</v>
      </c>
      <c r="J466">
        <f>Table1[[#This Row],[PaidAmount]]-Table1[[#This Row],[AllowedAmount]]</f>
        <v>-1641</v>
      </c>
      <c r="K466" t="str">
        <f>IF(Table1[[#This Row],[Variance]]&gt;0, "Overpayment","Underpayment")</f>
        <v>Underpayment</v>
      </c>
      <c r="L466" s="6">
        <v>45439</v>
      </c>
      <c r="M466" t="str">
        <f>IF(ABS(Table1[[#This Row],[Variance]])&gt;100,"High Variance Claims","Normal Claims")</f>
        <v>High Variance Claims</v>
      </c>
      <c r="N466" t="str">
        <f>"Week" &amp; WEEKNUM(Table1[[#This Row],[DOS]],2)</f>
        <v>Week22</v>
      </c>
    </row>
    <row r="467" spans="1:14" x14ac:dyDescent="0.35">
      <c r="A467" t="s">
        <v>472</v>
      </c>
      <c r="B467" t="s">
        <v>611</v>
      </c>
      <c r="C467" t="s">
        <v>747</v>
      </c>
      <c r="D467" t="s">
        <v>760</v>
      </c>
      <c r="E467" t="s">
        <v>772</v>
      </c>
      <c r="F467">
        <v>2083</v>
      </c>
      <c r="G467">
        <v>1950</v>
      </c>
      <c r="H467">
        <v>132</v>
      </c>
      <c r="I467" t="s">
        <v>751</v>
      </c>
      <c r="J467">
        <f>Table1[[#This Row],[PaidAmount]]-Table1[[#This Row],[AllowedAmount]]</f>
        <v>-1818</v>
      </c>
      <c r="K467" t="str">
        <f>IF(Table1[[#This Row],[Variance]]&gt;0, "Overpayment","Underpayment")</f>
        <v>Underpayment</v>
      </c>
      <c r="L467" s="6">
        <v>45483</v>
      </c>
      <c r="M467" t="str">
        <f>IF(ABS(Table1[[#This Row],[Variance]])&gt;100,"High Variance Claims","Normal Claims")</f>
        <v>High Variance Claims</v>
      </c>
      <c r="N467" t="str">
        <f>"Week" &amp; WEEKNUM(Table1[[#This Row],[DOS]],2)</f>
        <v>Week28</v>
      </c>
    </row>
    <row r="468" spans="1:14" x14ac:dyDescent="0.35">
      <c r="A468" t="s">
        <v>473</v>
      </c>
      <c r="B468" t="s">
        <v>738</v>
      </c>
      <c r="C468" t="s">
        <v>747</v>
      </c>
      <c r="D468" t="s">
        <v>758</v>
      </c>
      <c r="E468" t="s">
        <v>764</v>
      </c>
      <c r="F468">
        <v>1120</v>
      </c>
      <c r="G468">
        <v>939</v>
      </c>
      <c r="H468">
        <v>626</v>
      </c>
      <c r="I468" t="s">
        <v>750</v>
      </c>
      <c r="J468">
        <f>Table1[[#This Row],[PaidAmount]]-Table1[[#This Row],[AllowedAmount]]</f>
        <v>-313</v>
      </c>
      <c r="K468" t="str">
        <f>IF(Table1[[#This Row],[Variance]]&gt;0, "Overpayment","Underpayment")</f>
        <v>Underpayment</v>
      </c>
      <c r="L468" s="6">
        <v>45451</v>
      </c>
      <c r="M468" t="str">
        <f>IF(ABS(Table1[[#This Row],[Variance]])&gt;100,"High Variance Claims","Normal Claims")</f>
        <v>High Variance Claims</v>
      </c>
      <c r="N468" t="str">
        <f>"Week" &amp; WEEKNUM(Table1[[#This Row],[DOS]],2)</f>
        <v>Week23</v>
      </c>
    </row>
    <row r="469" spans="1:14" x14ac:dyDescent="0.35">
      <c r="A469" t="s">
        <v>474</v>
      </c>
      <c r="B469" t="s">
        <v>735</v>
      </c>
      <c r="C469" t="s">
        <v>747</v>
      </c>
      <c r="D469" t="s">
        <v>773</v>
      </c>
      <c r="E469" t="s">
        <v>763</v>
      </c>
      <c r="F469">
        <v>3553</v>
      </c>
      <c r="G469">
        <v>3468</v>
      </c>
      <c r="H469">
        <v>2488</v>
      </c>
      <c r="I469" t="s">
        <v>749</v>
      </c>
      <c r="J469">
        <f>Table1[[#This Row],[PaidAmount]]-Table1[[#This Row],[AllowedAmount]]</f>
        <v>-980</v>
      </c>
      <c r="K469" t="str">
        <f>IF(Table1[[#This Row],[Variance]]&gt;0, "Overpayment","Underpayment")</f>
        <v>Underpayment</v>
      </c>
      <c r="L469" s="6">
        <v>45417</v>
      </c>
      <c r="M469" t="str">
        <f>IF(ABS(Table1[[#This Row],[Variance]])&gt;100,"High Variance Claims","Normal Claims")</f>
        <v>High Variance Claims</v>
      </c>
      <c r="N469" t="str">
        <f>"Week" &amp; WEEKNUM(Table1[[#This Row],[DOS]],2)</f>
        <v>Week18</v>
      </c>
    </row>
    <row r="470" spans="1:14" x14ac:dyDescent="0.35">
      <c r="A470" t="s">
        <v>475</v>
      </c>
      <c r="B470" t="s">
        <v>516</v>
      </c>
      <c r="C470" t="s">
        <v>748</v>
      </c>
      <c r="D470" t="s">
        <v>756</v>
      </c>
      <c r="E470" t="s">
        <v>772</v>
      </c>
      <c r="F470">
        <v>965</v>
      </c>
      <c r="G470">
        <v>171</v>
      </c>
      <c r="H470">
        <v>654</v>
      </c>
      <c r="I470" t="s">
        <v>750</v>
      </c>
      <c r="J470">
        <f>Table1[[#This Row],[PaidAmount]]-Table1[[#This Row],[AllowedAmount]]</f>
        <v>483</v>
      </c>
      <c r="K470" t="str">
        <f>IF(Table1[[#This Row],[Variance]]&gt;0, "Overpayment","Underpayment")</f>
        <v>Overpayment</v>
      </c>
      <c r="L470" s="6">
        <v>45419</v>
      </c>
      <c r="M470" t="str">
        <f>IF(ABS(Table1[[#This Row],[Variance]])&gt;100,"High Variance Claims","Normal Claims")</f>
        <v>High Variance Claims</v>
      </c>
      <c r="N470" t="str">
        <f>"Week" &amp; WEEKNUM(Table1[[#This Row],[DOS]],2)</f>
        <v>Week19</v>
      </c>
    </row>
    <row r="471" spans="1:14" x14ac:dyDescent="0.35">
      <c r="A471" t="s">
        <v>476</v>
      </c>
      <c r="B471" t="s">
        <v>624</v>
      </c>
      <c r="C471" t="s">
        <v>747</v>
      </c>
      <c r="D471" t="s">
        <v>765</v>
      </c>
      <c r="E471" t="s">
        <v>759</v>
      </c>
      <c r="F471">
        <v>4293</v>
      </c>
      <c r="G471">
        <v>4132</v>
      </c>
      <c r="H471">
        <v>411</v>
      </c>
      <c r="I471" t="s">
        <v>751</v>
      </c>
      <c r="J471">
        <f>Table1[[#This Row],[PaidAmount]]-Table1[[#This Row],[AllowedAmount]]</f>
        <v>-3721</v>
      </c>
      <c r="K471" t="str">
        <f>IF(Table1[[#This Row],[Variance]]&gt;0, "Overpayment","Underpayment")</f>
        <v>Underpayment</v>
      </c>
      <c r="L471" s="6">
        <v>45508</v>
      </c>
      <c r="M471" t="str">
        <f>IF(ABS(Table1[[#This Row],[Variance]])&gt;100,"High Variance Claims","Normal Claims")</f>
        <v>High Variance Claims</v>
      </c>
      <c r="N471" t="str">
        <f>"Week" &amp; WEEKNUM(Table1[[#This Row],[DOS]],2)</f>
        <v>Week31</v>
      </c>
    </row>
    <row r="472" spans="1:14" x14ac:dyDescent="0.35">
      <c r="A472" t="s">
        <v>477</v>
      </c>
      <c r="B472" t="s">
        <v>715</v>
      </c>
      <c r="C472" t="s">
        <v>747</v>
      </c>
      <c r="D472" t="s">
        <v>769</v>
      </c>
      <c r="E472" t="s">
        <v>759</v>
      </c>
      <c r="F472">
        <v>4475</v>
      </c>
      <c r="G472">
        <v>599</v>
      </c>
      <c r="H472">
        <v>47</v>
      </c>
      <c r="I472" t="s">
        <v>751</v>
      </c>
      <c r="J472">
        <f>Table1[[#This Row],[PaidAmount]]-Table1[[#This Row],[AllowedAmount]]</f>
        <v>-552</v>
      </c>
      <c r="K472" t="str">
        <f>IF(Table1[[#This Row],[Variance]]&gt;0, "Overpayment","Underpayment")</f>
        <v>Underpayment</v>
      </c>
      <c r="L472" s="6">
        <v>45537</v>
      </c>
      <c r="M472" t="str">
        <f>IF(ABS(Table1[[#This Row],[Variance]])&gt;100,"High Variance Claims","Normal Claims")</f>
        <v>High Variance Claims</v>
      </c>
      <c r="N472" t="str">
        <f>"Week" &amp; WEEKNUM(Table1[[#This Row],[DOS]],2)</f>
        <v>Week36</v>
      </c>
    </row>
    <row r="473" spans="1:14" x14ac:dyDescent="0.35">
      <c r="A473" t="s">
        <v>478</v>
      </c>
      <c r="B473" t="s">
        <v>543</v>
      </c>
      <c r="C473" t="s">
        <v>747</v>
      </c>
      <c r="D473" t="s">
        <v>773</v>
      </c>
      <c r="E473" t="s">
        <v>770</v>
      </c>
      <c r="F473">
        <v>4819</v>
      </c>
      <c r="G473">
        <v>655</v>
      </c>
      <c r="H473">
        <v>1073</v>
      </c>
      <c r="I473" t="s">
        <v>750</v>
      </c>
      <c r="J473">
        <f>Table1[[#This Row],[PaidAmount]]-Table1[[#This Row],[AllowedAmount]]</f>
        <v>418</v>
      </c>
      <c r="K473" t="str">
        <f>IF(Table1[[#This Row],[Variance]]&gt;0, "Overpayment","Underpayment")</f>
        <v>Overpayment</v>
      </c>
      <c r="L473" s="6">
        <v>45535</v>
      </c>
      <c r="M473" t="str">
        <f>IF(ABS(Table1[[#This Row],[Variance]])&gt;100,"High Variance Claims","Normal Claims")</f>
        <v>High Variance Claims</v>
      </c>
      <c r="N473" t="str">
        <f>"Week" &amp; WEEKNUM(Table1[[#This Row],[DOS]],2)</f>
        <v>Week35</v>
      </c>
    </row>
    <row r="474" spans="1:14" x14ac:dyDescent="0.35">
      <c r="A474" t="s">
        <v>479</v>
      </c>
      <c r="B474" t="s">
        <v>614</v>
      </c>
      <c r="C474" t="s">
        <v>747</v>
      </c>
      <c r="D474" t="s">
        <v>758</v>
      </c>
      <c r="E474" t="s">
        <v>767</v>
      </c>
      <c r="F474">
        <v>2848</v>
      </c>
      <c r="G474">
        <v>2262</v>
      </c>
      <c r="H474">
        <v>372</v>
      </c>
      <c r="I474" t="s">
        <v>751</v>
      </c>
      <c r="J474">
        <f>Table1[[#This Row],[PaidAmount]]-Table1[[#This Row],[AllowedAmount]]</f>
        <v>-1890</v>
      </c>
      <c r="K474" t="str">
        <f>IF(Table1[[#This Row],[Variance]]&gt;0, "Overpayment","Underpayment")</f>
        <v>Underpayment</v>
      </c>
      <c r="L474" s="6">
        <v>45551</v>
      </c>
      <c r="M474" t="str">
        <f>IF(ABS(Table1[[#This Row],[Variance]])&gt;100,"High Variance Claims","Normal Claims")</f>
        <v>High Variance Claims</v>
      </c>
      <c r="N474" t="str">
        <f>"Week" &amp; WEEKNUM(Table1[[#This Row],[DOS]],2)</f>
        <v>Week38</v>
      </c>
    </row>
    <row r="475" spans="1:14" x14ac:dyDescent="0.35">
      <c r="A475" t="s">
        <v>480</v>
      </c>
      <c r="B475" t="s">
        <v>548</v>
      </c>
      <c r="C475" t="s">
        <v>747</v>
      </c>
      <c r="D475" t="s">
        <v>765</v>
      </c>
      <c r="E475" t="s">
        <v>767</v>
      </c>
      <c r="F475">
        <v>2958</v>
      </c>
      <c r="G475">
        <v>120</v>
      </c>
      <c r="H475">
        <v>25</v>
      </c>
      <c r="I475" t="s">
        <v>750</v>
      </c>
      <c r="J475">
        <f>Table1[[#This Row],[PaidAmount]]-Table1[[#This Row],[AllowedAmount]]</f>
        <v>-95</v>
      </c>
      <c r="K475" t="str">
        <f>IF(Table1[[#This Row],[Variance]]&gt;0, "Overpayment","Underpayment")</f>
        <v>Underpayment</v>
      </c>
      <c r="L475" s="6">
        <v>45467</v>
      </c>
      <c r="M475" t="str">
        <f>IF(ABS(Table1[[#This Row],[Variance]])&gt;100,"High Variance Claims","Normal Claims")</f>
        <v>Normal Claims</v>
      </c>
      <c r="N475" t="str">
        <f>"Week" &amp; WEEKNUM(Table1[[#This Row],[DOS]],2)</f>
        <v>Week26</v>
      </c>
    </row>
    <row r="476" spans="1:14" x14ac:dyDescent="0.35">
      <c r="A476" t="s">
        <v>481</v>
      </c>
      <c r="B476" t="s">
        <v>683</v>
      </c>
      <c r="C476" t="s">
        <v>748</v>
      </c>
      <c r="D476" t="s">
        <v>756</v>
      </c>
      <c r="E476" t="s">
        <v>767</v>
      </c>
      <c r="F476">
        <v>3312</v>
      </c>
      <c r="G476">
        <v>2653</v>
      </c>
      <c r="H476">
        <v>2201</v>
      </c>
      <c r="I476" t="s">
        <v>751</v>
      </c>
      <c r="J476">
        <f>Table1[[#This Row],[PaidAmount]]-Table1[[#This Row],[AllowedAmount]]</f>
        <v>-452</v>
      </c>
      <c r="K476" t="str">
        <f>IF(Table1[[#This Row],[Variance]]&gt;0, "Overpayment","Underpayment")</f>
        <v>Underpayment</v>
      </c>
      <c r="L476" s="6">
        <v>45530</v>
      </c>
      <c r="M476" t="str">
        <f>IF(ABS(Table1[[#This Row],[Variance]])&gt;100,"High Variance Claims","Normal Claims")</f>
        <v>High Variance Claims</v>
      </c>
      <c r="N476" t="str">
        <f>"Week" &amp; WEEKNUM(Table1[[#This Row],[DOS]],2)</f>
        <v>Week35</v>
      </c>
    </row>
    <row r="477" spans="1:14" x14ac:dyDescent="0.35">
      <c r="A477" t="s">
        <v>482</v>
      </c>
      <c r="B477" t="s">
        <v>602</v>
      </c>
      <c r="C477" t="s">
        <v>747</v>
      </c>
      <c r="D477" t="s">
        <v>773</v>
      </c>
      <c r="E477" t="s">
        <v>763</v>
      </c>
      <c r="F477">
        <v>2779</v>
      </c>
      <c r="G477">
        <v>1862</v>
      </c>
      <c r="H477">
        <v>449</v>
      </c>
      <c r="I477" t="s">
        <v>751</v>
      </c>
      <c r="J477">
        <f>Table1[[#This Row],[PaidAmount]]-Table1[[#This Row],[AllowedAmount]]</f>
        <v>-1413</v>
      </c>
      <c r="K477" t="str">
        <f>IF(Table1[[#This Row],[Variance]]&gt;0, "Overpayment","Underpayment")</f>
        <v>Underpayment</v>
      </c>
      <c r="L477" s="6">
        <v>45473</v>
      </c>
      <c r="M477" t="str">
        <f>IF(ABS(Table1[[#This Row],[Variance]])&gt;100,"High Variance Claims","Normal Claims")</f>
        <v>High Variance Claims</v>
      </c>
      <c r="N477" t="str">
        <f>"Week" &amp; WEEKNUM(Table1[[#This Row],[DOS]],2)</f>
        <v>Week26</v>
      </c>
    </row>
    <row r="478" spans="1:14" x14ac:dyDescent="0.35">
      <c r="A478" t="s">
        <v>483</v>
      </c>
      <c r="B478" t="s">
        <v>643</v>
      </c>
      <c r="C478" t="s">
        <v>746</v>
      </c>
      <c r="D478" t="s">
        <v>754</v>
      </c>
      <c r="E478" t="s">
        <v>772</v>
      </c>
      <c r="F478">
        <v>249</v>
      </c>
      <c r="G478">
        <v>142</v>
      </c>
      <c r="H478">
        <v>55</v>
      </c>
      <c r="I478" t="s">
        <v>751</v>
      </c>
      <c r="J478">
        <f>Table1[[#This Row],[PaidAmount]]-Table1[[#This Row],[AllowedAmount]]</f>
        <v>-87</v>
      </c>
      <c r="K478" t="str">
        <f>IF(Table1[[#This Row],[Variance]]&gt;0, "Overpayment","Underpayment")</f>
        <v>Underpayment</v>
      </c>
      <c r="L478" s="6">
        <v>45458</v>
      </c>
      <c r="M478" t="str">
        <f>IF(ABS(Table1[[#This Row],[Variance]])&gt;100,"High Variance Claims","Normal Claims")</f>
        <v>Normal Claims</v>
      </c>
      <c r="N478" t="str">
        <f>"Week" &amp; WEEKNUM(Table1[[#This Row],[DOS]],2)</f>
        <v>Week24</v>
      </c>
    </row>
    <row r="479" spans="1:14" x14ac:dyDescent="0.35">
      <c r="A479" t="s">
        <v>484</v>
      </c>
      <c r="B479" t="s">
        <v>713</v>
      </c>
      <c r="C479" t="s">
        <v>748</v>
      </c>
      <c r="D479" t="s">
        <v>768</v>
      </c>
      <c r="E479" t="s">
        <v>759</v>
      </c>
      <c r="F479">
        <v>3878</v>
      </c>
      <c r="G479">
        <v>1802</v>
      </c>
      <c r="H479">
        <v>290</v>
      </c>
      <c r="I479" t="s">
        <v>750</v>
      </c>
      <c r="J479">
        <f>Table1[[#This Row],[PaidAmount]]-Table1[[#This Row],[AllowedAmount]]</f>
        <v>-1512</v>
      </c>
      <c r="K479" t="str">
        <f>IF(Table1[[#This Row],[Variance]]&gt;0, "Overpayment","Underpayment")</f>
        <v>Underpayment</v>
      </c>
      <c r="L479" s="6">
        <v>45522</v>
      </c>
      <c r="M479" t="str">
        <f>IF(ABS(Table1[[#This Row],[Variance]])&gt;100,"High Variance Claims","Normal Claims")</f>
        <v>High Variance Claims</v>
      </c>
      <c r="N479" t="str">
        <f>"Week" &amp; WEEKNUM(Table1[[#This Row],[DOS]],2)</f>
        <v>Week33</v>
      </c>
    </row>
    <row r="480" spans="1:14" x14ac:dyDescent="0.35">
      <c r="A480" t="s">
        <v>485</v>
      </c>
      <c r="B480" t="s">
        <v>589</v>
      </c>
      <c r="C480" t="s">
        <v>746</v>
      </c>
      <c r="D480" t="s">
        <v>758</v>
      </c>
      <c r="E480" t="s">
        <v>772</v>
      </c>
      <c r="F480">
        <v>2420</v>
      </c>
      <c r="G480">
        <v>1805</v>
      </c>
      <c r="H480">
        <v>201</v>
      </c>
      <c r="I480" t="s">
        <v>749</v>
      </c>
      <c r="J480">
        <f>Table1[[#This Row],[PaidAmount]]-Table1[[#This Row],[AllowedAmount]]</f>
        <v>-1604</v>
      </c>
      <c r="K480" t="str">
        <f>IF(Table1[[#This Row],[Variance]]&gt;0, "Overpayment","Underpayment")</f>
        <v>Underpayment</v>
      </c>
      <c r="L480" s="6">
        <v>45437</v>
      </c>
      <c r="M480" t="str">
        <f>IF(ABS(Table1[[#This Row],[Variance]])&gt;100,"High Variance Claims","Normal Claims")</f>
        <v>High Variance Claims</v>
      </c>
      <c r="N480" t="str">
        <f>"Week" &amp; WEEKNUM(Table1[[#This Row],[DOS]],2)</f>
        <v>Week21</v>
      </c>
    </row>
    <row r="481" spans="1:14" x14ac:dyDescent="0.35">
      <c r="A481" t="s">
        <v>486</v>
      </c>
      <c r="B481" t="s">
        <v>739</v>
      </c>
      <c r="C481" t="s">
        <v>747</v>
      </c>
      <c r="D481" t="s">
        <v>773</v>
      </c>
      <c r="E481" t="s">
        <v>770</v>
      </c>
      <c r="F481">
        <v>670</v>
      </c>
      <c r="G481">
        <v>665</v>
      </c>
      <c r="H481">
        <v>275</v>
      </c>
      <c r="I481" t="s">
        <v>749</v>
      </c>
      <c r="J481">
        <f>Table1[[#This Row],[PaidAmount]]-Table1[[#This Row],[AllowedAmount]]</f>
        <v>-390</v>
      </c>
      <c r="K481" t="str">
        <f>IF(Table1[[#This Row],[Variance]]&gt;0, "Overpayment","Underpayment")</f>
        <v>Underpayment</v>
      </c>
      <c r="L481" s="6">
        <v>45463</v>
      </c>
      <c r="M481" t="str">
        <f>IF(ABS(Table1[[#This Row],[Variance]])&gt;100,"High Variance Claims","Normal Claims")</f>
        <v>High Variance Claims</v>
      </c>
      <c r="N481" t="str">
        <f>"Week" &amp; WEEKNUM(Table1[[#This Row],[DOS]],2)</f>
        <v>Week25</v>
      </c>
    </row>
    <row r="482" spans="1:14" x14ac:dyDescent="0.35">
      <c r="A482" t="s">
        <v>487</v>
      </c>
      <c r="B482" t="s">
        <v>544</v>
      </c>
      <c r="C482" t="s">
        <v>748</v>
      </c>
      <c r="D482" t="s">
        <v>756</v>
      </c>
      <c r="E482" t="s">
        <v>763</v>
      </c>
      <c r="F482">
        <v>4939</v>
      </c>
      <c r="G482">
        <v>4278</v>
      </c>
      <c r="H482">
        <v>129</v>
      </c>
      <c r="I482" t="s">
        <v>751</v>
      </c>
      <c r="J482">
        <f>Table1[[#This Row],[PaidAmount]]-Table1[[#This Row],[AllowedAmount]]</f>
        <v>-4149</v>
      </c>
      <c r="K482" t="str">
        <f>IF(Table1[[#This Row],[Variance]]&gt;0, "Overpayment","Underpayment")</f>
        <v>Underpayment</v>
      </c>
      <c r="L482" s="6">
        <v>45420</v>
      </c>
      <c r="M482" t="str">
        <f>IF(ABS(Table1[[#This Row],[Variance]])&gt;100,"High Variance Claims","Normal Claims")</f>
        <v>High Variance Claims</v>
      </c>
      <c r="N482" t="str">
        <f>"Week" &amp; WEEKNUM(Table1[[#This Row],[DOS]],2)</f>
        <v>Week19</v>
      </c>
    </row>
    <row r="483" spans="1:14" x14ac:dyDescent="0.35">
      <c r="A483" t="s">
        <v>488</v>
      </c>
      <c r="B483" t="s">
        <v>651</v>
      </c>
      <c r="C483" t="s">
        <v>747</v>
      </c>
      <c r="D483" t="s">
        <v>761</v>
      </c>
      <c r="E483" t="s">
        <v>757</v>
      </c>
      <c r="F483">
        <v>3065</v>
      </c>
      <c r="G483">
        <v>2532</v>
      </c>
      <c r="H483">
        <v>347</v>
      </c>
      <c r="I483" t="s">
        <v>751</v>
      </c>
      <c r="J483">
        <f>Table1[[#This Row],[PaidAmount]]-Table1[[#This Row],[AllowedAmount]]</f>
        <v>-2185</v>
      </c>
      <c r="K483" t="str">
        <f>IF(Table1[[#This Row],[Variance]]&gt;0, "Overpayment","Underpayment")</f>
        <v>Underpayment</v>
      </c>
      <c r="L483" s="6">
        <v>45425</v>
      </c>
      <c r="M483" t="str">
        <f>IF(ABS(Table1[[#This Row],[Variance]])&gt;100,"High Variance Claims","Normal Claims")</f>
        <v>High Variance Claims</v>
      </c>
      <c r="N483" t="str">
        <f>"Week" &amp; WEEKNUM(Table1[[#This Row],[DOS]],2)</f>
        <v>Week20</v>
      </c>
    </row>
    <row r="484" spans="1:14" x14ac:dyDescent="0.35">
      <c r="A484" t="s">
        <v>489</v>
      </c>
      <c r="B484" t="s">
        <v>643</v>
      </c>
      <c r="C484" t="s">
        <v>747</v>
      </c>
      <c r="D484" t="s">
        <v>769</v>
      </c>
      <c r="E484" t="s">
        <v>755</v>
      </c>
      <c r="F484">
        <v>4949</v>
      </c>
      <c r="G484">
        <v>719</v>
      </c>
      <c r="H484">
        <v>434</v>
      </c>
      <c r="I484" t="s">
        <v>750</v>
      </c>
      <c r="J484">
        <f>Table1[[#This Row],[PaidAmount]]-Table1[[#This Row],[AllowedAmount]]</f>
        <v>-285</v>
      </c>
      <c r="K484" t="str">
        <f>IF(Table1[[#This Row],[Variance]]&gt;0, "Overpayment","Underpayment")</f>
        <v>Underpayment</v>
      </c>
      <c r="L484" s="6">
        <v>45547</v>
      </c>
      <c r="M484" t="str">
        <f>IF(ABS(Table1[[#This Row],[Variance]])&gt;100,"High Variance Claims","Normal Claims")</f>
        <v>High Variance Claims</v>
      </c>
      <c r="N484" t="str">
        <f>"Week" &amp; WEEKNUM(Table1[[#This Row],[DOS]],2)</f>
        <v>Week37</v>
      </c>
    </row>
    <row r="485" spans="1:14" x14ac:dyDescent="0.35">
      <c r="A485" t="s">
        <v>490</v>
      </c>
      <c r="B485" t="s">
        <v>740</v>
      </c>
      <c r="C485" t="s">
        <v>746</v>
      </c>
      <c r="D485" t="s">
        <v>765</v>
      </c>
      <c r="E485" t="s">
        <v>767</v>
      </c>
      <c r="F485">
        <v>3068</v>
      </c>
      <c r="G485">
        <v>406</v>
      </c>
      <c r="H485">
        <v>152</v>
      </c>
      <c r="I485" t="s">
        <v>749</v>
      </c>
      <c r="J485">
        <f>Table1[[#This Row],[PaidAmount]]-Table1[[#This Row],[AllowedAmount]]</f>
        <v>-254</v>
      </c>
      <c r="K485" t="str">
        <f>IF(Table1[[#This Row],[Variance]]&gt;0, "Overpayment","Underpayment")</f>
        <v>Underpayment</v>
      </c>
      <c r="L485" s="6">
        <v>45484</v>
      </c>
      <c r="M485" t="str">
        <f>IF(ABS(Table1[[#This Row],[Variance]])&gt;100,"High Variance Claims","Normal Claims")</f>
        <v>High Variance Claims</v>
      </c>
      <c r="N485" t="str">
        <f>"Week" &amp; WEEKNUM(Table1[[#This Row],[DOS]],2)</f>
        <v>Week28</v>
      </c>
    </row>
    <row r="486" spans="1:14" x14ac:dyDescent="0.35">
      <c r="A486" t="s">
        <v>491</v>
      </c>
      <c r="B486" t="s">
        <v>649</v>
      </c>
      <c r="C486" t="s">
        <v>748</v>
      </c>
      <c r="D486" t="s">
        <v>771</v>
      </c>
      <c r="E486" t="s">
        <v>755</v>
      </c>
      <c r="F486">
        <v>2619</v>
      </c>
      <c r="G486">
        <v>432</v>
      </c>
      <c r="H486">
        <v>162</v>
      </c>
      <c r="I486" t="s">
        <v>749</v>
      </c>
      <c r="J486">
        <f>Table1[[#This Row],[PaidAmount]]-Table1[[#This Row],[AllowedAmount]]</f>
        <v>-270</v>
      </c>
      <c r="K486" t="str">
        <f>IF(Table1[[#This Row],[Variance]]&gt;0, "Overpayment","Underpayment")</f>
        <v>Underpayment</v>
      </c>
      <c r="L486" s="6">
        <v>45480</v>
      </c>
      <c r="M486" t="str">
        <f>IF(ABS(Table1[[#This Row],[Variance]])&gt;100,"High Variance Claims","Normal Claims")</f>
        <v>High Variance Claims</v>
      </c>
      <c r="N486" t="str">
        <f>"Week" &amp; WEEKNUM(Table1[[#This Row],[DOS]],2)</f>
        <v>Week27</v>
      </c>
    </row>
    <row r="487" spans="1:14" x14ac:dyDescent="0.35">
      <c r="A487" t="s">
        <v>492</v>
      </c>
      <c r="B487" t="s">
        <v>741</v>
      </c>
      <c r="C487" t="s">
        <v>747</v>
      </c>
      <c r="D487" t="s">
        <v>761</v>
      </c>
      <c r="E487" t="s">
        <v>757</v>
      </c>
      <c r="F487">
        <v>2978</v>
      </c>
      <c r="G487">
        <v>1262</v>
      </c>
      <c r="H487">
        <v>821</v>
      </c>
      <c r="I487" t="s">
        <v>750</v>
      </c>
      <c r="J487">
        <f>Table1[[#This Row],[PaidAmount]]-Table1[[#This Row],[AllowedAmount]]</f>
        <v>-441</v>
      </c>
      <c r="K487" t="str">
        <f>IF(Table1[[#This Row],[Variance]]&gt;0, "Overpayment","Underpayment")</f>
        <v>Underpayment</v>
      </c>
      <c r="L487" s="6">
        <v>45441</v>
      </c>
      <c r="M487" t="str">
        <f>IF(ABS(Table1[[#This Row],[Variance]])&gt;100,"High Variance Claims","Normal Claims")</f>
        <v>High Variance Claims</v>
      </c>
      <c r="N487" t="str">
        <f>"Week" &amp; WEEKNUM(Table1[[#This Row],[DOS]],2)</f>
        <v>Week22</v>
      </c>
    </row>
    <row r="488" spans="1:14" x14ac:dyDescent="0.35">
      <c r="A488" t="s">
        <v>493</v>
      </c>
      <c r="B488" t="s">
        <v>678</v>
      </c>
      <c r="C488" t="s">
        <v>748</v>
      </c>
      <c r="D488" t="s">
        <v>771</v>
      </c>
      <c r="E488" t="s">
        <v>772</v>
      </c>
      <c r="F488">
        <v>3692</v>
      </c>
      <c r="G488">
        <v>1014</v>
      </c>
      <c r="H488">
        <v>392</v>
      </c>
      <c r="I488" t="s">
        <v>751</v>
      </c>
      <c r="J488">
        <f>Table1[[#This Row],[PaidAmount]]-Table1[[#This Row],[AllowedAmount]]</f>
        <v>-622</v>
      </c>
      <c r="K488" t="str">
        <f>IF(Table1[[#This Row],[Variance]]&gt;0, "Overpayment","Underpayment")</f>
        <v>Underpayment</v>
      </c>
      <c r="L488" s="6">
        <v>45552</v>
      </c>
      <c r="M488" t="str">
        <f>IF(ABS(Table1[[#This Row],[Variance]])&gt;100,"High Variance Claims","Normal Claims")</f>
        <v>High Variance Claims</v>
      </c>
      <c r="N488" t="str">
        <f>"Week" &amp; WEEKNUM(Table1[[#This Row],[DOS]],2)</f>
        <v>Week38</v>
      </c>
    </row>
    <row r="489" spans="1:14" x14ac:dyDescent="0.35">
      <c r="A489" t="s">
        <v>494</v>
      </c>
      <c r="B489" t="s">
        <v>599</v>
      </c>
      <c r="C489" t="s">
        <v>747</v>
      </c>
      <c r="D489" t="s">
        <v>769</v>
      </c>
      <c r="E489" t="s">
        <v>759</v>
      </c>
      <c r="F489">
        <v>4872</v>
      </c>
      <c r="G489">
        <v>2521</v>
      </c>
      <c r="H489">
        <v>2286</v>
      </c>
      <c r="I489" t="s">
        <v>751</v>
      </c>
      <c r="J489">
        <f>Table1[[#This Row],[PaidAmount]]-Table1[[#This Row],[AllowedAmount]]</f>
        <v>-235</v>
      </c>
      <c r="K489" t="str">
        <f>IF(Table1[[#This Row],[Variance]]&gt;0, "Overpayment","Underpayment")</f>
        <v>Underpayment</v>
      </c>
      <c r="L489" s="6">
        <v>45531</v>
      </c>
      <c r="M489" t="str">
        <f>IF(ABS(Table1[[#This Row],[Variance]])&gt;100,"High Variance Claims","Normal Claims")</f>
        <v>High Variance Claims</v>
      </c>
      <c r="N489" t="str">
        <f>"Week" &amp; WEEKNUM(Table1[[#This Row],[DOS]],2)</f>
        <v>Week35</v>
      </c>
    </row>
    <row r="490" spans="1:14" x14ac:dyDescent="0.35">
      <c r="A490" t="s">
        <v>495</v>
      </c>
      <c r="B490" t="s">
        <v>697</v>
      </c>
      <c r="C490" t="s">
        <v>747</v>
      </c>
      <c r="D490" t="s">
        <v>769</v>
      </c>
      <c r="E490" t="s">
        <v>767</v>
      </c>
      <c r="F490">
        <v>1000</v>
      </c>
      <c r="G490">
        <v>954</v>
      </c>
      <c r="H490">
        <v>720</v>
      </c>
      <c r="I490" t="s">
        <v>751</v>
      </c>
      <c r="J490">
        <f>Table1[[#This Row],[PaidAmount]]-Table1[[#This Row],[AllowedAmount]]</f>
        <v>-234</v>
      </c>
      <c r="K490" t="str">
        <f>IF(Table1[[#This Row],[Variance]]&gt;0, "Overpayment","Underpayment")</f>
        <v>Underpayment</v>
      </c>
      <c r="L490" s="6">
        <v>45465</v>
      </c>
      <c r="M490" t="str">
        <f>IF(ABS(Table1[[#This Row],[Variance]])&gt;100,"High Variance Claims","Normal Claims")</f>
        <v>High Variance Claims</v>
      </c>
      <c r="N490" t="str">
        <f>"Week" &amp; WEEKNUM(Table1[[#This Row],[DOS]],2)</f>
        <v>Week25</v>
      </c>
    </row>
    <row r="491" spans="1:14" x14ac:dyDescent="0.35">
      <c r="A491" t="s">
        <v>496</v>
      </c>
      <c r="B491" t="s">
        <v>683</v>
      </c>
      <c r="C491" t="s">
        <v>747</v>
      </c>
      <c r="D491" t="s">
        <v>765</v>
      </c>
      <c r="E491" t="s">
        <v>759</v>
      </c>
      <c r="F491">
        <v>3011</v>
      </c>
      <c r="G491">
        <v>1619</v>
      </c>
      <c r="H491">
        <v>782</v>
      </c>
      <c r="I491" t="s">
        <v>751</v>
      </c>
      <c r="J491">
        <f>Table1[[#This Row],[PaidAmount]]-Table1[[#This Row],[AllowedAmount]]</f>
        <v>-837</v>
      </c>
      <c r="K491" t="str">
        <f>IF(Table1[[#This Row],[Variance]]&gt;0, "Overpayment","Underpayment")</f>
        <v>Underpayment</v>
      </c>
      <c r="L491" s="6">
        <v>45485</v>
      </c>
      <c r="M491" t="str">
        <f>IF(ABS(Table1[[#This Row],[Variance]])&gt;100,"High Variance Claims","Normal Claims")</f>
        <v>High Variance Claims</v>
      </c>
      <c r="N491" t="str">
        <f>"Week" &amp; WEEKNUM(Table1[[#This Row],[DOS]],2)</f>
        <v>Week28</v>
      </c>
    </row>
    <row r="492" spans="1:14" x14ac:dyDescent="0.35">
      <c r="A492" t="s">
        <v>497</v>
      </c>
      <c r="B492" t="s">
        <v>513</v>
      </c>
      <c r="C492" t="s">
        <v>747</v>
      </c>
      <c r="D492" t="s">
        <v>769</v>
      </c>
      <c r="E492" t="s">
        <v>764</v>
      </c>
      <c r="F492">
        <v>2372</v>
      </c>
      <c r="G492">
        <v>1011</v>
      </c>
      <c r="H492">
        <v>897</v>
      </c>
      <c r="I492" t="s">
        <v>750</v>
      </c>
      <c r="J492">
        <f>Table1[[#This Row],[PaidAmount]]-Table1[[#This Row],[AllowedAmount]]</f>
        <v>-114</v>
      </c>
      <c r="K492" t="str">
        <f>IF(Table1[[#This Row],[Variance]]&gt;0, "Overpayment","Underpayment")</f>
        <v>Underpayment</v>
      </c>
      <c r="L492" s="6">
        <v>45432</v>
      </c>
      <c r="M492" t="str">
        <f>IF(ABS(Table1[[#This Row],[Variance]])&gt;100,"High Variance Claims","Normal Claims")</f>
        <v>High Variance Claims</v>
      </c>
      <c r="N492" t="str">
        <f>"Week" &amp; WEEKNUM(Table1[[#This Row],[DOS]],2)</f>
        <v>Week21</v>
      </c>
    </row>
    <row r="493" spans="1:14" x14ac:dyDescent="0.35">
      <c r="A493" t="s">
        <v>498</v>
      </c>
      <c r="B493" t="s">
        <v>742</v>
      </c>
      <c r="C493" t="s">
        <v>748</v>
      </c>
      <c r="D493" t="s">
        <v>771</v>
      </c>
      <c r="E493" t="s">
        <v>770</v>
      </c>
      <c r="F493">
        <v>3525</v>
      </c>
      <c r="G493">
        <v>1561</v>
      </c>
      <c r="H493">
        <v>878</v>
      </c>
      <c r="I493" t="s">
        <v>751</v>
      </c>
      <c r="J493">
        <f>Table1[[#This Row],[PaidAmount]]-Table1[[#This Row],[AllowedAmount]]</f>
        <v>-683</v>
      </c>
      <c r="K493" t="str">
        <f>IF(Table1[[#This Row],[Variance]]&gt;0, "Overpayment","Underpayment")</f>
        <v>Underpayment</v>
      </c>
      <c r="L493" s="6">
        <v>45546</v>
      </c>
      <c r="M493" t="str">
        <f>IF(ABS(Table1[[#This Row],[Variance]])&gt;100,"High Variance Claims","Normal Claims")</f>
        <v>High Variance Claims</v>
      </c>
      <c r="N493" t="str">
        <f>"Week" &amp; WEEKNUM(Table1[[#This Row],[DOS]],2)</f>
        <v>Week37</v>
      </c>
    </row>
    <row r="494" spans="1:14" x14ac:dyDescent="0.35">
      <c r="A494" t="s">
        <v>499</v>
      </c>
      <c r="B494" t="s">
        <v>577</v>
      </c>
      <c r="C494" t="s">
        <v>747</v>
      </c>
      <c r="D494" t="s">
        <v>756</v>
      </c>
      <c r="E494" t="s">
        <v>772</v>
      </c>
      <c r="F494">
        <v>924</v>
      </c>
      <c r="G494">
        <v>501</v>
      </c>
      <c r="H494">
        <v>48</v>
      </c>
      <c r="I494" t="s">
        <v>750</v>
      </c>
      <c r="J494">
        <f>Table1[[#This Row],[PaidAmount]]-Table1[[#This Row],[AllowedAmount]]</f>
        <v>-453</v>
      </c>
      <c r="K494" t="str">
        <f>IF(Table1[[#This Row],[Variance]]&gt;0, "Overpayment","Underpayment")</f>
        <v>Underpayment</v>
      </c>
      <c r="L494" s="6">
        <v>45449</v>
      </c>
      <c r="M494" t="str">
        <f>IF(ABS(Table1[[#This Row],[Variance]])&gt;100,"High Variance Claims","Normal Claims")</f>
        <v>High Variance Claims</v>
      </c>
      <c r="N494" t="str">
        <f>"Week" &amp; WEEKNUM(Table1[[#This Row],[DOS]],2)</f>
        <v>Week23</v>
      </c>
    </row>
    <row r="495" spans="1:14" x14ac:dyDescent="0.35">
      <c r="A495" t="s">
        <v>500</v>
      </c>
      <c r="B495" t="s">
        <v>514</v>
      </c>
      <c r="C495" t="s">
        <v>746</v>
      </c>
      <c r="D495" t="s">
        <v>756</v>
      </c>
      <c r="E495" t="s">
        <v>759</v>
      </c>
      <c r="F495">
        <v>3243</v>
      </c>
      <c r="G495">
        <v>1132</v>
      </c>
      <c r="H495">
        <v>524</v>
      </c>
      <c r="I495" t="s">
        <v>751</v>
      </c>
      <c r="J495">
        <f>Table1[[#This Row],[PaidAmount]]-Table1[[#This Row],[AllowedAmount]]</f>
        <v>-608</v>
      </c>
      <c r="K495" t="str">
        <f>IF(Table1[[#This Row],[Variance]]&gt;0, "Overpayment","Underpayment")</f>
        <v>Underpayment</v>
      </c>
      <c r="L495" s="6">
        <v>45482</v>
      </c>
      <c r="M495" t="str">
        <f>IF(ABS(Table1[[#This Row],[Variance]])&gt;100,"High Variance Claims","Normal Claims")</f>
        <v>High Variance Claims</v>
      </c>
      <c r="N495" t="str">
        <f>"Week" &amp; WEEKNUM(Table1[[#This Row],[DOS]],2)</f>
        <v>Week28</v>
      </c>
    </row>
    <row r="496" spans="1:14" x14ac:dyDescent="0.35">
      <c r="A496" t="s">
        <v>501</v>
      </c>
      <c r="B496" t="s">
        <v>743</v>
      </c>
      <c r="C496" t="s">
        <v>748</v>
      </c>
      <c r="D496" t="s">
        <v>773</v>
      </c>
      <c r="E496" t="s">
        <v>766</v>
      </c>
      <c r="F496">
        <v>2631.5</v>
      </c>
      <c r="G496">
        <v>1976</v>
      </c>
      <c r="H496">
        <v>1169</v>
      </c>
      <c r="I496" t="s">
        <v>750</v>
      </c>
      <c r="J496">
        <f>Table1[[#This Row],[PaidAmount]]-Table1[[#This Row],[AllowedAmount]]</f>
        <v>-807</v>
      </c>
      <c r="K496" t="str">
        <f>IF(Table1[[#This Row],[Variance]]&gt;0, "Overpayment","Underpayment")</f>
        <v>Underpayment</v>
      </c>
      <c r="L496" s="6">
        <v>45436</v>
      </c>
      <c r="M496" t="str">
        <f>IF(ABS(Table1[[#This Row],[Variance]])&gt;100,"High Variance Claims","Normal Claims")</f>
        <v>High Variance Claims</v>
      </c>
      <c r="N496" t="str">
        <f>"Week" &amp; WEEKNUM(Table1[[#This Row],[DOS]],2)</f>
        <v>Week21</v>
      </c>
    </row>
    <row r="497" spans="1:14" x14ac:dyDescent="0.35">
      <c r="A497" t="s">
        <v>502</v>
      </c>
      <c r="B497" t="s">
        <v>744</v>
      </c>
      <c r="C497" t="s">
        <v>746</v>
      </c>
      <c r="D497" t="s">
        <v>765</v>
      </c>
      <c r="E497" t="s">
        <v>757</v>
      </c>
      <c r="F497">
        <v>1119</v>
      </c>
      <c r="G497">
        <v>765</v>
      </c>
      <c r="H497">
        <v>177</v>
      </c>
      <c r="I497" t="s">
        <v>751</v>
      </c>
      <c r="J497">
        <f>Table1[[#This Row],[PaidAmount]]-Table1[[#This Row],[AllowedAmount]]</f>
        <v>-588</v>
      </c>
      <c r="K497" t="str">
        <f>IF(Table1[[#This Row],[Variance]]&gt;0, "Overpayment","Underpayment")</f>
        <v>Underpayment</v>
      </c>
      <c r="L497" s="6">
        <v>45437</v>
      </c>
      <c r="M497" t="str">
        <f>IF(ABS(Table1[[#This Row],[Variance]])&gt;100,"High Variance Claims","Normal Claims")</f>
        <v>High Variance Claims</v>
      </c>
      <c r="N497" t="str">
        <f>"Week" &amp; WEEKNUM(Table1[[#This Row],[DOS]],2)</f>
        <v>Week21</v>
      </c>
    </row>
    <row r="498" spans="1:14" x14ac:dyDescent="0.35">
      <c r="A498" t="s">
        <v>503</v>
      </c>
      <c r="B498" t="s">
        <v>745</v>
      </c>
      <c r="C498" t="s">
        <v>748</v>
      </c>
      <c r="D498" t="s">
        <v>754</v>
      </c>
      <c r="E498" t="s">
        <v>762</v>
      </c>
      <c r="F498">
        <v>2631.5</v>
      </c>
      <c r="G498">
        <v>835</v>
      </c>
      <c r="H498">
        <v>507</v>
      </c>
      <c r="I498" t="s">
        <v>751</v>
      </c>
      <c r="J498">
        <f>Table1[[#This Row],[PaidAmount]]-Table1[[#This Row],[AllowedAmount]]</f>
        <v>-328</v>
      </c>
      <c r="K498" t="str">
        <f>IF(Table1[[#This Row],[Variance]]&gt;0, "Overpayment","Underpayment")</f>
        <v>Underpayment</v>
      </c>
      <c r="L498" s="6">
        <v>45416</v>
      </c>
      <c r="M498" t="str">
        <f>IF(ABS(Table1[[#This Row],[Variance]])&gt;100,"High Variance Claims","Normal Claims")</f>
        <v>High Variance Claims</v>
      </c>
      <c r="N498" t="str">
        <f>"Week" &amp; WEEKNUM(Table1[[#This Row],[DOS]],2)</f>
        <v>Week18</v>
      </c>
    </row>
    <row r="499" spans="1:14" x14ac:dyDescent="0.35">
      <c r="A499" t="s">
        <v>504</v>
      </c>
      <c r="B499" t="s">
        <v>709</v>
      </c>
      <c r="C499" t="s">
        <v>746</v>
      </c>
      <c r="D499" t="s">
        <v>758</v>
      </c>
      <c r="E499" t="s">
        <v>759</v>
      </c>
      <c r="F499">
        <v>2631.5</v>
      </c>
      <c r="G499">
        <v>1826</v>
      </c>
      <c r="H499">
        <v>1651</v>
      </c>
      <c r="I499" t="s">
        <v>749</v>
      </c>
      <c r="J499">
        <f>Table1[[#This Row],[PaidAmount]]-Table1[[#This Row],[AllowedAmount]]</f>
        <v>-175</v>
      </c>
      <c r="K499" t="str">
        <f>IF(Table1[[#This Row],[Variance]]&gt;0, "Overpayment","Underpayment")</f>
        <v>Underpayment</v>
      </c>
      <c r="L499" s="6">
        <v>45500</v>
      </c>
      <c r="M499" t="str">
        <f>IF(ABS(Table1[[#This Row],[Variance]])&gt;100,"High Variance Claims","Normal Claims")</f>
        <v>High Variance Claims</v>
      </c>
      <c r="N499" t="str">
        <f>"Week" &amp; WEEKNUM(Table1[[#This Row],[DOS]],2)</f>
        <v>Week30</v>
      </c>
    </row>
    <row r="500" spans="1:14" x14ac:dyDescent="0.35">
      <c r="A500" t="s">
        <v>505</v>
      </c>
      <c r="B500" t="s">
        <v>715</v>
      </c>
      <c r="C500" t="s">
        <v>747</v>
      </c>
      <c r="D500" t="s">
        <v>771</v>
      </c>
      <c r="E500" t="s">
        <v>770</v>
      </c>
      <c r="F500">
        <v>289</v>
      </c>
      <c r="G500">
        <v>238</v>
      </c>
      <c r="H500">
        <v>649</v>
      </c>
      <c r="I500" t="s">
        <v>750</v>
      </c>
      <c r="J500">
        <f>Table1[[#This Row],[PaidAmount]]-Table1[[#This Row],[AllowedAmount]]</f>
        <v>411</v>
      </c>
      <c r="K500" t="str">
        <f>IF(Table1[[#This Row],[Variance]]&gt;0, "Overpayment","Underpayment")</f>
        <v>Overpayment</v>
      </c>
      <c r="L500" s="6">
        <v>45464</v>
      </c>
      <c r="M500" t="str">
        <f>IF(ABS(Table1[[#This Row],[Variance]])&gt;100,"High Variance Claims","Normal Claims")</f>
        <v>High Variance Claims</v>
      </c>
      <c r="N500" t="str">
        <f>"Week" &amp; WEEKNUM(Table1[[#This Row],[DOS]],2)</f>
        <v>Week25</v>
      </c>
    </row>
    <row r="501" spans="1:14" x14ac:dyDescent="0.35">
      <c r="A501" t="s">
        <v>506</v>
      </c>
      <c r="B501" t="s">
        <v>572</v>
      </c>
      <c r="C501" t="s">
        <v>747</v>
      </c>
      <c r="D501" t="s">
        <v>754</v>
      </c>
      <c r="E501" t="s">
        <v>767</v>
      </c>
      <c r="F501">
        <v>4342</v>
      </c>
      <c r="G501">
        <v>3586</v>
      </c>
      <c r="H501">
        <v>2449</v>
      </c>
      <c r="I501" t="s">
        <v>749</v>
      </c>
      <c r="J501">
        <f>Table1[[#This Row],[PaidAmount]]-Table1[[#This Row],[AllowedAmount]]</f>
        <v>-1137</v>
      </c>
      <c r="K501" t="str">
        <f>IF(Table1[[#This Row],[Variance]]&gt;0, "Overpayment","Underpayment")</f>
        <v>Underpayment</v>
      </c>
      <c r="L501" s="6">
        <v>45336</v>
      </c>
      <c r="M501" t="str">
        <f>IF(ABS(Table1[[#This Row],[Variance]])&gt;100,"High Variance Claims","Normal Claims")</f>
        <v>High Variance Claims</v>
      </c>
      <c r="N501" t="str">
        <f>"Week" &amp; WEEKNUM(Table1[[#This Row],[DOS]],2)</f>
        <v>Week7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II</vt:lpstr>
      <vt:lpstr>Dashboard</vt:lpstr>
      <vt:lpstr>Project 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Djouokep Gautier</dc:creator>
  <cp:lastModifiedBy>Djouokep Gautier</cp:lastModifiedBy>
  <dcterms:created xsi:type="dcterms:W3CDTF">2025-08-24T21:27:25Z</dcterms:created>
  <dcterms:modified xsi:type="dcterms:W3CDTF">2025-08-26T00:35:25Z</dcterms:modified>
</cp:coreProperties>
</file>