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e\OneDrive_Universidad_de_Chile\Escritorio\FCFM\7mo_Semestre\Logaritmos\T3\LogT3\Entregable\"/>
    </mc:Choice>
  </mc:AlternateContent>
  <xr:revisionPtr revIDLastSave="0" documentId="13_ncr:1_{E0007493-A0DE-4766-AAE4-7CA1DB6971AE}" xr6:coauthVersionLast="47" xr6:coauthVersionMax="47" xr10:uidLastSave="{00000000-0000-0000-0000-000000000000}"/>
  <bookViews>
    <workbookView xWindow="-108" yWindow="-108" windowWidth="23256" windowHeight="12576" xr2:uid="{1248B3B3-F969-4A00-8422-5BF1E680EC63}"/>
  </bookViews>
  <sheets>
    <sheet name="Resultados Filtro" sheetId="2" r:id="rId1"/>
    <sheet name="Resultados K" sheetId="3" r:id="rId2"/>
    <sheet name="Resultados M" sheetId="4" r:id="rId3"/>
  </sheets>
  <definedNames>
    <definedName name="ExternalData_1" localSheetId="0" hidden="1">'Resultados Filtro'!$A$1:$I$7</definedName>
    <definedName name="ExternalData_1" localSheetId="1" hidden="1">'Resultados K'!$A$1:$C$11</definedName>
    <definedName name="ExternalData_1" localSheetId="2" hidden="1">'Resultados M'!$A$1:$D$8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B2" i="4"/>
  <c r="B3" i="4"/>
  <c r="B4" i="4"/>
  <c r="B5" i="4"/>
  <c r="B6" i="4"/>
  <c r="B7" i="4"/>
  <c r="B8" i="4"/>
  <c r="G2" i="2"/>
  <c r="G3" i="2"/>
  <c r="G4" i="2"/>
  <c r="G5" i="2"/>
  <c r="G6" i="2"/>
  <c r="G7" i="2"/>
  <c r="B2" i="2"/>
  <c r="B3" i="2"/>
  <c r="B4" i="2"/>
  <c r="B5" i="2"/>
  <c r="B6" i="2"/>
  <c r="B7" i="2"/>
  <c r="J3" i="2"/>
  <c r="K3" i="2" s="1"/>
  <c r="J2" i="2"/>
  <c r="K2" i="2" s="1"/>
  <c r="J4" i="2"/>
  <c r="K4" i="2" s="1"/>
  <c r="J5" i="2"/>
  <c r="K5" i="2" s="1"/>
  <c r="J6" i="2"/>
  <c r="K6" i="2" s="1"/>
  <c r="J7" i="2"/>
  <c r="K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BE4E7D-CAB0-4919-9FB6-E26422609BFE}" keepAlive="1" name="Query - Resultados Filtro" description="Connection to the 'Resultados Filtro' query in the workbook." type="5" refreshedVersion="8" background="1" saveData="1">
    <dbPr connection="Provider=Microsoft.Mashup.OleDb.1;Data Source=$Workbook$;Location=&quot;Resultados Filtro&quot;;Extended Properties=&quot;&quot;" command="SELECT * FROM [Resultados Filtro]"/>
  </connection>
  <connection id="2" xr16:uid="{35213C2D-9D32-4424-B67A-492038BFAEEC}" keepAlive="1" name="Query - Resultados K" description="Connection to the 'Resultados K' query in the workbook." type="5" refreshedVersion="8" background="1" saveData="1">
    <dbPr connection="Provider=Microsoft.Mashup.OleDb.1;Data Source=$Workbook$;Location=&quot;Resultados K&quot;;Extended Properties=&quot;&quot;" command="SELECT * FROM [Resultados K]"/>
  </connection>
  <connection id="3" xr16:uid="{13808439-5212-4AB3-A094-82B04B98E1B1}" keepAlive="1" name="Query - Resultados M" description="Connection to the 'Resultados M' query in the workbook." type="5" refreshedVersion="8" background="1" saveData="1">
    <dbPr connection="Provider=Microsoft.Mashup.OleDb.1;Data Source=$Workbook$;Location=&quot;Resultados M&quot;;Extended Properties=&quot;&quot;" command="SELECT * FROM [Resultados M]"/>
  </connection>
</connections>
</file>

<file path=xl/sharedStrings.xml><?xml version="1.0" encoding="utf-8"?>
<sst xmlns="http://schemas.openxmlformats.org/spreadsheetml/2006/main" count="18" uniqueCount="16">
  <si>
    <t>N</t>
  </si>
  <si>
    <t>Promedio Tiempo sin Filtro</t>
  </si>
  <si>
    <t>DS Tiempo sin Flitro</t>
  </si>
  <si>
    <t>Promedio Tiempo con Filtro</t>
  </si>
  <si>
    <t>DS Tiempo con Flitro</t>
  </si>
  <si>
    <t>Promedio Cantidad de Falsos Positivos</t>
  </si>
  <si>
    <t>DS Cantidad de Falsos Positivos</t>
  </si>
  <si>
    <t>Cantidad de Busquedas Infructuosas</t>
  </si>
  <si>
    <t>Tasa de Falsos Positivos por Infructuosas</t>
  </si>
  <si>
    <t>LogN</t>
  </si>
  <si>
    <t>Diferencia de tiempos promedios sin vs con Filtro</t>
  </si>
  <si>
    <t>K</t>
  </si>
  <si>
    <t>Promedio Tasa de Falsos Positivos/Infructuosas</t>
  </si>
  <si>
    <t>Desviación estandar Tasa de Falsos Positivos/Infructuosas</t>
  </si>
  <si>
    <t>m</t>
  </si>
  <si>
    <t>m*10^6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</si>
</sst>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8">
    <dxf>
      <numFmt numFmtId="14" formatCode="0.00%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Tiempos de Ejecución según N</a:t>
            </a:r>
          </a:p>
        </c:rich>
      </c:tx>
      <c:layout>
        <c:manualLayout>
          <c:xMode val="edge"/>
          <c:yMode val="edge"/>
          <c:x val="0.25486533103240666"/>
          <c:y val="2.77513557192812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110364519520238"/>
          <c:w val="0.81862729658792655"/>
          <c:h val="0.60046373170950751"/>
        </c:manualLayout>
      </c:layout>
      <c:scatterChart>
        <c:scatterStyle val="smoothMarker"/>
        <c:varyColors val="0"/>
        <c:ser>
          <c:idx val="0"/>
          <c:order val="0"/>
          <c:tx>
            <c:v>Sin Filtro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'Resultados Filtro'!$B$2:$B$7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'Resultados Filtro'!$C$2:$C$7</c:f>
              <c:numCache>
                <c:formatCode>General</c:formatCode>
                <c:ptCount val="6"/>
                <c:pt idx="0">
                  <c:v>14.4852137333339</c:v>
                </c:pt>
                <c:pt idx="1">
                  <c:v>21.124103733333499</c:v>
                </c:pt>
                <c:pt idx="2">
                  <c:v>32.462700988889502</c:v>
                </c:pt>
                <c:pt idx="3">
                  <c:v>51.767413616667298</c:v>
                </c:pt>
                <c:pt idx="4">
                  <c:v>84.453605600000898</c:v>
                </c:pt>
                <c:pt idx="5">
                  <c:v>148.96916001666699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80-43A8-89E9-6AD9C3656494}"/>
            </c:ext>
          </c:extLst>
        </c:ser>
        <c:ser>
          <c:idx val="1"/>
          <c:order val="1"/>
          <c:tx>
            <c:v>Con Filtro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'Resultados Filtro'!$B$2:$B$7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'Resultados Filtro'!$E$2:$E$7</c:f>
              <c:numCache>
                <c:formatCode>General</c:formatCode>
                <c:ptCount val="6"/>
                <c:pt idx="0">
                  <c:v>8.6384749666673599</c:v>
                </c:pt>
                <c:pt idx="1">
                  <c:v>12.570362516666099</c:v>
                </c:pt>
                <c:pt idx="2">
                  <c:v>19.2577673777777</c:v>
                </c:pt>
                <c:pt idx="3">
                  <c:v>30.867622308333299</c:v>
                </c:pt>
                <c:pt idx="4">
                  <c:v>50.510123020000599</c:v>
                </c:pt>
                <c:pt idx="5">
                  <c:v>89.913887200000303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80-43A8-89E9-6AD9C365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90640"/>
        <c:axId val="939279600"/>
      </c:scatterChart>
      <c:valAx>
        <c:axId val="939290640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9279600"/>
        <c:crosses val="autoZero"/>
        <c:crossBetween val="midCat"/>
      </c:valAx>
      <c:valAx>
        <c:axId val="9392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Promedio Tiempo Ejecución</a:t>
                </a:r>
                <a:r>
                  <a:rPr lang="es-CL" baseline="0"/>
                  <a:t> </a:t>
                </a:r>
                <a:r>
                  <a:rPr lang="es-CL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392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255905511811039E-2"/>
          <c:y val="0.8291948409538914"/>
          <c:w val="0.84071041119860013"/>
          <c:h val="0.13515980956888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de tiempos promedios entre</a:t>
            </a:r>
          </a:p>
          <a:p>
            <a:pPr>
              <a:defRPr/>
            </a:pPr>
            <a:r>
              <a:rPr lang="en-US"/>
              <a:t>sin filtro y con filtro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Dif. tiempos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'Resultados Filtro'!$B$2:$B$7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'Resultados Filtro'!$G$2:$G$7</c:f>
              <c:numCache>
                <c:formatCode>General</c:formatCode>
                <c:ptCount val="6"/>
                <c:pt idx="0">
                  <c:v>5.8467387666665402</c:v>
                </c:pt>
                <c:pt idx="1">
                  <c:v>8.5537412166673992</c:v>
                </c:pt>
                <c:pt idx="2">
                  <c:v>13.204933611111802</c:v>
                </c:pt>
                <c:pt idx="3">
                  <c:v>20.899791308333999</c:v>
                </c:pt>
                <c:pt idx="4">
                  <c:v>33.9434825800003</c:v>
                </c:pt>
                <c:pt idx="5">
                  <c:v>59.055272816666687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675-BC79-4675F6AC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385824"/>
        <c:axId val="1993388224"/>
      </c:scatterChart>
      <c:valAx>
        <c:axId val="199338582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3388224"/>
        <c:crosses val="autoZero"/>
        <c:crossBetween val="midCat"/>
      </c:valAx>
      <c:valAx>
        <c:axId val="19933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Diferencia de </a:t>
                </a:r>
              </a:p>
              <a:p>
                <a:pPr>
                  <a:defRPr/>
                </a:pPr>
                <a:r>
                  <a:rPr lang="es-CL"/>
                  <a:t>Tiempos</a:t>
                </a:r>
                <a:r>
                  <a:rPr lang="es-CL" baseline="0"/>
                  <a:t> Promedios (s)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9338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Porcentaje de Falsos Positivos por Cantidad de Funciones de Hash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'Resultados K'!$B$1</c:f>
              <c:strCache>
                <c:ptCount val="1"/>
                <c:pt idx="0">
                  <c:v>Promedio Tasa de Falsos Positivos/Infructuosas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K'!$A$2:$A$11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'Resultados K'!$B$2:$B$11</c:f>
              <c:numCache>
                <c:formatCode>0.00%</c:formatCode>
                <c:ptCount val="10"/>
                <c:pt idx="0">
                  <c:v>0.2039</c:v>
                </c:pt>
                <c:pt idx="1">
                  <c:v>0.1663</c:v>
                </c:pt>
                <c:pt idx="2">
                  <c:v>0.15359999999999999</c:v>
                </c:pt>
                <c:pt idx="3">
                  <c:v>0.1507</c:v>
                </c:pt>
                <c:pt idx="4">
                  <c:v>0.1507</c:v>
                </c:pt>
                <c:pt idx="5">
                  <c:v>0.1537</c:v>
                </c:pt>
                <c:pt idx="6">
                  <c:v>0.1608</c:v>
                </c:pt>
                <c:pt idx="7">
                  <c:v>0.17150000000000001</c:v>
                </c:pt>
                <c:pt idx="8">
                  <c:v>0.18590000000000001</c:v>
                </c:pt>
                <c:pt idx="9">
                  <c:v>0.20250000000000001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23-42A7-B7DC-BD6CBA96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55103"/>
        <c:axId val="434152223"/>
      </c:scatterChart>
      <c:valAx>
        <c:axId val="43415510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Cantidad k de funciones de Hash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4152223"/>
        <c:crosses val="autoZero"/>
        <c:crossBetween val="midCat"/>
      </c:valAx>
      <c:valAx>
        <c:axId val="434152223"/>
        <c:scaling>
          <c:orientation val="minMax"/>
          <c:max val="0.24000000000000002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Porcentaje Falsos Positivos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3415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Porcentaje de Falsos Positivos</a:t>
            </a:r>
            <a:r>
              <a:rPr lang="en-US" baseline="0"/>
              <a:t> por Tamaño de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'Resultados M'!$C$1</c:f>
              <c:strCache>
                <c:ptCount val="1"/>
                <c:pt idx="0">
                  <c:v>Promedio Tasa de Falsos Positivos/Infructuosas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'Resultados M'!$B$2:$B$8</c:f>
              <c:numCache>
                <c:formatCode>General</c:formatCode>
                <c:ptCount val="7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</c:numCache>
            </c:numRef>
          </c:xVal>
          <c:yVal>
            <c:numRef>
              <c:f>'Resultados M'!$C$2:$C$8</c:f>
              <c:numCache>
                <c:formatCode>0.00%</c:formatCode>
                <c:ptCount val="7"/>
                <c:pt idx="0">
                  <c:v>0.21840000000000001</c:v>
                </c:pt>
                <c:pt idx="1">
                  <c:v>0.19520000000000001</c:v>
                </c:pt>
                <c:pt idx="2">
                  <c:v>0.17199999999999999</c:v>
                </c:pt>
                <c:pt idx="3">
                  <c:v>0.15310000000000001</c:v>
                </c:pt>
                <c:pt idx="4">
                  <c:v>0.1391</c:v>
                </c:pt>
                <c:pt idx="5">
                  <c:v>0.12709999999999999</c:v>
                </c:pt>
                <c:pt idx="6">
                  <c:v>0.1168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E9-4F9B-A07F-462EDA18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317007"/>
        <c:axId val="2035314127"/>
      </c:scatterChart>
      <c:valAx>
        <c:axId val="2035317007"/>
        <c:scaling>
          <c:orientation val="minMax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Tamaño</a:t>
                </a:r>
                <a:r>
                  <a:rPr lang="es-CL" baseline="0"/>
                  <a:t> arreglo de bits M</a:t>
                </a:r>
                <a:r>
                  <a:rPr lang="es-CL"/>
                  <a:t> (Megas)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5314127"/>
        <c:crosses val="autoZero"/>
        <c:crossBetween val="midCat"/>
      </c:valAx>
      <c:valAx>
        <c:axId val="20353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Porcentaje Falsos Positivos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3531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443049</xdr:colOff>
      <xdr:row>9</xdr:row>
      <xdr:rowOff>97972</xdr:rowOff>
    </xdr:from>
    <xdr:to>
      <xdr:col>4</xdr:col>
      <xdr:colOff>1345475</xdr:colOff>
      <xdr:row>34</xdr:row>
      <xdr:rowOff>47896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33FDE7-5C8E-1D66-B58E-0160F5A3E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8</xdr:row>
      <xdr:rowOff>7620</xdr:rowOff>
    </xdr:from>
    <xdr:to>
      <xdr:col>6</xdr:col>
      <xdr:colOff>3070860</xdr:colOff>
      <xdr:row>23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8C839F-F072-31E4-8B34-A1225239E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12</xdr:row>
      <xdr:rowOff>11430</xdr:rowOff>
    </xdr:from>
    <xdr:to>
      <xdr:col>2</xdr:col>
      <xdr:colOff>2567940</xdr:colOff>
      <xdr:row>27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08F2A-18B5-D015-32FE-06B4812B5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9</xdr:row>
      <xdr:rowOff>133350</xdr:rowOff>
    </xdr:from>
    <xdr:to>
      <xdr:col>3</xdr:col>
      <xdr:colOff>1394460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BE3BA-171D-D1EF-F691-F258422C8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3D57D4-8A8D-4514-9F86-5171203D9E61}" autoFormatId="16" applyNumberFormats="0" applyBorderFormats="0" applyFontFormats="0" applyPatternFormats="0" applyAlignmentFormats="0" applyWidthHeightFormats="0">
  <queryTableRefresh nextId="13" unboundColumnsRight="2">
    <queryTableFields count="11">
      <queryTableField id="2" name="N" tableColumnId="2"/>
      <queryTableField id="11" dataBound="0" tableColumnId="11"/>
      <queryTableField id="3" name="Promedio Tiempo sin Filtro" tableColumnId="3"/>
      <queryTableField id="4" name="DS Tiempo sin Flitro" tableColumnId="4"/>
      <queryTableField id="5" name="Promedio Tiempo con Filtro" tableColumnId="5"/>
      <queryTableField id="6" name="DS Tiempo con Flitro" tableColumnId="6"/>
      <queryTableField id="12" dataBound="0" tableColumnId="12"/>
      <queryTableField id="7" name="Promedio Cantidad de Errores" tableColumnId="7"/>
      <queryTableField id="8" name="DS Cantidad de Errores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AF4AE5-8516-4E5E-B3AA-607D3F2E618B}" autoFormatId="16" applyNumberFormats="0" applyBorderFormats="0" applyFontFormats="0" applyPatternFormats="0" applyAlignmentFormats="0" applyWidthHeightFormats="0">
  <queryTableRefresh nextId="5">
    <queryTableFields count="3">
      <queryTableField id="2" name="K" tableColumnId="2"/>
      <queryTableField id="3" name="Promedio Tasa de Falsos Positivos/Infructuosas" tableColumnId="3"/>
      <queryTableField id="4" name="Desviación estandar Tasa de Falsos Positivos/Infructuosas" tableColumnId="4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42633A3-533A-4C63-8855-492EFEF4AE07}" autoFormatId="16" applyNumberFormats="0" applyBorderFormats="0" applyFontFormats="0" applyPatternFormats="0" applyAlignmentFormats="0" applyWidthHeightFormats="0">
  <queryTableRefresh nextId="7">
    <queryTableFields count="4">
      <queryTableField id="2" name="m" tableColumnId="2"/>
      <queryTableField id="6" dataBound="0" tableColumnId="6"/>
      <queryTableField id="3" name="Promedio Tasa de Falsos Positivos/Infructuosas" tableColumnId="3"/>
      <queryTableField id="4" name="Desviación estandar Tasa de Falsos Positivos/Infructuosas" tableColumnId="4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F1C158-4538-4224-96DC-2AA85BDFE5C2}" name="Table_Resultados_Filtro" displayName="Table_Resultados_Filtro" ref="A1:K7" tableType="queryTable" totalsRowShown="0">
  <autoFilter ref="A1:K7" xr:uid="{E1F1C158-4538-4224-96DC-2AA85BDFE5C2}"/>
  <tableColumns count="11">
    <tableColumn id="2" xr3:uid="{2636996B-071A-4968-9DCA-33BC473494B8}" uniqueName="2" name="N" queryTableFieldId="2" dataDxfId="17"/>
    <tableColumn id="11" xr3:uid="{8CEC9E75-50CA-4C84-A2A3-A9D067B70FE2}" uniqueName="11" name="LogN" queryTableFieldId="11" dataDxfId="16">
      <calculatedColumnFormula>LOG(Table_Resultados_Filtro[[#This Row],[N]],2)</calculatedColumnFormula>
    </tableColumn>
    <tableColumn id="3" xr3:uid="{5AB7A5DD-BF17-4C62-B8F2-64FFC30C8FBE}" uniqueName="3" name="Promedio Tiempo sin Filtro" queryTableFieldId="3" dataDxfId="15"/>
    <tableColumn id="4" xr3:uid="{D4F25BF0-5087-422F-80A3-110E1D58F96A}" uniqueName="4" name="DS Tiempo sin Flitro" queryTableFieldId="4" dataDxfId="14"/>
    <tableColumn id="5" xr3:uid="{A67DB986-F52D-471D-88DB-9DD90B66F58D}" uniqueName="5" name="Promedio Tiempo con Filtro" queryTableFieldId="5" dataDxfId="13"/>
    <tableColumn id="6" xr3:uid="{0B0C02D9-DB1F-4943-91A8-AF0DA86A74B4}" uniqueName="6" name="DS Tiempo con Flitro" queryTableFieldId="6" dataDxfId="12"/>
    <tableColumn id="12" xr3:uid="{3476A4C8-D590-4A42-B4DE-DB70A8AC74D7}" uniqueName="12" name="Diferencia de tiempos promedios sin vs con Filtro" queryTableFieldId="12" dataDxfId="11">
      <calculatedColumnFormula>Table_Resultados_Filtro[[#This Row],[Promedio Tiempo sin Filtro]]-Table_Resultados_Filtro[[#This Row],[Promedio Tiempo con Filtro]]</calculatedColumnFormula>
    </tableColumn>
    <tableColumn id="7" xr3:uid="{925BBCB5-27A4-42AF-8CD3-2F4674578787}" uniqueName="7" name="Promedio Cantidad de Falsos Positivos" queryTableFieldId="7" dataDxfId="10"/>
    <tableColumn id="8" xr3:uid="{ACD718FA-769E-4E8D-B7B9-D242F03C3755}" uniqueName="8" name="DS Cantidad de Falsos Positivos" queryTableFieldId="8" dataDxfId="9"/>
    <tableColumn id="9" xr3:uid="{71FD9D00-B0D2-4DC8-ACE7-60AB8A47C689}" uniqueName="9" name="Cantidad de Busquedas Infructuosas" queryTableFieldId="9" dataDxfId="8">
      <calculatedColumnFormula>Table_Resultados_Filtro[[#This Row],[N]]-INT(Table_Resultados_Filtro[[#This Row],[N]]*0.7)</calculatedColumnFormula>
    </tableColumn>
    <tableColumn id="10" xr3:uid="{691E5CCD-821F-4FCF-9FB7-BEFE5E24612E}" uniqueName="10" name="Tasa de Falsos Positivos por Infructuosas" queryTableFieldId="10" dataDxfId="0" dataCellStyle="Percent">
      <calculatedColumnFormula>Table_Resultados_Filtro[[#This Row],[Promedio Cantidad de Falsos Positivos]]/Table_Resultados_Filtro[[#This Row],[Cantidad de Busquedas Infructuosas]]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25C325-1F8D-427D-A973-B87C564F3691}" name="Table_Resultados_K" displayName="Table_Resultados_K" ref="A1:C11" tableType="queryTable" totalsRowShown="0">
  <autoFilter ref="A1:C11" xr:uid="{9225C325-1F8D-427D-A973-B87C564F3691}"/>
  <tableColumns count="3">
    <tableColumn id="2" xr3:uid="{97E63FBB-CC7E-4C19-A8DA-D42F5C21E255}" uniqueName="2" name="K" queryTableFieldId="2" dataDxfId="7"/>
    <tableColumn id="3" xr3:uid="{0B5B3DF9-9400-4BCF-B950-BD0D33FB9419}" uniqueName="3" name="Promedio Tasa de Falsos Positivos/Infructuosas" queryTableFieldId="3" dataDxfId="6" dataCellStyle="Percent"/>
    <tableColumn id="4" xr3:uid="{C64504D9-8607-46E6-83FC-D23B904586A4}" uniqueName="4" name="Desviación estandar Tasa de Falsos Positivos/Infructuosas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9BF6C4-73A6-42BF-B2B2-0396A179DF69}" name="Table_Resultados_M" displayName="Table_Resultados_M" ref="A1:D8" tableType="queryTable" totalsRowShown="0">
  <autoFilter ref="A1:D8" xr:uid="{7A9BF6C4-73A6-42BF-B2B2-0396A179DF69}"/>
  <tableColumns count="4">
    <tableColumn id="2" xr3:uid="{9E0DD450-B1D9-4A3D-B194-DCCA2B43FC67}" uniqueName="2" name="m" queryTableFieldId="2" dataDxfId="4"/>
    <tableColumn id="6" xr3:uid="{7FC75BA6-101C-4641-AFA2-8E69501DA240}" uniqueName="6" name="m*10^6" queryTableFieldId="6" dataDxfId="3">
      <calculatedColumnFormula>Table_Resultados_M[[#This Row],[m]]/10^6</calculatedColumnFormula>
    </tableColumn>
    <tableColumn id="3" xr3:uid="{E3FEFA26-39CA-4A1E-92DD-2D35056495F6}" uniqueName="3" name="Promedio Tasa de Falsos Positivos/Infructuosas" queryTableFieldId="3" dataDxfId="2"/>
    <tableColumn id="4" xr3:uid="{991262A6-0BF2-4446-BFB4-646024909EA4}" uniqueName="4" name="Desviación estandar Tasa de Falsos Positivos/Infructuosas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827A3-F714-4F1E-B7E8-5B645A59321F}">
  <dimension ref="A1:K7"/>
  <sheetViews>
    <sheetView tabSelected="1" zoomScale="70" zoomScaleNormal="70" workbookViewId="0">
      <selection activeCell="G35" sqref="G35"/>
    </sheetView>
  </sheetViews>
  <sheetFormatPr defaultRowHeight="14.4" x14ac:dyDescent="0.3"/>
  <cols>
    <col min="1" max="1" width="6" bestFit="1" customWidth="1"/>
    <col min="2" max="2" width="7.5546875" bestFit="1" customWidth="1"/>
    <col min="3" max="3" width="26" bestFit="1" customWidth="1"/>
    <col min="4" max="4" width="19.88671875" bestFit="1" customWidth="1"/>
    <col min="5" max="5" width="26.77734375" bestFit="1" customWidth="1"/>
    <col min="6" max="6" width="20.6640625" bestFit="1" customWidth="1"/>
    <col min="7" max="7" width="45" bestFit="1" customWidth="1"/>
    <col min="8" max="8" width="28.77734375" bestFit="1" customWidth="1"/>
    <col min="9" max="9" width="29.77734375" bestFit="1" customWidth="1"/>
    <col min="10" max="10" width="34.33203125" bestFit="1" customWidth="1"/>
    <col min="11" max="11" width="37.77734375" bestFit="1" customWidth="1"/>
  </cols>
  <sheetData>
    <row r="1" spans="1:11" x14ac:dyDescent="0.3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1024</v>
      </c>
      <c r="B2">
        <f>LOG(Table_Resultados_Filtro[[#This Row],[N]],2)</f>
        <v>10</v>
      </c>
      <c r="C2">
        <v>14.4852137333339</v>
      </c>
      <c r="D2">
        <v>0.52981476223068502</v>
      </c>
      <c r="E2">
        <v>8.6384749666673599</v>
      </c>
      <c r="F2">
        <v>0.53465670485780903</v>
      </c>
      <c r="G2">
        <f>Table_Resultados_Filtro[[#This Row],[Promedio Tiempo sin Filtro]]-Table_Resultados_Filtro[[#This Row],[Promedio Tiempo con Filtro]]</f>
        <v>5.8467387666665402</v>
      </c>
      <c r="H2">
        <v>40.3333333333333</v>
      </c>
      <c r="I2">
        <v>4.1899350299921698</v>
      </c>
      <c r="J2">
        <f>Table_Resultados_Filtro[[#This Row],[N]]-INT(Table_Resultados_Filtro[[#This Row],[N]]*0.7)</f>
        <v>308</v>
      </c>
      <c r="K2" s="3">
        <f>Table_Resultados_Filtro[[#This Row],[Promedio Cantidad de Falsos Positivos]]/Table_Resultados_Filtro[[#This Row],[Cantidad de Busquedas Infructuosas]]</f>
        <v>0.13095238095238085</v>
      </c>
    </row>
    <row r="3" spans="1:11" x14ac:dyDescent="0.3">
      <c r="A3">
        <v>2048</v>
      </c>
      <c r="B3">
        <f>LOG(Table_Resultados_Filtro[[#This Row],[N]],2)</f>
        <v>11</v>
      </c>
      <c r="C3">
        <v>21.124103733333499</v>
      </c>
      <c r="D3">
        <v>6.65289686037727</v>
      </c>
      <c r="E3">
        <v>12.570362516666099</v>
      </c>
      <c r="F3">
        <v>3.96118900108798</v>
      </c>
      <c r="G3">
        <f>Table_Resultados_Filtro[[#This Row],[Promedio Tiempo sin Filtro]]-Table_Resultados_Filtro[[#This Row],[Promedio Tiempo con Filtro]]</f>
        <v>8.5537412166673992</v>
      </c>
      <c r="H3">
        <v>59.5</v>
      </c>
      <c r="I3">
        <v>20.1225412576708</v>
      </c>
      <c r="J3">
        <f>Table_Resultados_Filtro[[#This Row],[N]]-INT(Table_Resultados_Filtro[[#This Row],[N]]*0.7)</f>
        <v>615</v>
      </c>
      <c r="K3" s="3">
        <f>Table_Resultados_Filtro[[#This Row],[Promedio Cantidad de Falsos Positivos]]/Table_Resultados_Filtro[[#This Row],[Cantidad de Busquedas Infructuosas]]</f>
        <v>9.674796747967479E-2</v>
      </c>
    </row>
    <row r="4" spans="1:11" x14ac:dyDescent="0.3">
      <c r="A4">
        <v>4096</v>
      </c>
      <c r="B4">
        <f>LOG(Table_Resultados_Filtro[[#This Row],[N]],2)</f>
        <v>12</v>
      </c>
      <c r="C4">
        <v>32.462700988889502</v>
      </c>
      <c r="D4">
        <v>16.952544767715199</v>
      </c>
      <c r="E4">
        <v>19.2577673777777</v>
      </c>
      <c r="F4">
        <v>9.9987475038481506</v>
      </c>
      <c r="G4">
        <f>Table_Resultados_Filtro[[#This Row],[Promedio Tiempo sin Filtro]]-Table_Resultados_Filtro[[#This Row],[Promedio Tiempo con Filtro]]</f>
        <v>13.204933611111802</v>
      </c>
      <c r="H4">
        <v>90.6666666666666</v>
      </c>
      <c r="I4">
        <v>47.4365072725872</v>
      </c>
      <c r="J4">
        <f>Table_Resultados_Filtro[[#This Row],[N]]-INT(Table_Resultados_Filtro[[#This Row],[N]]*0.7)</f>
        <v>1229</v>
      </c>
      <c r="K4" s="3">
        <f>Table_Resultados_Filtro[[#This Row],[Promedio Cantidad de Falsos Positivos]]/Table_Resultados_Filtro[[#This Row],[Cantidad de Busquedas Infructuosas]]</f>
        <v>7.3772714944399187E-2</v>
      </c>
    </row>
    <row r="5" spans="1:11" x14ac:dyDescent="0.3">
      <c r="A5">
        <v>8192</v>
      </c>
      <c r="B5">
        <f>LOG(Table_Resultados_Filtro[[#This Row],[N]],2)</f>
        <v>13</v>
      </c>
      <c r="C5">
        <v>51.767413616667298</v>
      </c>
      <c r="D5">
        <v>36.549180688883503</v>
      </c>
      <c r="E5">
        <v>30.867622308333299</v>
      </c>
      <c r="F5">
        <v>21.906324254681198</v>
      </c>
      <c r="G5">
        <f>Table_Resultados_Filtro[[#This Row],[Promedio Tiempo sin Filtro]]-Table_Resultados_Filtro[[#This Row],[Promedio Tiempo con Filtro]]</f>
        <v>20.899791308333999</v>
      </c>
      <c r="H5">
        <v>146.5</v>
      </c>
      <c r="I5">
        <v>105.120169330152</v>
      </c>
      <c r="J5">
        <f>Table_Resultados_Filtro[[#This Row],[N]]-INT(Table_Resultados_Filtro[[#This Row],[N]]*0.7)</f>
        <v>2458</v>
      </c>
      <c r="K5" s="3">
        <f>Table_Resultados_Filtro[[#This Row],[Promedio Cantidad de Falsos Positivos]]/Table_Resultados_Filtro[[#This Row],[Cantidad de Busquedas Infructuosas]]</f>
        <v>5.9601301871440193E-2</v>
      </c>
    </row>
    <row r="6" spans="1:11" x14ac:dyDescent="0.3">
      <c r="A6">
        <v>16384</v>
      </c>
      <c r="B6">
        <f>LOG(Table_Resultados_Filtro[[#This Row],[N]],2)</f>
        <v>14</v>
      </c>
      <c r="C6">
        <v>84.453605600000898</v>
      </c>
      <c r="D6">
        <v>73.090636313585605</v>
      </c>
      <c r="E6">
        <v>50.510123020000599</v>
      </c>
      <c r="F6">
        <v>43.900546246038999</v>
      </c>
      <c r="G6">
        <f>Table_Resultados_Filtro[[#This Row],[Promedio Tiempo sin Filtro]]-Table_Resultados_Filtro[[#This Row],[Promedio Tiempo con Filtro]]</f>
        <v>33.9434825800003</v>
      </c>
      <c r="H6">
        <v>243.933333333333</v>
      </c>
      <c r="I6">
        <v>216.47647036623201</v>
      </c>
      <c r="J6">
        <f>Table_Resultados_Filtro[[#This Row],[N]]-INT(Table_Resultados_Filtro[[#This Row],[N]]*0.7)</f>
        <v>4916</v>
      </c>
      <c r="K6" s="3">
        <f>Table_Resultados_Filtro[[#This Row],[Promedio Cantidad de Falsos Positivos]]/Table_Resultados_Filtro[[#This Row],[Cantidad de Busquedas Infructuosas]]</f>
        <v>4.9620287496609641E-2</v>
      </c>
    </row>
    <row r="7" spans="1:11" x14ac:dyDescent="0.3">
      <c r="A7">
        <v>32768</v>
      </c>
      <c r="B7">
        <f>LOG(Table_Resultados_Filtro[[#This Row],[N]],2)</f>
        <v>15</v>
      </c>
      <c r="C7">
        <v>148.96916001666699</v>
      </c>
      <c r="D7">
        <v>159.00880695518401</v>
      </c>
      <c r="E7">
        <v>89.913887200000303</v>
      </c>
      <c r="F7">
        <v>96.795350825571006</v>
      </c>
      <c r="G7">
        <f>Table_Resultados_Filtro[[#This Row],[Promedio Tiempo sin Filtro]]-Table_Resultados_Filtro[[#This Row],[Promedio Tiempo con Filtro]]</f>
        <v>59.055272816666687</v>
      </c>
      <c r="H7">
        <v>405.222222222222</v>
      </c>
      <c r="I7">
        <v>412.13651400092999</v>
      </c>
      <c r="J7">
        <f>Table_Resultados_Filtro[[#This Row],[N]]-INT(Table_Resultados_Filtro[[#This Row],[N]]*0.7)</f>
        <v>9831</v>
      </c>
      <c r="K7" s="3">
        <f>Table_Resultados_Filtro[[#This Row],[Promedio Cantidad de Falsos Positivos]]/Table_Resultados_Filtro[[#This Row],[Cantidad de Busquedas Infructuosas]]</f>
        <v>4.1218820285039363E-2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DB98F-F136-49D6-AC3E-533FCEF356FE}">
  <dimension ref="A1:F11"/>
  <sheetViews>
    <sheetView workbookViewId="0">
      <selection sqref="A1:C11"/>
    </sheetView>
  </sheetViews>
  <sheetFormatPr defaultRowHeight="14.4" x14ac:dyDescent="0.3"/>
  <cols>
    <col min="1" max="1" width="4.33203125" bestFit="1" customWidth="1"/>
    <col min="2" max="2" width="43.6640625" bestFit="1" customWidth="1"/>
    <col min="3" max="3" width="52.5546875" bestFit="1" customWidth="1"/>
  </cols>
  <sheetData>
    <row r="1" spans="1:6" x14ac:dyDescent="0.3">
      <c r="A1" t="s">
        <v>11</v>
      </c>
      <c r="B1" t="s">
        <v>12</v>
      </c>
      <c r="C1" t="s">
        <v>13</v>
      </c>
    </row>
    <row r="2" spans="1:6" x14ac:dyDescent="0.3">
      <c r="A2" s="2">
        <v>1</v>
      </c>
      <c r="B2" s="3">
        <v>0.2039</v>
      </c>
      <c r="C2">
        <v>9.7999999999999997E-3</v>
      </c>
    </row>
    <row r="3" spans="1:6" x14ac:dyDescent="0.3">
      <c r="A3" s="2">
        <v>2</v>
      </c>
      <c r="B3" s="3">
        <v>0.1663</v>
      </c>
      <c r="C3">
        <v>3.8399999999999997E-2</v>
      </c>
    </row>
    <row r="4" spans="1:6" x14ac:dyDescent="0.3">
      <c r="A4" s="2">
        <v>3</v>
      </c>
      <c r="B4" s="3">
        <v>0.15359999999999999</v>
      </c>
      <c r="C4">
        <v>3.6299999999999999E-2</v>
      </c>
      <c r="F4" s="3">
        <f>MIN(Table_Resultados_K[Promedio Tasa de Falsos Positivos/Infructuosas])</f>
        <v>0.1507</v>
      </c>
    </row>
    <row r="5" spans="1:6" x14ac:dyDescent="0.3">
      <c r="A5" s="2">
        <v>4</v>
      </c>
      <c r="B5" s="3">
        <v>0.1507</v>
      </c>
      <c r="C5">
        <v>3.2099999999999997E-2</v>
      </c>
    </row>
    <row r="6" spans="1:6" x14ac:dyDescent="0.3">
      <c r="A6" s="2">
        <v>5</v>
      </c>
      <c r="B6" s="3">
        <v>0.1507</v>
      </c>
      <c r="C6">
        <v>2.87E-2</v>
      </c>
    </row>
    <row r="7" spans="1:6" x14ac:dyDescent="0.3">
      <c r="A7" s="2">
        <v>6</v>
      </c>
      <c r="B7" s="3">
        <v>0.1537</v>
      </c>
      <c r="C7">
        <v>2.7400000000000001E-2</v>
      </c>
    </row>
    <row r="8" spans="1:6" x14ac:dyDescent="0.3">
      <c r="A8" s="2">
        <v>7</v>
      </c>
      <c r="B8" s="3">
        <v>0.1608</v>
      </c>
      <c r="C8">
        <v>3.0700000000000002E-2</v>
      </c>
    </row>
    <row r="9" spans="1:6" x14ac:dyDescent="0.3">
      <c r="A9" s="2">
        <v>8</v>
      </c>
      <c r="B9" s="3">
        <v>0.17150000000000001</v>
      </c>
      <c r="C9">
        <v>4.07E-2</v>
      </c>
    </row>
    <row r="10" spans="1:6" x14ac:dyDescent="0.3">
      <c r="A10" s="2">
        <v>9</v>
      </c>
      <c r="B10" s="3">
        <v>0.18590000000000001</v>
      </c>
      <c r="C10">
        <v>5.5899999999999998E-2</v>
      </c>
    </row>
    <row r="11" spans="1:6" x14ac:dyDescent="0.3">
      <c r="A11" s="2">
        <v>10</v>
      </c>
      <c r="B11" s="3">
        <v>0.20250000000000001</v>
      </c>
      <c r="C11">
        <v>7.2999999999999995E-2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46F9-75F6-48D5-BACC-8AF332781CC7}">
  <dimension ref="A1:D8"/>
  <sheetViews>
    <sheetView workbookViewId="0">
      <selection activeCell="B1" sqref="B1:D8"/>
    </sheetView>
  </sheetViews>
  <sheetFormatPr defaultRowHeight="14.4" x14ac:dyDescent="0.3"/>
  <cols>
    <col min="1" max="1" width="7" bestFit="1" customWidth="1"/>
    <col min="2" max="2" width="9.88671875" bestFit="1" customWidth="1"/>
    <col min="3" max="3" width="43.6640625" bestFit="1" customWidth="1"/>
    <col min="4" max="4" width="52.5546875" bestFit="1" customWidth="1"/>
  </cols>
  <sheetData>
    <row r="1" spans="1:4" x14ac:dyDescent="0.3">
      <c r="A1" t="s">
        <v>14</v>
      </c>
      <c r="B1" t="s">
        <v>15</v>
      </c>
      <c r="C1" t="s">
        <v>12</v>
      </c>
      <c r="D1" t="s">
        <v>13</v>
      </c>
    </row>
    <row r="2" spans="1:4" x14ac:dyDescent="0.3">
      <c r="A2">
        <v>300000</v>
      </c>
      <c r="B2">
        <f>Table_Resultados_M[[#This Row],[m]]/10^6</f>
        <v>0.3</v>
      </c>
      <c r="C2" s="1">
        <v>0.21840000000000001</v>
      </c>
      <c r="D2">
        <v>1.23E-2</v>
      </c>
    </row>
    <row r="3" spans="1:4" x14ac:dyDescent="0.3">
      <c r="A3">
        <v>350000</v>
      </c>
      <c r="B3">
        <f>Table_Resultados_M[[#This Row],[m]]/10^6</f>
        <v>0.35</v>
      </c>
      <c r="C3" s="1">
        <v>0.19520000000000001</v>
      </c>
      <c r="D3">
        <v>2.6599999999999999E-2</v>
      </c>
    </row>
    <row r="4" spans="1:4" x14ac:dyDescent="0.3">
      <c r="A4">
        <v>400000</v>
      </c>
      <c r="B4">
        <f>Table_Resultados_M[[#This Row],[m]]/10^6</f>
        <v>0.4</v>
      </c>
      <c r="C4" s="1">
        <v>0.17199999999999999</v>
      </c>
      <c r="D4">
        <v>0.04</v>
      </c>
    </row>
    <row r="5" spans="1:4" x14ac:dyDescent="0.3">
      <c r="A5">
        <v>450000</v>
      </c>
      <c r="B5">
        <f>Table_Resultados_M[[#This Row],[m]]/10^6</f>
        <v>0.45</v>
      </c>
      <c r="C5" s="1">
        <v>0.15310000000000001</v>
      </c>
      <c r="D5">
        <v>4.7699999999999999E-2</v>
      </c>
    </row>
    <row r="6" spans="1:4" x14ac:dyDescent="0.3">
      <c r="A6">
        <v>500000</v>
      </c>
      <c r="B6">
        <f>Table_Resultados_M[[#This Row],[m]]/10^6</f>
        <v>0.5</v>
      </c>
      <c r="C6" s="1">
        <v>0.1391</v>
      </c>
      <c r="D6">
        <v>5.11E-2</v>
      </c>
    </row>
    <row r="7" spans="1:4" x14ac:dyDescent="0.3">
      <c r="A7">
        <v>550000</v>
      </c>
      <c r="B7">
        <f>Table_Resultados_M[[#This Row],[m]]/10^6</f>
        <v>0.55000000000000004</v>
      </c>
      <c r="C7" s="1">
        <v>0.12709999999999999</v>
      </c>
      <c r="D7">
        <v>5.3999999999999999E-2</v>
      </c>
    </row>
    <row r="8" spans="1:4" x14ac:dyDescent="0.3">
      <c r="A8">
        <v>600000</v>
      </c>
      <c r="B8">
        <f>Table_Resultados_M[[#This Row],[m]]/10^6</f>
        <v>0.6</v>
      </c>
      <c r="C8" s="1">
        <v>0.1168</v>
      </c>
      <c r="D8">
        <v>5.6000000000000001E-2</v>
      </c>
    </row>
  </sheetData>
  <phoneticPr fontId="2" type="noConversion"/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D8AF8F3B32D2E4FAAA180E29F3BD6B8" ma:contentTypeVersion="9" ma:contentTypeDescription="Crear nuevo documento." ma:contentTypeScope="" ma:versionID="08514577f2165deccb146aed63a9fccd">
  <xsd:schema xmlns:xsd="http://www.w3.org/2001/XMLSchema" xmlns:xs="http://www.w3.org/2001/XMLSchema" xmlns:p="http://schemas.microsoft.com/office/2006/metadata/properties" xmlns:ns3="633beefd-d939-4fe1-b5e2-f977214b15db" targetNamespace="http://schemas.microsoft.com/office/2006/metadata/properties" ma:root="true" ma:fieldsID="18ab68d74a0e64b39f7e9401229c737b" ns3:_="">
    <xsd:import namespace="633beefd-d939-4fe1-b5e2-f977214b15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3beefd-d939-4fe1-b5e2-f977214b15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D A E A A B Q S w M E F A A C A A g A E l v n V r t S W 2 y i A A A A 9 g A A A B I A H A B D b 2 5 m a W c v U G F j a 2 F n Z S 5 4 b W w g o h g A K K A U A A A A A A A A A A A A A A A A A A A A A A A A A A A A h Y + 9 D o I w G E V f h X S n f y 6 E f J S B F R I T E + P a l A q N U A w t l n d z 8 J F 8 B T G K u j n e c 8 9 w 7 / 1 6 g 3 z u u + i i R 2 c G m y G G K Y q 0 V U N t b J O h y R / j B O U C t l K d Z K O j R b Y u n V 2 d o d b 7 c 0 p I C A G H D R 7 G h n B K G T l U 5 U 6 1 u p f o I 5 v / c m y s 8 9 I q j Q T s X 2 M E x 4 w l m F O O K Z A V Q m X s V + D L 3 m f 7 A 6 G Y O j + N W m g X F y W Q N Q J 5 f x A P U E s D B B Q A A g A I A B J b 5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W + d W R e j A / i w B A A B 2 B A A A E w A c A E Z v c m 1 1 b G F z L 1 N l Y 3 R p b 2 4 x L m 0 g o h g A K K A U A A A A A A A A A A A A A A A A A A A A A A A A A A A A 1 Z B N a w I x E I b v C / s f w n p R C I v a 2 p a W P Z R V K a j 9 W j 2 Z s q S b Q Q N J B j J Z o f + + E Y U W i v S q O U w y 7 3 z w 5 i F o g k b H q s M 9 e E i T N K G t 9 K B Y J 3 s H a k 2 Q C o l N t Q k e M 1 Y w A y F N W D w V t r 6 B q J S 0 y 8 f Y t B Z c 6 M Z G y E t 0 I S b U z c p 7 s S L w J O a A D s S L g 7 H X O 6 h X L k Z P W k l V K 6 j L b R w T E 2 q 8 D u g 1 i m k 5 X Y h b i 3 U F F i h 4 E H P c y F i 1 S G J 5 t c 9 i / G M w b 2 i X 9 f h 6 D E Z b H c A X G c 8 4 K 9 G 0 1 l F x x 9 n E N a i 0 2 x S D 4 W j I 2 V u L A a r w Z a D 4 e e b P 0 e t H j x / + 2 c l e P d p Y U + w J p I q u 9 x i W 8 j M 2 H i t H v X t A w t n 6 q D 8 a U z X S S E 9 F 8 G 1 c m S b a n d x 6 E v 7 s j L n P / k F + / Q v 5 z a j f H 1 w I 8 8 U Z M 1 9 c O P N v U E s B A i 0 A F A A C A A g A E l v n V r t S W 2 y i A A A A 9 g A A A B I A A A A A A A A A A A A A A A A A A A A A A E N v b m Z p Z y 9 Q Y W N r Y W d l L n h t b F B L A Q I t A B Q A A g A I A B J b 5 1 Y P y u m r p A A A A O k A A A A T A A A A A A A A A A A A A A A A A O 4 A A A B b Q 2 9 u d G V u d F 9 U e X B l c 1 0 u e G 1 s U E s B A i 0 A F A A C A A g A E l v n V k X o w P 4 s A Q A A d g Q A A B M A A A A A A A A A A A A A A A A A 3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C A A A A A A A A C 2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M l M j B G a W x 0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V z d W x 0 Y W R v c 1 9 G a W x 0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1 Q x M j o z M j o x M y 4 5 N T k 1 N j g 1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4 m c X V v d D s s J n F 1 b 3 Q 7 U H J v b W V k a W 8 g V G l l b X B v I H N p b i B G a W x 0 c m 8 m c X V v d D s s J n F 1 b 3 Q 7 R F M g V G l l b X B v I H N p b i B G b G l 0 c m 8 m c X V v d D s s J n F 1 b 3 Q 7 U H J v b W V k a W 8 g V G l l b X B v I G N v b i B G a W x 0 c m 8 m c X V v d D s s J n F 1 b 3 Q 7 R F M g V G l l b X B v I G N v b i B G b G l 0 c m 8 m c X V v d D s s J n F 1 b 3 Q 7 U H J v b W V k a W 8 g Q 2 F u d G l k Y W Q g Z G U g R X J y b 3 J l c y Z x d W 9 0 O y w m c X V v d D t E U y B D Y W 5 0 a W R h Z C B k Z S B F c n J v c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Y W R v c y B G a W x 0 c m 8 v Q X V 0 b 1 J l b W 9 2 Z W R D b 2 x 1 b W 5 z M S 5 7 Q 2 9 s d W 1 u M S w w f S Z x d W 9 0 O y w m c X V v d D t T Z W N 0 a W 9 u M S 9 S Z X N 1 b H R h Z G 9 z I E Z p b H R y b y 9 B d X R v U m V t b 3 Z l Z E N v b H V t b n M x L n t O L D F 9 J n F 1 b 3 Q 7 L C Z x d W 9 0 O 1 N l Y 3 R p b 2 4 x L 1 J l c 3 V s d G F k b 3 M g R m l s d H J v L 0 F 1 d G 9 S Z W 1 v d m V k Q 2 9 s d W 1 u c z E u e 1 B y b 2 1 l Z G l v I F R p Z W 1 w b y B z a W 4 g R m l s d H J v L D J 9 J n F 1 b 3 Q 7 L C Z x d W 9 0 O 1 N l Y 3 R p b 2 4 x L 1 J l c 3 V s d G F k b 3 M g R m l s d H J v L 0 F 1 d G 9 S Z W 1 v d m V k Q 2 9 s d W 1 u c z E u e 0 R T I F R p Z W 1 w b y B z a W 4 g R m x p d H J v L D N 9 J n F 1 b 3 Q 7 L C Z x d W 9 0 O 1 N l Y 3 R p b 2 4 x L 1 J l c 3 V s d G F k b 3 M g R m l s d H J v L 0 F 1 d G 9 S Z W 1 v d m V k Q 2 9 s d W 1 u c z E u e 1 B y b 2 1 l Z G l v I F R p Z W 1 w b y B j b 2 4 g R m l s d H J v L D R 9 J n F 1 b 3 Q 7 L C Z x d W 9 0 O 1 N l Y 3 R p b 2 4 x L 1 J l c 3 V s d G F k b 3 M g R m l s d H J v L 0 F 1 d G 9 S Z W 1 v d m V k Q 2 9 s d W 1 u c z E u e 0 R T I F R p Z W 1 w b y B j b 2 4 g R m x p d H J v L D V 9 J n F 1 b 3 Q 7 L C Z x d W 9 0 O 1 N l Y 3 R p b 2 4 x L 1 J l c 3 V s d G F k b 3 M g R m l s d H J v L 0 F 1 d G 9 S Z W 1 v d m V k Q 2 9 s d W 1 u c z E u e 1 B y b 2 1 l Z G l v I E N h b n R p Z G F k I G R l I E V y c m 9 y Z X M s N n 0 m c X V v d D s s J n F 1 b 3 Q 7 U 2 V j d G l v b j E v U m V z d W x 0 Y W R v c y B G a W x 0 c m 8 v Q X V 0 b 1 J l b W 9 2 Z W R D b 2 x 1 b W 5 z M S 5 7 R F M g Q 2 F u d G l k Y W Q g Z G U g R X J y b 3 J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N 1 b H R h Z G 9 z I E Z p b H R y b y 9 B d X R v U m V t b 3 Z l Z E N v b H V t b n M x L n t D b 2 x 1 b W 4 x L D B 9 J n F 1 b 3 Q 7 L C Z x d W 9 0 O 1 N l Y 3 R p b 2 4 x L 1 J l c 3 V s d G F k b 3 M g R m l s d H J v L 0 F 1 d G 9 S Z W 1 v d m V k Q 2 9 s d W 1 u c z E u e 0 4 s M X 0 m c X V v d D s s J n F 1 b 3 Q 7 U 2 V j d G l v b j E v U m V z d W x 0 Y W R v c y B G a W x 0 c m 8 v Q X V 0 b 1 J l b W 9 2 Z W R D b 2 x 1 b W 5 z M S 5 7 U H J v b W V k a W 8 g V G l l b X B v I H N p b i B G a W x 0 c m 8 s M n 0 m c X V v d D s s J n F 1 b 3 Q 7 U 2 V j d G l v b j E v U m V z d W x 0 Y W R v c y B G a W x 0 c m 8 v Q X V 0 b 1 J l b W 9 2 Z W R D b 2 x 1 b W 5 z M S 5 7 R F M g V G l l b X B v I H N p b i B G b G l 0 c m 8 s M 3 0 m c X V v d D s s J n F 1 b 3 Q 7 U 2 V j d G l v b j E v U m V z d W x 0 Y W R v c y B G a W x 0 c m 8 v Q X V 0 b 1 J l b W 9 2 Z W R D b 2 x 1 b W 5 z M S 5 7 U H J v b W V k a W 8 g V G l l b X B v I G N v b i B G a W x 0 c m 8 s N H 0 m c X V v d D s s J n F 1 b 3 Q 7 U 2 V j d G l v b j E v U m V z d W x 0 Y W R v c y B G a W x 0 c m 8 v Q X V 0 b 1 J l b W 9 2 Z W R D b 2 x 1 b W 5 z M S 5 7 R F M g V G l l b X B v I G N v b i B G b G l 0 c m 8 s N X 0 m c X V v d D s s J n F 1 b 3 Q 7 U 2 V j d G l v b j E v U m V z d W x 0 Y W R v c y B G a W x 0 c m 8 v Q X V 0 b 1 J l b W 9 2 Z W R D b 2 x 1 b W 5 z M S 5 7 U H J v b W V k a W 8 g Q 2 F u d G l k Y W Q g Z G U g R X J y b 3 J l c y w 2 f S Z x d W 9 0 O y w m c X V v d D t T Z W N 0 a W 9 u M S 9 S Z X N 1 b H R h Z G 9 z I E Z p b H R y b y 9 B d X R v U m V t b 3 Z l Z E N v b H V t b n M x L n t E U y B D Y W 5 0 a W R h Z C B k Z S B F c n J v c m V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h Z G 9 z J T I w R m l s d H J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G F k b 3 M l M j B G a W x 0 c m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y U y M E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V z d W x 0 Y W R v c 1 9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E 1 O j I 0 O j E 3 L j c 4 O D Y y N T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L J n F 1 b 3 Q 7 L C Z x d W 9 0 O 1 B y b 2 1 l Z G l v I F R h c 2 E g Z G U g R m F s c 2 9 z I F B v c 2 l 0 a X Z v c y 9 J b m Z y d W N 0 d W 9 z Y X M m c X V v d D s s J n F 1 b 3 Q 7 R G V z d m l h Y 2 n D s 2 4 g Z X N 0 Y W 5 k Y X I g V G F z Y S B k Z S B G Y W x z b 3 M g U G 9 z a X R p d m 9 z L 0 l u Z n J 1 Y 3 R 1 b 3 N h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G F k b 3 M g S y 9 B d X R v U m V t b 3 Z l Z E N v b H V t b n M x L n t D b 2 x 1 b W 4 x L D B 9 J n F 1 b 3 Q 7 L C Z x d W 9 0 O 1 N l Y 3 R p b 2 4 x L 1 J l c 3 V s d G F k b 3 M g S y 9 B d X R v U m V t b 3 Z l Z E N v b H V t b n M x L n t L L D F 9 J n F 1 b 3 Q 7 L C Z x d W 9 0 O 1 N l Y 3 R p b 2 4 x L 1 J l c 3 V s d G F k b 3 M g S y 9 B d X R v U m V t b 3 Z l Z E N v b H V t b n M x L n t Q c m 9 t Z W R p b y B U Y X N h I G R l I E Z h b H N v c y B Q b 3 N p d G l 2 b 3 M v S W 5 m c n V j d H V v c 2 F z L D J 9 J n F 1 b 3 Q 7 L C Z x d W 9 0 O 1 N l Y 3 R p b 2 4 x L 1 J l c 3 V s d G F k b 3 M g S y 9 B d X R v U m V t b 3 Z l Z E N v b H V t b n M x L n t E Z X N 2 a W F j a c O z b i B l c 3 R h b m R h c i B U Y X N h I G R l I E Z h b H N v c y B Q b 3 N p d G l 2 b 3 M v S W 5 m c n V j d H V v c 2 F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G F k b 3 M g S y 9 B d X R v U m V t b 3 Z l Z E N v b H V t b n M x L n t D b 2 x 1 b W 4 x L D B 9 J n F 1 b 3 Q 7 L C Z x d W 9 0 O 1 N l Y 3 R p b 2 4 x L 1 J l c 3 V s d G F k b 3 M g S y 9 B d X R v U m V t b 3 Z l Z E N v b H V t b n M x L n t L L D F 9 J n F 1 b 3 Q 7 L C Z x d W 9 0 O 1 N l Y 3 R p b 2 4 x L 1 J l c 3 V s d G F k b 3 M g S y 9 B d X R v U m V t b 3 Z l Z E N v b H V t b n M x L n t Q c m 9 t Z W R p b y B U Y X N h I G R l I E Z h b H N v c y B Q b 3 N p d G l 2 b 3 M v S W 5 m c n V j d H V v c 2 F z L D J 9 J n F 1 b 3 Q 7 L C Z x d W 9 0 O 1 N l Y 3 R p b 2 4 x L 1 J l c 3 V s d G F k b 3 M g S y 9 B d X R v U m V t b 3 Z l Z E N v b H V t b n M x L n t E Z X N 2 a W F j a c O z b i B l c 3 R h b m R h c i B U Y X N h I G R l I E Z h b H N v c y B Q b 3 N p d G l 2 b 3 M v S W 5 m c n V j d H V v c 2 F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h Z G 9 z J T I w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J T I w S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h Z G 9 z J T I w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X N 1 b H R h Z G 9 z X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1 Q x N T o y N D o z N y 4 x O T I 0 M D g x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b S Z x d W 9 0 O y w m c X V v d D t Q c m 9 t Z W R p b y B U Y X N h I G R l I E Z h b H N v c y B Q b 3 N p d G l 2 b 3 M v S W 5 m c n V j d H V v c 2 F z J n F 1 b 3 Q 7 L C Z x d W 9 0 O 0 R l c 3 Z p Y W N p w 7 N u I G V z d G F u Z G F y I F R h c 2 E g Z G U g R m F s c 2 9 z I F B v c 2 l 0 a X Z v c y 9 J b m Z y d W N 0 d W 9 z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h Z G 9 z I E 0 v Q X V 0 b 1 J l b W 9 2 Z W R D b 2 x 1 b W 5 z M S 5 7 Q 2 9 s d W 1 u M S w w f S Z x d W 9 0 O y w m c X V v d D t T Z W N 0 a W 9 u M S 9 S Z X N 1 b H R h Z G 9 z I E 0 v Q X V 0 b 1 J l b W 9 2 Z W R D b 2 x 1 b W 5 z M S 5 7 b S w x f S Z x d W 9 0 O y w m c X V v d D t T Z W N 0 a W 9 u M S 9 S Z X N 1 b H R h Z G 9 z I E 0 v Q X V 0 b 1 J l b W 9 2 Z W R D b 2 x 1 b W 5 z M S 5 7 U H J v b W V k a W 8 g V G F z Y S B k Z S B G Y W x z b 3 M g U G 9 z a X R p d m 9 z L 0 l u Z n J 1 Y 3 R 1 b 3 N h c y w y f S Z x d W 9 0 O y w m c X V v d D t T Z W N 0 a W 9 u M S 9 S Z X N 1 b H R h Z G 9 z I E 0 v Q X V 0 b 1 J l b W 9 2 Z W R D b 2 x 1 b W 5 z M S 5 7 R G V z d m l h Y 2 n D s 2 4 g Z X N 0 Y W 5 k Y X I g V G F z Y S B k Z S B G Y W x z b 3 M g U G 9 z a X R p d m 9 z L 0 l u Z n J 1 Y 3 R 1 b 3 N h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X N 1 b H R h Z G 9 z I E 0 v Q X V 0 b 1 J l b W 9 2 Z W R D b 2 x 1 b W 5 z M S 5 7 Q 2 9 s d W 1 u M S w w f S Z x d W 9 0 O y w m c X V v d D t T Z W N 0 a W 9 u M S 9 S Z X N 1 b H R h Z G 9 z I E 0 v Q X V 0 b 1 J l b W 9 2 Z W R D b 2 x 1 b W 5 z M S 5 7 b S w x f S Z x d W 9 0 O y w m c X V v d D t T Z W N 0 a W 9 u M S 9 S Z X N 1 b H R h Z G 9 z I E 0 v Q X V 0 b 1 J l b W 9 2 Z W R D b 2 x 1 b W 5 z M S 5 7 U H J v b W V k a W 8 g V G F z Y S B k Z S B G Y W x z b 3 M g U G 9 z a X R p d m 9 z L 0 l u Z n J 1 Y 3 R 1 b 3 N h c y w y f S Z x d W 9 0 O y w m c X V v d D t T Z W N 0 a W 9 u M S 9 S Z X N 1 b H R h Z G 9 z I E 0 v Q X V 0 b 1 J l b W 9 2 Z W R D b 2 x 1 b W 5 z M S 5 7 R G V z d m l h Y 2 n D s 2 4 g Z X N 0 Y W 5 k Y X I g V G F z Y S B k Z S B G Y W x z b 3 M g U G 9 z a X R p d m 9 z L 0 l u Z n J 1 Y 3 R 1 b 3 N h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Y W R v c y U y M E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Y W R v c y U y M E 0 v U H J v b W 9 0 Z W Q l M j B I Z W F k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4 P e / t M O 9 H t v 0 N h 5 n 6 3 D 4 A A A A A A g A A A A A A E G Y A A A A B A A A g A A A A + A J 7 Y d / 6 U l 0 R p P f m x f 3 u u D 0 y b n 7 z n V Y p j 5 + D H o 8 M 9 y 0 A A A A A D o A A A A A C A A A g A A A A Y O S x N l d B i q X L D k i 8 9 J D + S n F 1 m y 1 C s C i T c i a D 3 g + 3 C z B Q A A A A O 6 E s R c 9 8 T K l 6 k M X E Y E E l n r o t W P c E C O 9 K O r e K R q k D O h O T V a e f Z G Y y c g 6 W l J r 2 R c j 4 y S O L R E F X A Z R 1 d e f I i a h 0 M Y 1 s N z 5 O F i j 5 l 2 L 1 X l V d 4 E 5 A A A A A H e M S x A s U R X M 3 G 8 8 k x 0 z 2 r M T C j G 0 l d i F s h p S E e U S F A u Q r h u 7 K 2 t 6 Y + s P w P / v T z X A Z L B m l K g D X t m t I d m 8 z Z V l B v A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A211FC-E003-45C6-8E4D-4028B44CA018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33beefd-d939-4fe1-b5e2-f977214b15d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3B71BD-5C55-4225-928D-24EF0E0A2D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3beefd-d939-4fe1-b5e2-f977214b1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5C10C5-69D5-47B7-AD0C-9F79F18361D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C3BBF7C-99A5-484F-8489-0CAA5725F1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Resultados Filtro</vt:lpstr>
      <vt:lpstr>Resultados K</vt:lpstr>
      <vt:lpstr>Resultados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Leonel Espinoza</dc:creator>
  <cp:lastModifiedBy>Leonel Espinoza</cp:lastModifiedBy>
  <dcterms:created xsi:type="dcterms:W3CDTF">2023-07-07T12:31:14Z</dcterms:created>
  <dcterms:modified xsi:type="dcterms:W3CDTF">2023-07-07T20:20:20Z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0x0101006D8AF8F3B32D2E4FAAA180E29F3BD6B8</vt:lpwstr>
  </property>
</Properties>
</file>