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OneDrive_Universidad_de_Chile\Escritorio\FCFM\7mo_Semestre\Logaritmos\T3\LogT3\"/>
    </mc:Choice>
  </mc:AlternateContent>
  <xr:revisionPtr revIDLastSave="0" documentId="8_{C8A39C09-FF03-48A3-AED5-535C6DB6E5E0}" xr6:coauthVersionLast="47" xr6:coauthVersionMax="47" xr10:uidLastSave="{00000000-0000-0000-0000-000000000000}"/>
  <bookViews>
    <workbookView xWindow="-108" yWindow="-108" windowWidth="23256" windowHeight="12576" xr2:uid="{1248B3B3-F969-4A00-8422-5BF1E680EC63}"/>
  </bookViews>
  <sheets>
    <sheet name="Resultados Filtro" sheetId="2" r:id="rId1"/>
    <sheet name="Resultados K" sheetId="3" r:id="rId2"/>
    <sheet name="Resultados M" sheetId="4" r:id="rId3"/>
  </sheets>
  <definedNames>
    <definedName name="ExternalData_1" localSheetId="0" hidden="1">'Resultados Filtro'!$A$1:$I$7</definedName>
    <definedName name="ExternalData_1" localSheetId="1" hidden="1">'Resultados K'!$A$1:$C$11</definedName>
    <definedName name="ExternalData_1" localSheetId="2" hidden="1">'Resultados M'!$A$1:$D$8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B2" i="4"/>
  <c r="B3" i="4"/>
  <c r="B4" i="4"/>
  <c r="B5" i="4"/>
  <c r="B6" i="4"/>
  <c r="B7" i="4"/>
  <c r="B8" i="4"/>
  <c r="G2" i="2"/>
  <c r="G3" i="2"/>
  <c r="G4" i="2"/>
  <c r="G5" i="2"/>
  <c r="G6" i="2"/>
  <c r="G7" i="2"/>
  <c r="B2" i="2"/>
  <c r="B3" i="2"/>
  <c r="B4" i="2"/>
  <c r="B5" i="2"/>
  <c r="B6" i="2"/>
  <c r="B7" i="2"/>
  <c r="J3" i="2"/>
  <c r="K3" i="2" s="1"/>
  <c r="J2" i="2"/>
  <c r="K2" i="2" s="1"/>
  <c r="J4" i="2"/>
  <c r="K4" i="2" s="1"/>
  <c r="J5" i="2"/>
  <c r="K5" i="2" s="1"/>
  <c r="J6" i="2"/>
  <c r="K6" i="2" s="1"/>
  <c r="J7" i="2"/>
  <c r="K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E4E7D-CAB0-4919-9FB6-E26422609BFE}" keepAlive="1" name="Query - Resultados Filtro" description="Connection to the 'Resultados Filtro' query in the workbook." type="5" refreshedVersion="8" background="1" saveData="1">
    <dbPr connection="Provider=Microsoft.Mashup.OleDb.1;Data Source=$Workbook$;Location=&quot;Resultados Filtro&quot;;Extended Properties=&quot;&quot;" command="SELECT * FROM [Resultados Filtro]"/>
  </connection>
  <connection id="2" xr16:uid="{35213C2D-9D32-4424-B67A-492038BFAEEC}" keepAlive="1" name="Query - Resultados K" description="Connection to the 'Resultados K' query in the workbook." type="5" refreshedVersion="8" background="1" saveData="1">
    <dbPr connection="Provider=Microsoft.Mashup.OleDb.1;Data Source=$Workbook$;Location=&quot;Resultados K&quot;;Extended Properties=&quot;&quot;" command="SELECT * FROM [Resultados K]"/>
  </connection>
  <connection id="3" xr16:uid="{13808439-5212-4AB3-A094-82B04B98E1B1}" keepAlive="1" name="Query - Resultados M" description="Connection to the 'Resultados M' query in the workbook." type="5" refreshedVersion="8" background="1" saveData="1">
    <dbPr connection="Provider=Microsoft.Mashup.OleDb.1;Data Source=$Workbook$;Location=&quot;Resultados M&quot;;Extended Properties=&quot;&quot;" command="SELECT * FROM [Resultados M]"/>
  </connection>
</connections>
</file>

<file path=xl/sharedStrings.xml><?xml version="1.0" encoding="utf-8"?>
<sst xmlns="http://schemas.openxmlformats.org/spreadsheetml/2006/main" count="18" uniqueCount="16">
  <si>
    <t>N</t>
  </si>
  <si>
    <t>Promedio Tiempo sin Filtro</t>
  </si>
  <si>
    <t>DS Tiempo sin Flitro</t>
  </si>
  <si>
    <t>Promedio Tiempo con Filtro</t>
  </si>
  <si>
    <t>DS Tiempo con Flitro</t>
  </si>
  <si>
    <t>Promedio Cantidad de Falsos Positivos</t>
  </si>
  <si>
    <t>DS Cantidad de Falsos Positivos</t>
  </si>
  <si>
    <t>Cantidad de Busquedas Infructuosas</t>
  </si>
  <si>
    <t>Tasa de Falsos Positivos por Infructuosas</t>
  </si>
  <si>
    <t>LogN</t>
  </si>
  <si>
    <t>Diferencia de tiempos promedios sin vs con Filtro</t>
  </si>
  <si>
    <t>K</t>
  </si>
  <si>
    <t>Promedio Tasa de Falsos Positivos/Infructuosas</t>
  </si>
  <si>
    <t>Desviación estandar Tasa de Falsos Positivos/Infructuosas</t>
  </si>
  <si>
    <t>m</t>
  </si>
  <si>
    <t>m*10^6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</si>
</sst>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8">
    <dxf>
      <numFmt numFmtId="14" formatCode="0.00%"/>
    </dxf>
    <dxf>
      <numFmt numFmtId="1" formatCode="0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15048118985127"/>
          <c:y val="3.8882997525627433E-2"/>
          <c:w val="0.81862729658792655"/>
          <c:h val="0.67261721749019754"/>
        </c:manualLayout>
      </c:layout>
      <c:scatterChart>
        <c:scatterStyle val="smoothMarker"/>
        <c:varyColors val="0"/>
        <c:ser>
          <c:idx val="0"/>
          <c:order val="0"/>
          <c:tx>
            <c:v>Sin Filtro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'Resultados Filtro'!$B$2:$B$7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'Resultados Filtro'!$C$2:$C$7</c:f>
              <c:numCache>
                <c:formatCode>General</c:formatCode>
                <c:ptCount val="6"/>
                <c:pt idx="0">
                  <c:v>14.4852137333339</c:v>
                </c:pt>
                <c:pt idx="1">
                  <c:v>21.124103733333499</c:v>
                </c:pt>
                <c:pt idx="2">
                  <c:v>32.462700988889502</c:v>
                </c:pt>
                <c:pt idx="3">
                  <c:v>51.767413616667298</c:v>
                </c:pt>
                <c:pt idx="4">
                  <c:v>84.453605600000898</c:v>
                </c:pt>
                <c:pt idx="5">
                  <c:v>148.96916001666699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80-43A8-89E9-6AD9C3656494}"/>
            </c:ext>
          </c:extLst>
        </c:ser>
        <c:ser>
          <c:idx val="1"/>
          <c:order val="1"/>
          <c:tx>
            <c:v>Con Filtro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'Resultados Filtro'!$B$2:$B$7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'Resultados Filtro'!$E$2:$E$7</c:f>
              <c:numCache>
                <c:formatCode>General</c:formatCode>
                <c:ptCount val="6"/>
                <c:pt idx="0">
                  <c:v>8.6384749666673599</c:v>
                </c:pt>
                <c:pt idx="1">
                  <c:v>12.570362516666099</c:v>
                </c:pt>
                <c:pt idx="2">
                  <c:v>19.2577673777777</c:v>
                </c:pt>
                <c:pt idx="3">
                  <c:v>30.867622308333299</c:v>
                </c:pt>
                <c:pt idx="4">
                  <c:v>50.510123020000599</c:v>
                </c:pt>
                <c:pt idx="5">
                  <c:v>89.913887200000303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80-43A8-89E9-6AD9C365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290640"/>
        <c:axId val="939279600"/>
      </c:scatterChart>
      <c:valAx>
        <c:axId val="939290640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39279600"/>
        <c:crosses val="autoZero"/>
        <c:crossBetween val="midCat"/>
      </c:valAx>
      <c:valAx>
        <c:axId val="9392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Promedio Tiempo Ejecución</a:t>
                </a:r>
                <a:r>
                  <a:rPr lang="es-CL" baseline="0"/>
                  <a:t> </a:t>
                </a:r>
                <a:r>
                  <a:rPr lang="es-CL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3929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255905511811039E-2"/>
          <c:y val="0.8291948409538914"/>
          <c:w val="0.84071041119860013"/>
          <c:h val="0.140710120039336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Diferencia de tiempos promedios entre</a:t>
            </a:r>
          </a:p>
          <a:p>
            <a:pPr>
              <a:defRPr/>
            </a:pPr>
            <a:r>
              <a:rPr lang="en-US"/>
              <a:t>sin filtro y con filtro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 Filtro'!$G$2:$G$7</c:f>
              <c:strCache>
                <c:ptCount val="6"/>
                <c:pt idx="0">
                  <c:v>5.846738767</c:v>
                </c:pt>
                <c:pt idx="1">
                  <c:v>8.553741217</c:v>
                </c:pt>
                <c:pt idx="2">
                  <c:v>13.20493361</c:v>
                </c:pt>
                <c:pt idx="3">
                  <c:v>20.89979131</c:v>
                </c:pt>
                <c:pt idx="4">
                  <c:v>33.94348258</c:v>
                </c:pt>
                <c:pt idx="5">
                  <c:v>59.05527282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'Resultados Filtro'!$B$2:$B$7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'Resultados Filtro'!$G$2:$G$7</c:f>
              <c:numCache>
                <c:formatCode>General</c:formatCode>
                <c:ptCount val="6"/>
                <c:pt idx="0">
                  <c:v>5.8467387666665402</c:v>
                </c:pt>
                <c:pt idx="1">
                  <c:v>8.5537412166673992</c:v>
                </c:pt>
                <c:pt idx="2">
                  <c:v>13.204933611111802</c:v>
                </c:pt>
                <c:pt idx="3">
                  <c:v>20.899791308333999</c:v>
                </c:pt>
                <c:pt idx="4">
                  <c:v>33.9434825800003</c:v>
                </c:pt>
                <c:pt idx="5">
                  <c:v>59.055272816666687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3-4675-BC79-4675F6AC1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85824"/>
        <c:axId val="1993388224"/>
      </c:scatterChart>
      <c:valAx>
        <c:axId val="1993385824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3388224"/>
        <c:crosses val="autoZero"/>
        <c:crossBetween val="midCat"/>
      </c:valAx>
      <c:valAx>
        <c:axId val="19933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Diferencia de </a:t>
                </a:r>
              </a:p>
              <a:p>
                <a:pPr>
                  <a:defRPr/>
                </a:pPr>
                <a:r>
                  <a:rPr lang="es-CL"/>
                  <a:t>Tiempos</a:t>
                </a:r>
                <a:r>
                  <a:rPr lang="es-CL" baseline="0"/>
                  <a:t> Promedios (s)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338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Promedio Porcentaje de Falsos Positivos por Cantidad de Funciones de Hash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 K'!$B$1</c:f>
              <c:strCache>
                <c:ptCount val="1"/>
                <c:pt idx="0">
                  <c:v>Promedio Tasa de Falsos Positivos/Infructuosas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'Resultados K'!$A$2:$A$11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'Resultados K'!$B$2:$B$11</c:f>
              <c:numCache>
                <c:formatCode>0.00%</c:formatCode>
                <c:ptCount val="10"/>
                <c:pt idx="0">
                  <c:v>0.2039</c:v>
                </c:pt>
                <c:pt idx="1">
                  <c:v>0.1663</c:v>
                </c:pt>
                <c:pt idx="2">
                  <c:v>0.15359999999999999</c:v>
                </c:pt>
                <c:pt idx="3">
                  <c:v>0.1507</c:v>
                </c:pt>
                <c:pt idx="4">
                  <c:v>0.1507</c:v>
                </c:pt>
                <c:pt idx="5">
                  <c:v>0.1537</c:v>
                </c:pt>
                <c:pt idx="6">
                  <c:v>0.1608</c:v>
                </c:pt>
                <c:pt idx="7">
                  <c:v>0.17150000000000001</c:v>
                </c:pt>
                <c:pt idx="8">
                  <c:v>0.18590000000000001</c:v>
                </c:pt>
                <c:pt idx="9">
                  <c:v>0.20250000000000001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23-42A7-B7DC-BD6CBA963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55103"/>
        <c:axId val="434152223"/>
      </c:scatterChart>
      <c:valAx>
        <c:axId val="434155103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k de funciones de Hash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4152223"/>
        <c:crosses val="autoZero"/>
        <c:crossBetween val="midCat"/>
      </c:valAx>
      <c:valAx>
        <c:axId val="434152223"/>
        <c:scaling>
          <c:orientation val="minMax"/>
          <c:max val="0.24000000000000002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Porcentaje Falsos Positivos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415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Porcentaje de Falsos Positivos</a:t>
            </a:r>
            <a:r>
              <a:rPr lang="en-US" baseline="0"/>
              <a:t> por Tamaño de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 M'!$C$1</c:f>
              <c:strCache>
                <c:ptCount val="1"/>
                <c:pt idx="0">
                  <c:v>Promedio Tasa de Falsos Positivos/Infructuosas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'Resultados M'!$B$2:$B$8</c:f>
              <c:numCache>
                <c:formatCode>General</c:formatCode>
                <c:ptCount val="7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</c:numCache>
            </c:numRef>
          </c:xVal>
          <c:yVal>
            <c:numRef>
              <c:f>'Resultados M'!$C$2:$C$8</c:f>
              <c:numCache>
                <c:formatCode>0.00%</c:formatCode>
                <c:ptCount val="7"/>
                <c:pt idx="0">
                  <c:v>0.21840000000000001</c:v>
                </c:pt>
                <c:pt idx="1">
                  <c:v>0.19520000000000001</c:v>
                </c:pt>
                <c:pt idx="2">
                  <c:v>0.17199999999999999</c:v>
                </c:pt>
                <c:pt idx="3">
                  <c:v>0.15310000000000001</c:v>
                </c:pt>
                <c:pt idx="4">
                  <c:v>0.1391</c:v>
                </c:pt>
                <c:pt idx="5">
                  <c:v>0.12709999999999999</c:v>
                </c:pt>
                <c:pt idx="6">
                  <c:v>0.1168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E9-4F9B-A07F-462EDA186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317007"/>
        <c:axId val="2035314127"/>
      </c:scatterChart>
      <c:valAx>
        <c:axId val="2035317007"/>
        <c:scaling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Tamaño</a:t>
                </a:r>
                <a:r>
                  <a:rPr lang="es-CL" baseline="0"/>
                  <a:t> arreglo de bits M</a:t>
                </a:r>
                <a:r>
                  <a:rPr lang="es-CL"/>
                  <a:t> (Megas)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35314127"/>
        <c:crosses val="autoZero"/>
        <c:crossBetween val="midCat"/>
      </c:valAx>
      <c:valAx>
        <c:axId val="20353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Porcentaje Falsos Positivos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3531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7</xdr:row>
      <xdr:rowOff>171450</xdr:rowOff>
    </xdr:from>
    <xdr:to>
      <xdr:col>4</xdr:col>
      <xdr:colOff>1432560</xdr:colOff>
      <xdr:row>29</xdr:row>
      <xdr:rowOff>15239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33FDE7-5C8E-1D66-B58E-0160F5A3E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8</xdr:row>
      <xdr:rowOff>7620</xdr:rowOff>
    </xdr:from>
    <xdr:to>
      <xdr:col>6</xdr:col>
      <xdr:colOff>3070860</xdr:colOff>
      <xdr:row>23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8C839F-F072-31E4-8B34-A1225239E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12</xdr:row>
      <xdr:rowOff>11430</xdr:rowOff>
    </xdr:from>
    <xdr:to>
      <xdr:col>2</xdr:col>
      <xdr:colOff>2567940</xdr:colOff>
      <xdr:row>27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08F2A-18B5-D015-32FE-06B4812B5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9</xdr:row>
      <xdr:rowOff>133350</xdr:rowOff>
    </xdr:from>
    <xdr:to>
      <xdr:col>3</xdr:col>
      <xdr:colOff>1394460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BE3BA-171D-D1EF-F691-F258422C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3D57D4-8A8D-4514-9F86-5171203D9E61}" autoFormatId="16" applyNumberFormats="0" applyBorderFormats="0" applyFontFormats="0" applyPatternFormats="0" applyAlignmentFormats="0" applyWidthHeightFormats="0">
  <queryTableRefresh nextId="13" unboundColumnsRight="2">
    <queryTableFields count="11">
      <queryTableField id="2" name="N" tableColumnId="2"/>
      <queryTableField id="11" dataBound="0" tableColumnId="11"/>
      <queryTableField id="3" name="Promedio Tiempo sin Filtro" tableColumnId="3"/>
      <queryTableField id="4" name="DS Tiempo sin Flitro" tableColumnId="4"/>
      <queryTableField id="5" name="Promedio Tiempo con Filtro" tableColumnId="5"/>
      <queryTableField id="6" name="DS Tiempo con Flitro" tableColumnId="6"/>
      <queryTableField id="12" dataBound="0" tableColumnId="12"/>
      <queryTableField id="7" name="Promedio Cantidad de Errores" tableColumnId="7"/>
      <queryTableField id="8" name="DS Cantidad de Errores" tableColumnId="8"/>
      <queryTableField id="9" dataBound="0" tableColumnId="9"/>
      <queryTableField id="10" dataBound="0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AF4AE5-8516-4E5E-B3AA-607D3F2E618B}" autoFormatId="16" applyNumberFormats="0" applyBorderFormats="0" applyFontFormats="0" applyPatternFormats="0" applyAlignmentFormats="0" applyWidthHeightFormats="0">
  <queryTableRefresh nextId="5">
    <queryTableFields count="3">
      <queryTableField id="2" name="K" tableColumnId="2"/>
      <queryTableField id="3" name="Promedio Tasa de Falsos Positivos/Infructuosas" tableColumnId="3"/>
      <queryTableField id="4" name="Desviación estandar Tasa de Falsos Positivos/Infructuosas" tableColumnId="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2633A3-533A-4C63-8855-492EFEF4AE07}" autoFormatId="16" applyNumberFormats="0" applyBorderFormats="0" applyFontFormats="0" applyPatternFormats="0" applyAlignmentFormats="0" applyWidthHeightFormats="0">
  <queryTableRefresh nextId="7">
    <queryTableFields count="4">
      <queryTableField id="2" name="m" tableColumnId="2"/>
      <queryTableField id="6" dataBound="0" tableColumnId="6"/>
      <queryTableField id="3" name="Promedio Tasa de Falsos Positivos/Infructuosas" tableColumnId="3"/>
      <queryTableField id="4" name="Desviación estandar Tasa de Falsos Positivos/Infructuosas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1C158-4538-4224-96DC-2AA85BDFE5C2}" name="Table_Resultados_Filtro" displayName="Table_Resultados_Filtro" ref="A1:K7" tableType="queryTable" totalsRowShown="0">
  <autoFilter ref="A1:K7" xr:uid="{E1F1C158-4538-4224-96DC-2AA85BDFE5C2}"/>
  <tableColumns count="11">
    <tableColumn id="2" xr3:uid="{2636996B-071A-4968-9DCA-33BC473494B8}" uniqueName="2" name="N" queryTableFieldId="2" dataDxfId="17"/>
    <tableColumn id="11" xr3:uid="{8CEC9E75-50CA-4C84-A2A3-A9D067B70FE2}" uniqueName="11" name="LogN" queryTableFieldId="11" dataDxfId="16">
      <calculatedColumnFormula>LOG(Table_Resultados_Filtro[[#This Row],[N]],2)</calculatedColumnFormula>
    </tableColumn>
    <tableColumn id="3" xr3:uid="{5AB7A5DD-BF17-4C62-B8F2-64FFC30C8FBE}" uniqueName="3" name="Promedio Tiempo sin Filtro" queryTableFieldId="3" dataDxfId="15"/>
    <tableColumn id="4" xr3:uid="{D4F25BF0-5087-422F-80A3-110E1D58F96A}" uniqueName="4" name="DS Tiempo sin Flitro" queryTableFieldId="4" dataDxfId="14"/>
    <tableColumn id="5" xr3:uid="{A67DB986-F52D-471D-88DB-9DD90B66F58D}" uniqueName="5" name="Promedio Tiempo con Filtro" queryTableFieldId="5" dataDxfId="13"/>
    <tableColumn id="6" xr3:uid="{0B0C02D9-DB1F-4943-91A8-AF0DA86A74B4}" uniqueName="6" name="DS Tiempo con Flitro" queryTableFieldId="6" dataDxfId="12"/>
    <tableColumn id="12" xr3:uid="{3476A4C8-D590-4A42-B4DE-DB70A8AC74D7}" uniqueName="12" name="Diferencia de tiempos promedios sin vs con Filtro" queryTableFieldId="12" dataDxfId="11">
      <calculatedColumnFormula>Table_Resultados_Filtro[[#This Row],[Promedio Tiempo sin Filtro]]-Table_Resultados_Filtro[[#This Row],[Promedio Tiempo con Filtro]]</calculatedColumnFormula>
    </tableColumn>
    <tableColumn id="7" xr3:uid="{925BBCB5-27A4-42AF-8CD3-2F4674578787}" uniqueName="7" name="Promedio Cantidad de Falsos Positivos" queryTableFieldId="7" dataDxfId="10"/>
    <tableColumn id="8" xr3:uid="{ACD718FA-769E-4E8D-B7B9-D242F03C3755}" uniqueName="8" name="DS Cantidad de Falsos Positivos" queryTableFieldId="8" dataDxfId="9"/>
    <tableColumn id="9" xr3:uid="{71FD9D00-B0D2-4DC8-ACE7-60AB8A47C689}" uniqueName="9" name="Cantidad de Busquedas Infructuosas" queryTableFieldId="9" dataDxfId="8">
      <calculatedColumnFormula>Table_Resultados_Filtro[[#This Row],[N]]-INT(Table_Resultados_Filtro[[#This Row],[N]]*0.7)</calculatedColumnFormula>
    </tableColumn>
    <tableColumn id="10" xr3:uid="{691E5CCD-821F-4FCF-9FB7-BEFE5E24612E}" uniqueName="10" name="Tasa de Falsos Positivos por Infructuosas" queryTableFieldId="10" dataDxfId="7">
      <calculatedColumnFormula>Table_Resultados_Filtro[[#This Row],[Promedio Cantidad de Falsos Positivos]]/Table_Resultados_Filtro[[#This Row],[Cantidad de Busquedas Infructuosas]]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5C325-1F8D-427D-A973-B87C564F3691}" name="Table_Resultados_K" displayName="Table_Resultados_K" ref="A1:C11" tableType="queryTable" totalsRowShown="0">
  <autoFilter ref="A1:C11" xr:uid="{9225C325-1F8D-427D-A973-B87C564F3691}"/>
  <tableColumns count="3">
    <tableColumn id="2" xr3:uid="{97E63FBB-CC7E-4C19-A8DA-D42F5C21E255}" uniqueName="2" name="K" queryTableFieldId="2" dataDxfId="1"/>
    <tableColumn id="3" xr3:uid="{0B5B3DF9-9400-4BCF-B950-BD0D33FB9419}" uniqueName="3" name="Promedio Tasa de Falsos Positivos/Infructuosas" queryTableFieldId="3" dataDxfId="0" dataCellStyle="Percent"/>
    <tableColumn id="4" xr3:uid="{C64504D9-8607-46E6-83FC-D23B904586A4}" uniqueName="4" name="Desviación estandar Tasa de Falsos Positivos/Infructuosas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BF6C4-73A6-42BF-B2B2-0396A179DF69}" name="Table_Resultados_M" displayName="Table_Resultados_M" ref="A1:D8" tableType="queryTable" totalsRowShown="0">
  <autoFilter ref="A1:D8" xr:uid="{7A9BF6C4-73A6-42BF-B2B2-0396A179DF69}"/>
  <tableColumns count="4">
    <tableColumn id="2" xr3:uid="{9E0DD450-B1D9-4A3D-B194-DCCA2B43FC67}" uniqueName="2" name="m" queryTableFieldId="2" dataDxfId="5"/>
    <tableColumn id="6" xr3:uid="{7FC75BA6-101C-4641-AFA2-8E69501DA240}" uniqueName="6" name="m*10^6" queryTableFieldId="6" dataDxfId="2">
      <calculatedColumnFormula>Table_Resultados_M[[#This Row],[m]]/10^6</calculatedColumnFormula>
    </tableColumn>
    <tableColumn id="3" xr3:uid="{E3FEFA26-39CA-4A1E-92DD-2D35056495F6}" uniqueName="3" name="Promedio Tasa de Falsos Positivos/Infructuosas" queryTableFieldId="3" dataDxfId="3"/>
    <tableColumn id="4" xr3:uid="{991262A6-0BF2-4446-BFB4-646024909EA4}" uniqueName="4" name="Desviación estandar Tasa de Falsos Positivos/Infructuosas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27A3-F714-4F1E-B7E8-5B645A59321F}">
  <dimension ref="A1:K7"/>
  <sheetViews>
    <sheetView tabSelected="1" zoomScaleNormal="100" workbookViewId="0">
      <selection activeCell="F27" sqref="F27"/>
    </sheetView>
  </sheetViews>
  <sheetFormatPr defaultRowHeight="14.4" x14ac:dyDescent="0.3"/>
  <cols>
    <col min="1" max="1" width="6" bestFit="1" customWidth="1"/>
    <col min="2" max="2" width="7.5546875" bestFit="1" customWidth="1"/>
    <col min="3" max="3" width="26" bestFit="1" customWidth="1"/>
    <col min="4" max="4" width="19.88671875" bestFit="1" customWidth="1"/>
    <col min="5" max="5" width="26.77734375" bestFit="1" customWidth="1"/>
    <col min="6" max="6" width="20.6640625" bestFit="1" customWidth="1"/>
    <col min="7" max="7" width="45" bestFit="1" customWidth="1"/>
    <col min="8" max="8" width="28.77734375" bestFit="1" customWidth="1"/>
    <col min="9" max="9" width="29.77734375" bestFit="1" customWidth="1"/>
    <col min="10" max="10" width="34.33203125" bestFit="1" customWidth="1"/>
    <col min="11" max="11" width="37.77734375" bestFit="1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1024</v>
      </c>
      <c r="B2">
        <f>LOG(Table_Resultados_Filtro[[#This Row],[N]],2)</f>
        <v>10</v>
      </c>
      <c r="C2">
        <v>14.4852137333339</v>
      </c>
      <c r="D2">
        <v>0.52981476223068502</v>
      </c>
      <c r="E2">
        <v>8.6384749666673599</v>
      </c>
      <c r="F2">
        <v>0.53465670485780903</v>
      </c>
      <c r="G2">
        <f>Table_Resultados_Filtro[[#This Row],[Promedio Tiempo sin Filtro]]-Table_Resultados_Filtro[[#This Row],[Promedio Tiempo con Filtro]]</f>
        <v>5.8467387666665402</v>
      </c>
      <c r="H2">
        <v>40.3333333333333</v>
      </c>
      <c r="I2">
        <v>4.1899350299921698</v>
      </c>
      <c r="J2">
        <f>Table_Resultados_Filtro[[#This Row],[N]]-INT(Table_Resultados_Filtro[[#This Row],[N]]*0.7)</f>
        <v>308</v>
      </c>
      <c r="K2">
        <f>Table_Resultados_Filtro[[#This Row],[Promedio Cantidad de Falsos Positivos]]/Table_Resultados_Filtro[[#This Row],[Cantidad de Busquedas Infructuosas]]</f>
        <v>0.13095238095238085</v>
      </c>
    </row>
    <row r="3" spans="1:11" x14ac:dyDescent="0.3">
      <c r="A3">
        <v>2048</v>
      </c>
      <c r="B3">
        <f>LOG(Table_Resultados_Filtro[[#This Row],[N]],2)</f>
        <v>11</v>
      </c>
      <c r="C3">
        <v>21.124103733333499</v>
      </c>
      <c r="D3">
        <v>6.65289686037727</v>
      </c>
      <c r="E3">
        <v>12.570362516666099</v>
      </c>
      <c r="F3">
        <v>3.96118900108798</v>
      </c>
      <c r="G3">
        <f>Table_Resultados_Filtro[[#This Row],[Promedio Tiempo sin Filtro]]-Table_Resultados_Filtro[[#This Row],[Promedio Tiempo con Filtro]]</f>
        <v>8.5537412166673992</v>
      </c>
      <c r="H3">
        <v>59.5</v>
      </c>
      <c r="I3">
        <v>20.1225412576708</v>
      </c>
      <c r="J3">
        <f>Table_Resultados_Filtro[[#This Row],[N]]-INT(Table_Resultados_Filtro[[#This Row],[N]]*0.7)</f>
        <v>615</v>
      </c>
      <c r="K3">
        <f>Table_Resultados_Filtro[[#This Row],[Promedio Cantidad de Falsos Positivos]]/Table_Resultados_Filtro[[#This Row],[Cantidad de Busquedas Infructuosas]]</f>
        <v>9.674796747967479E-2</v>
      </c>
    </row>
    <row r="4" spans="1:11" x14ac:dyDescent="0.3">
      <c r="A4">
        <v>4096</v>
      </c>
      <c r="B4">
        <f>LOG(Table_Resultados_Filtro[[#This Row],[N]],2)</f>
        <v>12</v>
      </c>
      <c r="C4">
        <v>32.462700988889502</v>
      </c>
      <c r="D4">
        <v>16.952544767715199</v>
      </c>
      <c r="E4">
        <v>19.2577673777777</v>
      </c>
      <c r="F4">
        <v>9.9987475038481506</v>
      </c>
      <c r="G4">
        <f>Table_Resultados_Filtro[[#This Row],[Promedio Tiempo sin Filtro]]-Table_Resultados_Filtro[[#This Row],[Promedio Tiempo con Filtro]]</f>
        <v>13.204933611111802</v>
      </c>
      <c r="H4">
        <v>90.6666666666666</v>
      </c>
      <c r="I4">
        <v>47.4365072725872</v>
      </c>
      <c r="J4">
        <f>Table_Resultados_Filtro[[#This Row],[N]]-INT(Table_Resultados_Filtro[[#This Row],[N]]*0.7)</f>
        <v>1229</v>
      </c>
      <c r="K4">
        <f>Table_Resultados_Filtro[[#This Row],[Promedio Cantidad de Falsos Positivos]]/Table_Resultados_Filtro[[#This Row],[Cantidad de Busquedas Infructuosas]]</f>
        <v>7.3772714944399187E-2</v>
      </c>
    </row>
    <row r="5" spans="1:11" x14ac:dyDescent="0.3">
      <c r="A5">
        <v>8192</v>
      </c>
      <c r="B5">
        <f>LOG(Table_Resultados_Filtro[[#This Row],[N]],2)</f>
        <v>13</v>
      </c>
      <c r="C5">
        <v>51.767413616667298</v>
      </c>
      <c r="D5">
        <v>36.549180688883503</v>
      </c>
      <c r="E5">
        <v>30.867622308333299</v>
      </c>
      <c r="F5">
        <v>21.906324254681198</v>
      </c>
      <c r="G5">
        <f>Table_Resultados_Filtro[[#This Row],[Promedio Tiempo sin Filtro]]-Table_Resultados_Filtro[[#This Row],[Promedio Tiempo con Filtro]]</f>
        <v>20.899791308333999</v>
      </c>
      <c r="H5">
        <v>146.5</v>
      </c>
      <c r="I5">
        <v>105.120169330152</v>
      </c>
      <c r="J5">
        <f>Table_Resultados_Filtro[[#This Row],[N]]-INT(Table_Resultados_Filtro[[#This Row],[N]]*0.7)</f>
        <v>2458</v>
      </c>
      <c r="K5">
        <f>Table_Resultados_Filtro[[#This Row],[Promedio Cantidad de Falsos Positivos]]/Table_Resultados_Filtro[[#This Row],[Cantidad de Busquedas Infructuosas]]</f>
        <v>5.9601301871440193E-2</v>
      </c>
    </row>
    <row r="6" spans="1:11" x14ac:dyDescent="0.3">
      <c r="A6">
        <v>16384</v>
      </c>
      <c r="B6">
        <f>LOG(Table_Resultados_Filtro[[#This Row],[N]],2)</f>
        <v>14</v>
      </c>
      <c r="C6">
        <v>84.453605600000898</v>
      </c>
      <c r="D6">
        <v>73.090636313585605</v>
      </c>
      <c r="E6">
        <v>50.510123020000599</v>
      </c>
      <c r="F6">
        <v>43.900546246038999</v>
      </c>
      <c r="G6">
        <f>Table_Resultados_Filtro[[#This Row],[Promedio Tiempo sin Filtro]]-Table_Resultados_Filtro[[#This Row],[Promedio Tiempo con Filtro]]</f>
        <v>33.9434825800003</v>
      </c>
      <c r="H6">
        <v>243.933333333333</v>
      </c>
      <c r="I6">
        <v>216.47647036623201</v>
      </c>
      <c r="J6">
        <f>Table_Resultados_Filtro[[#This Row],[N]]-INT(Table_Resultados_Filtro[[#This Row],[N]]*0.7)</f>
        <v>4916</v>
      </c>
      <c r="K6">
        <f>Table_Resultados_Filtro[[#This Row],[Promedio Cantidad de Falsos Positivos]]/Table_Resultados_Filtro[[#This Row],[Cantidad de Busquedas Infructuosas]]</f>
        <v>4.9620287496609641E-2</v>
      </c>
    </row>
    <row r="7" spans="1:11" x14ac:dyDescent="0.3">
      <c r="A7">
        <v>32768</v>
      </c>
      <c r="B7">
        <f>LOG(Table_Resultados_Filtro[[#This Row],[N]],2)</f>
        <v>15</v>
      </c>
      <c r="C7">
        <v>148.96916001666699</v>
      </c>
      <c r="D7">
        <v>159.00880695518401</v>
      </c>
      <c r="E7">
        <v>89.913887200000303</v>
      </c>
      <c r="F7">
        <v>96.795350825571006</v>
      </c>
      <c r="G7">
        <f>Table_Resultados_Filtro[[#This Row],[Promedio Tiempo sin Filtro]]-Table_Resultados_Filtro[[#This Row],[Promedio Tiempo con Filtro]]</f>
        <v>59.055272816666687</v>
      </c>
      <c r="H7">
        <v>405.222222222222</v>
      </c>
      <c r="I7">
        <v>412.13651400092999</v>
      </c>
      <c r="J7">
        <f>Table_Resultados_Filtro[[#This Row],[N]]-INT(Table_Resultados_Filtro[[#This Row],[N]]*0.7)</f>
        <v>9831</v>
      </c>
      <c r="K7">
        <f>Table_Resultados_Filtro[[#This Row],[Promedio Cantidad de Falsos Positivos]]/Table_Resultados_Filtro[[#This Row],[Cantidad de Busquedas Infructuosas]]</f>
        <v>4.1218820285039363E-2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B98F-F136-49D6-AC3E-533FCEF356FE}">
  <dimension ref="A1:F11"/>
  <sheetViews>
    <sheetView workbookViewId="0">
      <selection activeCell="F16" sqref="F16"/>
    </sheetView>
  </sheetViews>
  <sheetFormatPr defaultRowHeight="14.4" x14ac:dyDescent="0.3"/>
  <cols>
    <col min="1" max="1" width="4.33203125" bestFit="1" customWidth="1"/>
    <col min="2" max="2" width="43.6640625" bestFit="1" customWidth="1"/>
    <col min="3" max="3" width="52.5546875" bestFit="1" customWidth="1"/>
  </cols>
  <sheetData>
    <row r="1" spans="1:6" x14ac:dyDescent="0.3">
      <c r="A1" t="s">
        <v>11</v>
      </c>
      <c r="B1" t="s">
        <v>12</v>
      </c>
      <c r="C1" t="s">
        <v>13</v>
      </c>
    </row>
    <row r="2" spans="1:6" x14ac:dyDescent="0.3">
      <c r="A2" s="3">
        <v>1</v>
      </c>
      <c r="B2" s="4">
        <v>0.2039</v>
      </c>
      <c r="C2" s="1">
        <v>9.7999999999999997E-3</v>
      </c>
    </row>
    <row r="3" spans="1:6" x14ac:dyDescent="0.3">
      <c r="A3" s="3">
        <v>2</v>
      </c>
      <c r="B3" s="4">
        <v>0.1663</v>
      </c>
      <c r="C3" s="1">
        <v>3.8399999999999997E-2</v>
      </c>
    </row>
    <row r="4" spans="1:6" x14ac:dyDescent="0.3">
      <c r="A4" s="3">
        <v>3</v>
      </c>
      <c r="B4" s="4">
        <v>0.15359999999999999</v>
      </c>
      <c r="C4" s="1">
        <v>3.6299999999999999E-2</v>
      </c>
      <c r="F4" s="4">
        <f>MIN(Table_Resultados_K[Promedio Tasa de Falsos Positivos/Infructuosas])</f>
        <v>0.1507</v>
      </c>
    </row>
    <row r="5" spans="1:6" x14ac:dyDescent="0.3">
      <c r="A5" s="3">
        <v>4</v>
      </c>
      <c r="B5" s="4">
        <v>0.1507</v>
      </c>
      <c r="C5" s="1">
        <v>3.2099999999999997E-2</v>
      </c>
    </row>
    <row r="6" spans="1:6" x14ac:dyDescent="0.3">
      <c r="A6" s="3">
        <v>5</v>
      </c>
      <c r="B6" s="4">
        <v>0.1507</v>
      </c>
      <c r="C6" s="1">
        <v>2.87E-2</v>
      </c>
    </row>
    <row r="7" spans="1:6" x14ac:dyDescent="0.3">
      <c r="A7" s="3">
        <v>6</v>
      </c>
      <c r="B7" s="4">
        <v>0.1537</v>
      </c>
      <c r="C7" s="1">
        <v>2.7400000000000001E-2</v>
      </c>
    </row>
    <row r="8" spans="1:6" x14ac:dyDescent="0.3">
      <c r="A8" s="3">
        <v>7</v>
      </c>
      <c r="B8" s="4">
        <v>0.1608</v>
      </c>
      <c r="C8" s="1">
        <v>3.0700000000000002E-2</v>
      </c>
    </row>
    <row r="9" spans="1:6" x14ac:dyDescent="0.3">
      <c r="A9" s="3">
        <v>8</v>
      </c>
      <c r="B9" s="4">
        <v>0.17150000000000001</v>
      </c>
      <c r="C9" s="1">
        <v>4.07E-2</v>
      </c>
    </row>
    <row r="10" spans="1:6" x14ac:dyDescent="0.3">
      <c r="A10" s="3">
        <v>9</v>
      </c>
      <c r="B10" s="4">
        <v>0.18590000000000001</v>
      </c>
      <c r="C10" s="1">
        <v>5.5899999999999998E-2</v>
      </c>
    </row>
    <row r="11" spans="1:6" x14ac:dyDescent="0.3">
      <c r="A11" s="3">
        <v>10</v>
      </c>
      <c r="B11" s="4">
        <v>0.20250000000000001</v>
      </c>
      <c r="C11" s="1">
        <v>7.2999999999999995E-2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46F9-75F6-48D5-BACC-8AF332781CC7}">
  <dimension ref="A1:D8"/>
  <sheetViews>
    <sheetView workbookViewId="0">
      <selection activeCell="F18" sqref="F18"/>
    </sheetView>
  </sheetViews>
  <sheetFormatPr defaultRowHeight="14.4" x14ac:dyDescent="0.3"/>
  <cols>
    <col min="1" max="1" width="7" bestFit="1" customWidth="1"/>
    <col min="2" max="2" width="9.88671875" bestFit="1" customWidth="1"/>
    <col min="3" max="3" width="43.6640625" bestFit="1" customWidth="1"/>
    <col min="4" max="4" width="52.5546875" bestFit="1" customWidth="1"/>
  </cols>
  <sheetData>
    <row r="1" spans="1:4" x14ac:dyDescent="0.3">
      <c r="A1" t="s">
        <v>14</v>
      </c>
      <c r="B1" t="s">
        <v>15</v>
      </c>
      <c r="C1" t="s">
        <v>12</v>
      </c>
      <c r="D1" t="s">
        <v>13</v>
      </c>
    </row>
    <row r="2" spans="1:4" x14ac:dyDescent="0.3">
      <c r="A2" s="1">
        <v>300000</v>
      </c>
      <c r="B2" s="1">
        <f>Table_Resultados_M[[#This Row],[m]]/10^6</f>
        <v>0.3</v>
      </c>
      <c r="C2" s="2">
        <v>0.21840000000000001</v>
      </c>
      <c r="D2" s="1">
        <v>1.23E-2</v>
      </c>
    </row>
    <row r="3" spans="1:4" x14ac:dyDescent="0.3">
      <c r="A3" s="1">
        <v>350000</v>
      </c>
      <c r="B3" s="1">
        <f>Table_Resultados_M[[#This Row],[m]]/10^6</f>
        <v>0.35</v>
      </c>
      <c r="C3" s="2">
        <v>0.19520000000000001</v>
      </c>
      <c r="D3" s="1">
        <v>2.6599999999999999E-2</v>
      </c>
    </row>
    <row r="4" spans="1:4" x14ac:dyDescent="0.3">
      <c r="A4" s="1">
        <v>400000</v>
      </c>
      <c r="B4" s="1">
        <f>Table_Resultados_M[[#This Row],[m]]/10^6</f>
        <v>0.4</v>
      </c>
      <c r="C4" s="2">
        <v>0.17199999999999999</v>
      </c>
      <c r="D4" s="1">
        <v>0.04</v>
      </c>
    </row>
    <row r="5" spans="1:4" x14ac:dyDescent="0.3">
      <c r="A5" s="1">
        <v>450000</v>
      </c>
      <c r="B5" s="1">
        <f>Table_Resultados_M[[#This Row],[m]]/10^6</f>
        <v>0.45</v>
      </c>
      <c r="C5" s="2">
        <v>0.15310000000000001</v>
      </c>
      <c r="D5" s="1">
        <v>4.7699999999999999E-2</v>
      </c>
    </row>
    <row r="6" spans="1:4" x14ac:dyDescent="0.3">
      <c r="A6" s="1">
        <v>500000</v>
      </c>
      <c r="B6" s="1">
        <f>Table_Resultados_M[[#This Row],[m]]/10^6</f>
        <v>0.5</v>
      </c>
      <c r="C6" s="2">
        <v>0.1391</v>
      </c>
      <c r="D6" s="1">
        <v>5.11E-2</v>
      </c>
    </row>
    <row r="7" spans="1:4" x14ac:dyDescent="0.3">
      <c r="A7" s="1">
        <v>550000</v>
      </c>
      <c r="B7" s="1">
        <f>Table_Resultados_M[[#This Row],[m]]/10^6</f>
        <v>0.55000000000000004</v>
      </c>
      <c r="C7" s="2">
        <v>0.12709999999999999</v>
      </c>
      <c r="D7" s="1">
        <v>5.3999999999999999E-2</v>
      </c>
    </row>
    <row r="8" spans="1:4" x14ac:dyDescent="0.3">
      <c r="A8" s="1">
        <v>600000</v>
      </c>
      <c r="B8" s="1">
        <f>Table_Resultados_M[[#This Row],[m]]/10^6</f>
        <v>0.6</v>
      </c>
      <c r="C8" s="2">
        <v>0.1168</v>
      </c>
      <c r="D8" s="1">
        <v>5.6000000000000001E-2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8AF8F3B32D2E4FAAA180E29F3BD6B8" ma:contentTypeVersion="9" ma:contentTypeDescription="Crear nuevo documento." ma:contentTypeScope="" ma:versionID="08514577f2165deccb146aed63a9fccd">
  <xsd:schema xmlns:xsd="http://www.w3.org/2001/XMLSchema" xmlns:xs="http://www.w3.org/2001/XMLSchema" xmlns:p="http://schemas.microsoft.com/office/2006/metadata/properties" xmlns:ns3="633beefd-d939-4fe1-b5e2-f977214b15db" targetNamespace="http://schemas.microsoft.com/office/2006/metadata/properties" ma:root="true" ma:fieldsID="18ab68d74a0e64b39f7e9401229c737b" ns3:_="">
    <xsd:import namespace="633beefd-d939-4fe1-b5e2-f977214b1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beefd-d939-4fe1-b5e2-f977214b1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13B71BD-5C55-4225-928D-24EF0E0A2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beefd-d939-4fe1-b5e2-f977214b1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211FC-E003-45C6-8E4D-4028B44CA018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33beefd-d939-4fe1-b5e2-f977214b15d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3BBF7C-99A5-484F-8489-0CAA5725F1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25C10C5-69D5-47B7-AD0C-9F79F1836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 Filtro</vt:lpstr>
      <vt:lpstr>Resultados K</vt:lpstr>
      <vt:lpstr>Resultados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Espinoza</dc:creator>
  <cp:lastModifiedBy>Leonel Espinoza</cp:lastModifiedBy>
  <dcterms:created xsi:type="dcterms:W3CDTF">2023-07-07T12:31:14Z</dcterms:created>
  <dcterms:modified xsi:type="dcterms:W3CDTF">2023-07-07T16:08:58Z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0x0101006D8AF8F3B32D2E4FAAA180E29F3BD6B8</vt:lpwstr>
  </property>
</Properties>
</file>