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45" windowHeight="12180"/>
  </bookViews>
  <sheets>
    <sheet name="Sheet1" sheetId="1" r:id="rId1"/>
    <sheet name="Sheet2" sheetId="5" r:id="rId2"/>
  </sheets>
  <definedNames>
    <definedName name="_xlnm._FilterDatabase" localSheetId="0" hidden="1">Sheet1!$A$11:$AC$846</definedName>
    <definedName name="_xlnm.Print_Titles" localSheetId="0">Sheet1!$8:$11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WIN7</author>
  </authors>
  <commentList>
    <comment ref="U248" authorId="0">
      <text>
        <r>
          <rPr>
            <b/>
            <sz val="9"/>
            <rFont val="Tahoma"/>
            <charset val="134"/>
          </rPr>
          <t>WIN7:</t>
        </r>
        <r>
          <rPr>
            <sz val="9"/>
            <rFont val="Tahoma"/>
            <charset val="134"/>
          </rPr>
          <t xml:space="preserve">
HS Đăng ký GDBĐ</t>
        </r>
      </text>
    </comment>
  </commentList>
</comments>
</file>

<file path=xl/sharedStrings.xml><?xml version="1.0" encoding="utf-8"?>
<sst xmlns="http://schemas.openxmlformats.org/spreadsheetml/2006/main" count="9818" uniqueCount="3376">
  <si>
    <t>SỞ NÔNG NGHIỆP VÀ MÔI TRƯỜNG TỈNH ĐẮK LẮK</t>
  </si>
  <si>
    <t>VĂN PHÒNG ĐĂNG KÝ ĐẤT ĐAI</t>
  </si>
  <si>
    <t>Phụ lục 4</t>
  </si>
  <si>
    <t xml:space="preserve">THỐNG KÊ VIÊN CHỨC VÀ NGƯỜI LAO ĐỘNG VĂN PHÒNG ĐĂNG KÝ ĐẤT ĐAI </t>
  </si>
  <si>
    <t>(Số liệu thống kê cập nhật tính đến ngày 17/3/2025)</t>
  </si>
  <si>
    <t>TT</t>
  </si>
  <si>
    <t>Họ và tên</t>
  </si>
  <si>
    <t>Năm sinh</t>
  </si>
  <si>
    <t>Quê quán (số nhà, TDP; thôn; xã, phường; huyện, thị xã, thành phố, tỉnh)</t>
  </si>
  <si>
    <t>Nơi ở hiện nay (số nhà, TDP; thôn; xã, phường; huyện, thị xã, thành phố, tỉnh)</t>
  </si>
  <si>
    <t>Số CCCD</t>
  </si>
  <si>
    <t>Ngày cấp</t>
  </si>
  <si>
    <t>Nơi cấp</t>
  </si>
  <si>
    <t>Chức vụ, chức danh</t>
  </si>
  <si>
    <t>Các nhiệm vụ đang đảm nhận</t>
  </si>
  <si>
    <t>Ngày vào biên chế 
(tuyển dụng, HĐLĐ)</t>
  </si>
  <si>
    <t>Loại Hợp đồng</t>
  </si>
  <si>
    <t>Ngạch (Chức danh nghề nghiệp)
hiện đang giữ</t>
  </si>
  <si>
    <t>Trình độ chuyên môn cao nhất</t>
  </si>
  <si>
    <t>Chứng chỉ</t>
  </si>
  <si>
    <t>Tuổi đời</t>
  </si>
  <si>
    <t>Ghi chú</t>
  </si>
  <si>
    <t>Nam</t>
  </si>
  <si>
    <t>Nữ</t>
  </si>
  <si>
    <t>Trình độ</t>
  </si>
  <si>
    <t>Ngành đào tạo</t>
  </si>
  <si>
    <t>Hệ đào tạo</t>
  </si>
  <si>
    <t>Ngoại ngữ</t>
  </si>
  <si>
    <t>Tin học</t>
  </si>
  <si>
    <t>A</t>
  </si>
  <si>
    <t>Văn phòng Đăng ký tỉnh</t>
  </si>
  <si>
    <t>I</t>
  </si>
  <si>
    <t>Lãnh đạo Văn phòng</t>
  </si>
  <si>
    <t>tổng số tháng</t>
  </si>
  <si>
    <t>Năm</t>
  </si>
  <si>
    <t>tháng</t>
  </si>
  <si>
    <t>Hoàng Xuân Phương</t>
  </si>
  <si>
    <t>28/7/1982</t>
  </si>
  <si>
    <t>tỉnh Hưng Yên</t>
  </si>
  <si>
    <t xml:space="preserve">99A Nguyễn Khuyến, phường Buôn Ma Thuột, tỉnh Đắk Lắk </t>
  </si>
  <si>
    <t>066082001975</t>
  </si>
  <si>
    <t>24/4/2021</t>
  </si>
  <si>
    <t>Cục Cảnh sát QLHC về TTXH</t>
  </si>
  <si>
    <t>Phó Giám đốc phụ trách</t>
  </si>
  <si>
    <t>Phó Giám đốc</t>
  </si>
  <si>
    <t>Viên chức</t>
  </si>
  <si>
    <t>V.06.01.02</t>
  </si>
  <si>
    <t>Ths, ĐH</t>
  </si>
  <si>
    <t>Quản lý đất đai</t>
  </si>
  <si>
    <t>Chính quy</t>
  </si>
  <si>
    <t>Anh B</t>
  </si>
  <si>
    <t>B</t>
  </si>
  <si>
    <t>ĐV</t>
  </si>
  <si>
    <t>LĐ</t>
  </si>
  <si>
    <t>Phan Khắc Hùng</t>
  </si>
  <si>
    <t>tỉnh Quảng Trị</t>
  </si>
  <si>
    <t>218 Ama Khê, phường Buôn Ma Thuột, tỉnh Đắk Lắk</t>
  </si>
  <si>
    <t>046069006990</t>
  </si>
  <si>
    <t xml:space="preserve">Phó Giám đốc </t>
  </si>
  <si>
    <t>ĐH</t>
  </si>
  <si>
    <t>Nông nghiệp</t>
  </si>
  <si>
    <t>Trần Minh Lợi</t>
  </si>
  <si>
    <t>10/02/1968</t>
  </si>
  <si>
    <t>thành phố Huế</t>
  </si>
  <si>
    <t xml:space="preserve">34 Lê Công Kiều, phường Thành Nhất, tỉnh Đắk Lắk  </t>
  </si>
  <si>
    <t>062068000640</t>
  </si>
  <si>
    <t>Lâm nghiệp</t>
  </si>
  <si>
    <t>Nguyễn Ngọc Nhi</t>
  </si>
  <si>
    <t>phường Tuy Hoà, 
tỉnh Đắk Lắk</t>
  </si>
  <si>
    <t>Phường Tuy Hòa, tỉnh Đắk Lắk</t>
  </si>
  <si>
    <t>054082007137</t>
  </si>
  <si>
    <t>01.003</t>
  </si>
  <si>
    <t>Nguyễn Trọng Hòa An</t>
  </si>
  <si>
    <t>15/3/1976</t>
  </si>
  <si>
    <t>Hòa Hiệp Trung, phường Đông Hoà, tỉnh Đắk Lắk</t>
  </si>
  <si>
    <t>179 Lê Duẩn, phường Tuy Hòa, Đắk Lắk</t>
  </si>
  <si>
    <t>066076011036</t>
  </si>
  <si>
    <t xml:space="preserve">Kinh tế </t>
  </si>
  <si>
    <t>Tại chức</t>
  </si>
  <si>
    <t>C</t>
  </si>
  <si>
    <t>Võ Văn Hoàng</t>
  </si>
  <si>
    <t>Hòa Hiệp Bắc, phường Đông Hoà, tỉnh Đắk Lắk</t>
  </si>
  <si>
    <t>Kp 3, Phường Phú Yên, Đắk Lắk</t>
  </si>
  <si>
    <t>054078010105</t>
  </si>
  <si>
    <t>Thạc sĩ</t>
  </si>
  <si>
    <t>II</t>
  </si>
  <si>
    <t>Phòng Hành chính - Tổng hợp</t>
  </si>
  <si>
    <t>H'DLin K'Buôr</t>
  </si>
  <si>
    <t>Buôn KoSier, p Tân Lập, Buôn Ma Thuột, tỉnh Đắk Lắk</t>
  </si>
  <si>
    <t>129/54 Amakhe, P Tân Lập, tỉnh Đắk Lắk</t>
  </si>
  <si>
    <t>066172012005</t>
  </si>
  <si>
    <t>Trưởng phòng</t>
  </si>
  <si>
    <t>Lê Minh Thái</t>
  </si>
  <si>
    <t>116/2 Võ Thị Sáu, Phường Tân Lập, tỉnh Đắk Lắk</t>
  </si>
  <si>
    <t>045081001367</t>
  </si>
  <si>
    <t>Nhân viên</t>
  </si>
  <si>
    <t>Tổng hợp, tổ chức nhân sự, quản trị công sở</t>
  </si>
  <si>
    <t>Kinh tế nông lâm</t>
  </si>
  <si>
    <t>Hồ Thị Thơ</t>
  </si>
  <si>
    <t>Lộc Hà, Hà Tĩnh</t>
  </si>
  <si>
    <t>22 Đinh Tiên Hoàng, P Tự An, Buôn Ma Thuột, tỉnh Đắk Lắk</t>
  </si>
  <si>
    <t>042186009158</t>
  </si>
  <si>
    <t>Văn thư</t>
  </si>
  <si>
    <t>KXĐTH</t>
  </si>
  <si>
    <t>III</t>
  </si>
  <si>
    <t>ĐH, CĐ</t>
  </si>
  <si>
    <t>Luật, Kế toán</t>
  </si>
  <si>
    <t>VLVH</t>
  </si>
  <si>
    <t>Nguyễn Thị Thảo</t>
  </si>
  <si>
    <t>Xã Minh Thọ, tỉnh Hưng Yên</t>
  </si>
  <si>
    <t>TDP2, phường Ea Kao, tỉnh Đắk Lắk</t>
  </si>
  <si>
    <t>034185021893</t>
  </si>
  <si>
    <t>Bộ Công an</t>
  </si>
  <si>
    <t>Tổng hợp</t>
  </si>
  <si>
    <t>Hoàng Thị Phương Thanh</t>
  </si>
  <si>
    <t>xã Lệ Thủy, tỉnh Quảng Trị</t>
  </si>
  <si>
    <t>03/14/ Nguyễn Duy Trinh, phường Buôn Ma Thuột, tỉnh Đắk Lắk</t>
  </si>
  <si>
    <t>066189009174</t>
  </si>
  <si>
    <t>01/4/2013 (01/6/2020)</t>
  </si>
  <si>
    <t>Vũ Thị Phương</t>
  </si>
  <si>
    <t>Xã Thư Trì, Hưng Yên</t>
  </si>
  <si>
    <t>247 Nguyễn Chí Thanh, Phường Tân An, Đắk Lắk</t>
  </si>
  <si>
    <t>066198006105</t>
  </si>
  <si>
    <t>Luật</t>
  </si>
  <si>
    <t>UDCB</t>
  </si>
  <si>
    <t>Thái Hồng Minh</t>
  </si>
  <si>
    <t>Xã Duy Xuyên, thành phố Đà Nẵng</t>
  </si>
  <si>
    <t>250/41 Phan Chu Trinh, phường Buôn Ma Thuột, tỉnh Đắk Lắk</t>
  </si>
  <si>
    <t>066300000224</t>
  </si>
  <si>
    <t>Võ Thị Thanh Tâm</t>
  </si>
  <si>
    <t>Phường Hoài Nhơn Tây, Tỉnh Gia Lai</t>
  </si>
  <si>
    <t>267/39 Mai Hắc Đế, Phường Buôn Ma Thuột, Tỉnh Đắk Lắk</t>
  </si>
  <si>
    <t>066196000421</t>
  </si>
  <si>
    <t>Kinh tế, Đông Nam Á học</t>
  </si>
  <si>
    <t>Anh B1</t>
  </si>
  <si>
    <t>Nguyễn Thị Hoàng Linh</t>
  </si>
  <si>
    <t>Tỉnh Vĩnh Long</t>
  </si>
  <si>
    <t>72 Dã Tượng, phường Tân An, tỉnh Đắk Lắk</t>
  </si>
  <si>
    <t>066199001303</t>
  </si>
  <si>
    <t>Quản trị kinh doanh</t>
  </si>
  <si>
    <t>Nguyễn Viết Hải</t>
  </si>
  <si>
    <t>Xã Nam Hưng, Huyện Nam Đàn, Tỉnh Nghệ An</t>
  </si>
  <si>
    <t>19/22 Nguyễn Gia Thiều, phường Tân An, thành phố Buôn Ma Thuột, tỉnh Đắk Lắk</t>
  </si>
  <si>
    <t>040076015042</t>
  </si>
  <si>
    <t>Nguyễn Thị Minh Chi</t>
  </si>
  <si>
    <t>Xã Vạn Đức, Tỉnh Gia Lai</t>
  </si>
  <si>
    <t>13 Nguyễn Đình Chiểu,
p Thắng Lợi,TP Buôn Ma Thuột, tỉnh Đắk Lắk</t>
  </si>
  <si>
    <t>066187006186</t>
  </si>
  <si>
    <t>Nguyễn Ngọc Diệu Huyền</t>
  </si>
  <si>
    <t>Hà Nội</t>
  </si>
  <si>
    <t xml:space="preserve">22 Phó Đức Chính, phường Thành Nhất, tỉnh Đắk Lắk  </t>
  </si>
  <si>
    <t>066098008517</t>
  </si>
  <si>
    <t>12 tháng</t>
  </si>
  <si>
    <t>Luật Kinh tế</t>
  </si>
  <si>
    <t>Nguyễn Lê Bảo Quốc</t>
  </si>
  <si>
    <t>Xã Vinh Lộc, Thành phố Huế</t>
  </si>
  <si>
    <t>TDP 13, Xã Pơng Drang, Tỉnh Đắk Lắk</t>
  </si>
  <si>
    <t>066091010248</t>
  </si>
  <si>
    <t>TOEIC, B2</t>
  </si>
  <si>
    <t>Văn phòng</t>
  </si>
  <si>
    <t>Đoàn Kinh Quốc</t>
  </si>
  <si>
    <t>xã Tuy Phước, tỉnh Gia Lai</t>
  </si>
  <si>
    <t>73 Trần Hưng Đạo, phường Buôn Ma Thuột, tỉnh Đắk Lắk</t>
  </si>
  <si>
    <t>054188009576</t>
  </si>
  <si>
    <t>Tổ trưởng Tổ kiểm soát nghiệp vụ</t>
  </si>
  <si>
    <t>Kiểm soát nghiệp vụ</t>
  </si>
  <si>
    <t>Chính sách công, Luật</t>
  </si>
  <si>
    <t>Chính quy, VLVH</t>
  </si>
  <si>
    <t>Cử nhân ngôn ngữ Anh</t>
  </si>
  <si>
    <t>UDCNTTCB</t>
  </si>
  <si>
    <t>Nguyễn Thị Quốc Trà</t>
  </si>
  <si>
    <t>thôn Long Thuỷ, phường
Tuy Hoà, tỉnh Đắk Lắk</t>
  </si>
  <si>
    <t>Long Thuỷ, phường 
Tuy Hoà, tỉnh Đắk Lắk</t>
  </si>
  <si>
    <t>054183010200</t>
  </si>
  <si>
    <t>Cử nhân</t>
  </si>
  <si>
    <t>Đại học (cử nhân) Kỹ thuật TĐBĐ</t>
  </si>
  <si>
    <t>Vừa học vừa làm</t>
  </si>
  <si>
    <t>Đặng Thị Phú</t>
  </si>
  <si>
    <t>Tuy Phước, Gia Lai</t>
  </si>
  <si>
    <t>55A/2, Khu phố Chu Văn An, 
Phường Tuy Hòa, tỉnh Đắk Lắk</t>
  </si>
  <si>
    <t>054194011255</t>
  </si>
  <si>
    <t>Năm 2016</t>
  </si>
  <si>
    <t>Đinh Thị Bảo Trâm</t>
  </si>
  <si>
    <t>Quỳnh Phụ, 
Tỉnh Thái Bình</t>
  </si>
  <si>
    <t>Khu phố 3, phường Tuy Hòa, 
tỉnh Đắk Lắk</t>
  </si>
  <si>
    <t>089185031037</t>
  </si>
  <si>
    <t>Kỹ sư</t>
  </si>
  <si>
    <t>Bản đồ học</t>
  </si>
  <si>
    <t>Nguyễn Thị Kim Ngọc</t>
  </si>
  <si>
    <t>An Giang</t>
  </si>
  <si>
    <t>Phường Tuy Hoà,
tỉnh Đắk Lắk</t>
  </si>
  <si>
    <t>Kỹ thuật môi trường</t>
  </si>
  <si>
    <t>Phòng Kế hoạch - Tài chính</t>
  </si>
  <si>
    <t>Lê Ly Đa</t>
  </si>
  <si>
    <t>Xã Thăng Trường, Thành phố Đà Nẵng</t>
  </si>
  <si>
    <t>TDP 2, phường Buôn Hồ, tỉnh Đắk Lắk</t>
  </si>
  <si>
    <t>049084002403</t>
  </si>
  <si>
    <t>Trưởng phòng KHTC</t>
  </si>
  <si>
    <t>Trương Thu Hiền</t>
  </si>
  <si>
    <t>Xã Vinh Mỹ, huyện Phú Lộc, tỉnh Thừa Thiên Huế</t>
  </si>
  <si>
    <t>33 Nguyễn Công Trứ, phường Buôn Ma Thuột, tỉnh Đắk Lắk</t>
  </si>
  <si>
    <t>066185002713</t>
  </si>
  <si>
    <t>Phó Trưởng phòng
KH-TC</t>
  </si>
  <si>
    <t>Tài chính Ngân hàng</t>
  </si>
  <si>
    <t>VP</t>
  </si>
  <si>
    <t>Nguyễn Thị Mỹ Nhân</t>
  </si>
  <si>
    <t>Xã Nghĩa Hiệp, Huyện Tư Nghĩa, tỉnh Quãng Ngãi</t>
  </si>
  <si>
    <t>TDP 6, Phường Tân An, tỉnh Đăk Lăk</t>
  </si>
  <si>
    <t>051186000706</t>
  </si>
  <si>
    <t>Kế toán trưởng</t>
  </si>
  <si>
    <t>ĐH, TC</t>
  </si>
  <si>
    <t>Kế toán</t>
  </si>
  <si>
    <t>Trịnh Thị Ngọc Dương</t>
  </si>
  <si>
    <t>Phường Hoài Nhơn Đông, tỉnh Gia Lai</t>
  </si>
  <si>
    <t>67/4 đường Thăng Long, phường Buôn Ma Thuột, tỉnh Đắk Lắk</t>
  </si>
  <si>
    <t>066191006654</t>
  </si>
  <si>
    <t>Kế toán viên</t>
  </si>
  <si>
    <t>Tài chính ngân hàng</t>
  </si>
  <si>
    <t>Anh C</t>
  </si>
  <si>
    <t>Đoàn Thị Đào</t>
  </si>
  <si>
    <t>Xã Núi Thành, thành phố Đà Nẵng</t>
  </si>
  <si>
    <t>TDP 2, phường Ea Kao, tỉnh Đắk Lắk</t>
  </si>
  <si>
    <t>066193020580</t>
  </si>
  <si>
    <t>Kế toán kiểm toán</t>
  </si>
  <si>
    <t>KTV</t>
  </si>
  <si>
    <t>Trương Thanh Tưởng</t>
  </si>
  <si>
    <t>Xã Thu Bồn, Thành phố Đà Nẵng</t>
  </si>
  <si>
    <t>165/17 Hoàng Thế Thiện, phường Buôn Ma Thuột, tỉnh Đắk Lắk</t>
  </si>
  <si>
    <t>049085015497</t>
  </si>
  <si>
    <t>Chuyên viên</t>
  </si>
  <si>
    <t>Kế hoạch - đầu tư</t>
  </si>
  <si>
    <t>ĐVDB</t>
  </si>
  <si>
    <t>Lê Tuấn Anh</t>
  </si>
  <si>
    <t>Xã Thư Vũ, tỉnh Hưng Yên</t>
  </si>
  <si>
    <t>TDP1, xã Krông Pắc, tỉnh Đắk Lắk</t>
  </si>
  <si>
    <t>066094000829</t>
  </si>
  <si>
    <t>Chuyên viên về Tài chính</t>
  </si>
  <si>
    <t>Kinh tế</t>
  </si>
  <si>
    <t>Tôn Nữ Như Quỳnh</t>
  </si>
  <si>
    <t>Phường Phú Bài, thành phố Huế</t>
  </si>
  <si>
    <t>247 Trần Phú, TDP8, phường Buôn Ma Thuột, tỉnh Đắk Lắk</t>
  </si>
  <si>
    <t>066189003515</t>
  </si>
  <si>
    <t>Nguyễn Thị Bích Quế</t>
  </si>
  <si>
    <t>Xã An Lương, tỉnh Gia Lai</t>
  </si>
  <si>
    <t>129/20 Ama khê, phường Tân Lập, tỉnh Đắk Lắk</t>
  </si>
  <si>
    <t>066193021738</t>
  </si>
  <si>
    <t>Nguyễn Diệu Linh</t>
  </si>
  <si>
    <t>Xã Tiên Lữ, tỉnh Phú Thọ</t>
  </si>
  <si>
    <t>112/4a Ywang, tdp 4, phương Ea Kao, tỉnh Đăk Lăk</t>
  </si>
  <si>
    <t>067196000366</t>
  </si>
  <si>
    <t>Bùi Thị Diệu</t>
  </si>
  <si>
    <t>Quảng Chính, Quảng Xương , Thanh Hóa</t>
  </si>
  <si>
    <t>Thôn Thuận Thành, xã Thuận An, tỉnh Lâm Đồng</t>
  </si>
  <si>
    <t>067193005691</t>
  </si>
  <si>
    <t>Lê Phương Thảo</t>
  </si>
  <si>
    <t>Xã Hương Khê, Tỉnh Hà Tĩnh</t>
  </si>
  <si>
    <t>09/14/6A Nguyễn Duy Trinh, Phường Buôn Ma Thuột, tỉnh Đắk Lắk</t>
  </si>
  <si>
    <t>066188016706</t>
  </si>
  <si>
    <t>Phạm Thị Thu Hà</t>
  </si>
  <si>
    <t>Xã Đông Thái Ninh, tỉnh Hưng yên</t>
  </si>
  <si>
    <t>14/12 Trần Hưng Đạo, Phường Buôn Ma Thuột, tỉnh Đắk Lắk</t>
  </si>
  <si>
    <t>066191021654</t>
  </si>
  <si>
    <t>Trần Thị Thu Thúy</t>
  </si>
  <si>
    <t>tỉnh Đắk Lắk</t>
  </si>
  <si>
    <t>142 Hoàng Thế Thiện, phường Buôn Ma Thuột, tỉnh Đắk Lắk</t>
  </si>
  <si>
    <t>066187014705</t>
  </si>
  <si>
    <t>Trần Thị Kim Kiều</t>
  </si>
  <si>
    <t>Sơn Tịnh, 
Quảng Ngãi</t>
  </si>
  <si>
    <t>KP Ninh Tịnh 1, 
Phường Tuy Hòa</t>
  </si>
  <si>
    <t>051180015190</t>
  </si>
  <si>
    <t>Không xác 
định thời hạn</t>
  </si>
  <si>
    <t>Chuyên tu</t>
  </si>
  <si>
    <t>Lương Thị Hồng Hòa</t>
  </si>
  <si>
    <t>thôn Đông Phước, 
phường Tuy Hoà, 
tỉnh Đắk Lắk</t>
  </si>
  <si>
    <t>054193010085</t>
  </si>
  <si>
    <t>chính quy</t>
  </si>
  <si>
    <t>Trần Thị Uyên</t>
  </si>
  <si>
    <t>Định Hóa
Ninh Bình</t>
  </si>
  <si>
    <t>Hẻm 55 Nguyễn Hồng Sơn,
Phường Phú Yên</t>
  </si>
  <si>
    <t>037194006446</t>
  </si>
  <si>
    <t>A2</t>
  </si>
  <si>
    <t>Trần Thị Kim Thanh</t>
  </si>
  <si>
    <t>Hòa Quang Bắc, 
Phú Hòa</t>
  </si>
  <si>
    <t>Hòa Quang Bắc,
xã Phú Hòa 1</t>
  </si>
  <si>
    <t>054301000913</t>
  </si>
  <si>
    <t>Chính Quy</t>
  </si>
  <si>
    <t>B1</t>
  </si>
  <si>
    <t>Lê Thị Bích Kiều</t>
  </si>
  <si>
    <t>Hòa Thành, 
Đông Hòa</t>
  </si>
  <si>
    <t>Phước Khánh, 
xã Phú Hòa 1</t>
  </si>
  <si>
    <t>054193010083</t>
  </si>
  <si>
    <t>Nguyễn Quang Thiệu</t>
  </si>
  <si>
    <t>Phường Trần Lãm, tỉnh Hưng Yên</t>
  </si>
  <si>
    <t>73 Hoàng Thế Thiện, phường Buôn Ma Thuột, tỉnh Đắk Lắk</t>
  </si>
  <si>
    <t>034079025581</t>
  </si>
  <si>
    <t>Kế hoạch</t>
  </si>
  <si>
    <t>Huỳnh Thị Như Trang</t>
  </si>
  <si>
    <t>Hòa Hải, Ngũ Hành Sơn, Đà Nẵng</t>
  </si>
  <si>
    <t>74 Lê Cảnh Tuân, p Tân Lập, tỉnh Đắk Lắk</t>
  </si>
  <si>
    <t>066185011639</t>
  </si>
  <si>
    <t>Hạ Nhất Huy</t>
  </si>
  <si>
    <t>57/10 Nguyễn Lương Bằng, phường Tân Lập, tỉnh Đắk Lắk</t>
  </si>
  <si>
    <t>066202010848</t>
  </si>
  <si>
    <t>thử việc 2 tháng</t>
  </si>
  <si>
    <t>IV</t>
  </si>
  <si>
    <t>Phòng Kỹ thuật - Đăng ký đất đai</t>
  </si>
  <si>
    <t>Nguyễn Thị Liên</t>
  </si>
  <si>
    <t>Thanh Hóa</t>
  </si>
  <si>
    <t>17/3 Thăng Long, phường Buôn Ma Thuột, tỉnh Đắk Lắk</t>
  </si>
  <si>
    <t>038180031726</t>
  </si>
  <si>
    <t>Phụ trách Tổ Dự án và Tổ kiểm soát nghiệp vụ</t>
  </si>
  <si>
    <t>Phạm Thị Nhung</t>
  </si>
  <si>
    <t>xã Lệ Thủy, tỉnh Quảng Trị</t>
  </si>
  <si>
    <t>513 Nguyễn Văn Cừ, phường Tân Lập, tỉnh Đắk Lắk</t>
  </si>
  <si>
    <t>044185011598</t>
  </si>
  <si>
    <t>Phó Trưởng phòng KT-ĐKĐĐ</t>
  </si>
  <si>
    <t>Phụ trách Tổ giải quyết TTHC</t>
  </si>
  <si>
    <t>Nguyễn Duy Tài</t>
  </si>
  <si>
    <t>Đông Xá, Đông Hưng, Thái Bình</t>
  </si>
  <si>
    <t>Thôn 15, Ea Ning, Cư Kuin, Đắk Lắk</t>
  </si>
  <si>
    <t>066088006064</t>
  </si>
  <si>
    <t>Phụ trách Tổ bản đồ</t>
  </si>
  <si>
    <t>Hồ Văn Hùng</t>
  </si>
  <si>
    <t>Đường Nguyễn Huệ, Phường Tuy Hòa, tỉnh Đắk Lắk</t>
  </si>
  <si>
    <t>Đường 12 NB4, khu phố Điện Biên Phủ, Phường Tuy Hòa, tỉnh Đắk Lắk</t>
  </si>
  <si>
    <t>054081000182</t>
  </si>
  <si>
    <t>Phó TP Phòng ĐK, cấp Giấy</t>
  </si>
  <si>
    <t>Phụ trách Tổ giải quyết TTHC (Phú Yên cũ)</t>
  </si>
  <si>
    <t>14.240 (V.06.01.03)</t>
  </si>
  <si>
    <t>Nguyễn Văn Mạnh</t>
  </si>
  <si>
    <t>tỉnh Ninh Bình</t>
  </si>
  <si>
    <t>23/17 Trần Qúy Cáp, TDP 9, phường Buôn Ma Thuột, tỉnh Đắk Lắk</t>
  </si>
  <si>
    <t>066093000782</t>
  </si>
  <si>
    <t>In Giấy chứng nhận</t>
  </si>
  <si>
    <t>Trần Thị Trang</t>
  </si>
  <si>
    <t>phường Thuận An, thành phố Huế</t>
  </si>
  <si>
    <t>Căn A302, Tòa nhà A, nhà ở xã hội đường Tôn Đức Thắng, phường Tân An, tỉnh Đắk Lắk</t>
  </si>
  <si>
    <t>062183002500</t>
  </si>
  <si>
    <t>Thẩm định hồ sơ</t>
  </si>
  <si>
    <t>Nguyễn Thị Thái</t>
  </si>
  <si>
    <t>xã Vân Du, tỉnh Nghệ An</t>
  </si>
  <si>
    <t>Số 10 đường Nguyễn Đình Hoàng, Tổ dân phố 7A,Phường Buôn Ma Thuột, tỉnh Đắk Lắk</t>
  </si>
  <si>
    <t>040182029598</t>
  </si>
  <si>
    <t>Đặng Thị Quyên</t>
  </si>
  <si>
    <t>Thôn Châu Thuận Biển, xã Đông Sơn, tỉnh Quảng Ngãi</t>
  </si>
  <si>
    <t>3/17 Nguyễn Duy Trinh, phường Buôn Ma Thuột, tỉnh Đắk Lắk</t>
  </si>
  <si>
    <t>051195002935</t>
  </si>
  <si>
    <t>Trần Thị Thu Huyền</t>
  </si>
  <si>
    <t>Xã Cẩm Bình, tỉnh Hà Tĩnh</t>
  </si>
  <si>
    <t>237/7A Phan Chu Trinh, Tổ dân phố 1, phường Buôn Ma Thuột, tỉnh Đắk Lắk</t>
  </si>
  <si>
    <t>066190015474</t>
  </si>
  <si>
    <t>Lê Minh Hằng</t>
  </si>
  <si>
    <t>Xã Đông Kinh, Hà Tĩnh</t>
  </si>
  <si>
    <t>3/27/32/4 Võ Văn Kiệt, phường Ea Kao, tỉnh Đắk Lắk</t>
  </si>
  <si>
    <t>066197019407</t>
  </si>
  <si>
    <t>Anh bậc 3/6</t>
  </si>
  <si>
    <t>Trần Thùy Dương</t>
  </si>
  <si>
    <t>xã Gio Linh, xã Gio Mỹ, tỉnh Quảng Trị</t>
  </si>
  <si>
    <t>431 Hùng Vương. phường Buôn Ma Thuột, tỉnh Đắk Lắk</t>
  </si>
  <si>
    <t>066189004759</t>
  </si>
  <si>
    <t>Lưu Văn Đức</t>
  </si>
  <si>
    <t>Xã Đông Thành, tỉnh Nghệ An</t>
  </si>
  <si>
    <t>Liên gia 4, TDP 7, phường Buôn Ma Thuột, tỉnh Đắk Lắk</t>
  </si>
  <si>
    <t>040080028017</t>
  </si>
  <si>
    <t>Đặng Đình Khánh</t>
  </si>
  <si>
    <t>phường Phong Phú, thành phố Huế</t>
  </si>
  <si>
    <t>03 Y Út Niê, Tổ dân phố 1, phường Buôn Ma Thuột, tỉnh Đắk Lắk</t>
  </si>
  <si>
    <t>067083002127</t>
  </si>
  <si>
    <t>Anh A2</t>
  </si>
  <si>
    <t>Trần Trung Nhân</t>
  </si>
  <si>
    <t>Xã Quỳnh Lưu, tỉnh Nghệ An</t>
  </si>
  <si>
    <t>37/1 Phùng Hưng, phường Ea Kao, tỉnh Đắk Lắk</t>
  </si>
  <si>
    <t>040094006665</t>
  </si>
  <si>
    <t>Vũ Văn Cường</t>
  </si>
  <si>
    <t>xã Nghĩa Hưng, tỉnh Ninh Bình</t>
  </si>
  <si>
    <t>47 Nguyễn Đình Chiểu, phường Buôn Ma Thuột, tỉnh Đắk Lắk</t>
  </si>
  <si>
    <t>036068020630</t>
  </si>
  <si>
    <t>TC</t>
  </si>
  <si>
    <t>Quản lý ruộng đất</t>
  </si>
  <si>
    <t>Tin B</t>
  </si>
  <si>
    <t>Nguyễn Mỹ Duyên</t>
  </si>
  <si>
    <t>xã Hồ Vương, tỉnh Thanh Hoá</t>
  </si>
  <si>
    <t>Xã Ea Nuôl, tỉnh Đắk Lắk</t>
  </si>
  <si>
    <t>066198000461</t>
  </si>
  <si>
    <t>Lê Thùy Dương</t>
  </si>
  <si>
    <t>Phường Quỳnh Mai, tỉnh Nghệ An</t>
  </si>
  <si>
    <t>TDP 1, phường Buôn Ma Thuột, tỉnh Đắk Lắk</t>
  </si>
  <si>
    <t>066188001585</t>
  </si>
  <si>
    <t>Công nghệ sinh học</t>
  </si>
  <si>
    <t>Mai Thị Loan</t>
  </si>
  <si>
    <t>Xã Lệ Thủy, Tỉnh Quảng Bình</t>
  </si>
  <si>
    <t>18B/123 Trần Quý Cáp, phường Buôn Ma Thuột, tỉnh Đắk Lắk</t>
  </si>
  <si>
    <t>044192004456</t>
  </si>
  <si>
    <t>Kỹ thuật trắc địa</t>
  </si>
  <si>
    <t>Lê Đoàn Diệu Phương</t>
  </si>
  <si>
    <t>Xã Thanh Hà, thành phố Hải Phòng</t>
  </si>
  <si>
    <t>77 Giải Phóng, phường Buôn Ma Thuột, tỉnh Đắk Lắk</t>
  </si>
  <si>
    <t>066191004745</t>
  </si>
  <si>
    <t>Hồ Thị Ngọc Trâm</t>
  </si>
  <si>
    <t>xã Vu Gia, thành phố Đà Nẵng</t>
  </si>
  <si>
    <t>120/20 Y Wang, phường Ea Kao, tỉnh Đắk Lắk</t>
  </si>
  <si>
    <t>066194018232</t>
  </si>
  <si>
    <t>Tôn Thất Huynh</t>
  </si>
  <si>
    <t>Phường Phú Bài,Thành Phố Huế</t>
  </si>
  <si>
    <t>247 Trần Phú, phường Buôn Ma Thuột, tỉnh Đắk Lắk</t>
  </si>
  <si>
    <t>066087002446</t>
  </si>
  <si>
    <t>thử việc 6 tháng</t>
  </si>
  <si>
    <t>VHVL</t>
  </si>
  <si>
    <t>Bùi Thị Tú Uyên</t>
  </si>
  <si>
    <t>Xã Đông Sơn, tỉnh Quãng Ngãi</t>
  </si>
  <si>
    <t>Thôn 4, Phường Tân Lập, tỉnh Đắk Lắk</t>
  </si>
  <si>
    <t>066302003967</t>
  </si>
  <si>
    <t>Anh 3/6</t>
  </si>
  <si>
    <t>Thân Thị Phương Dung</t>
  </si>
  <si>
    <t>Phường Tam Kỳ, TP Đà Nẵng</t>
  </si>
  <si>
    <t>Thôn 8, phường Buôn Ma Thuột, tỉnh Đắk Lắk</t>
  </si>
  <si>
    <t>066193014232</t>
  </si>
  <si>
    <t>Đặng Thanh Bình</t>
  </si>
  <si>
    <t>139/28 đường Amakhe, phường Buôn Ma Thuột, tỉnh Đắk Lắk</t>
  </si>
  <si>
    <t>040092032042</t>
  </si>
  <si>
    <t>Chuyên viên kỹ thuật</t>
  </si>
  <si>
    <t>06/9/2016 (01/6/2020)</t>
  </si>
  <si>
    <t>V.06.06.17</t>
  </si>
  <si>
    <t>ĐH;
Thạc sĩ</t>
  </si>
  <si>
    <t>Kỹ Thuật
trắc địa bản đồ; 
Quản lý đất đai</t>
  </si>
  <si>
    <t>Nguyễn Đình Hòa</t>
  </si>
  <si>
    <t>44/14 hồ tùng mậu, phường Buôn Ma Thuột, tỉnh Đắk Lắk</t>
  </si>
  <si>
    <t>066088002545</t>
  </si>
  <si>
    <t>Nguyễn Thị Kim Oanh</t>
  </si>
  <si>
    <t>Xã Vũ Quang, tỉnh Hà Tỉnh</t>
  </si>
  <si>
    <t>Phường Buôn Ma Thuột, tỉnh Đắk Lắk</t>
  </si>
  <si>
    <t>066194016173</t>
  </si>
  <si>
    <t>Bùi Thị Thùy Dương</t>
  </si>
  <si>
    <t>Xã Tây Thái Ninh, tỉnh Hưng Yên</t>
  </si>
  <si>
    <t>TDP 1, phường Tân Lập, tỉnh Đắk Lắk</t>
  </si>
  <si>
    <t>067196003065</t>
  </si>
  <si>
    <t>TOEFL</t>
  </si>
  <si>
    <t>Nguyễn Bình Nguyên</t>
  </si>
  <si>
    <t>Phường Đông Ninh Hòa,tỉnh Khánh Hoà</t>
  </si>
  <si>
    <t>114 Trần Phú, phường Buôn Ma Thuột, tỉnh Đắk Lắk</t>
  </si>
  <si>
    <t>066090016766</t>
  </si>
  <si>
    <t>Đinh Thị Thanh Nga</t>
  </si>
  <si>
    <t>Xã Nam Đàn, tỉnh Nghệ An</t>
  </si>
  <si>
    <t>116/43/5 Y Moal Ênuôl, phường Buôn Ma Thuột, tỉnh Đắk Lắk</t>
  </si>
  <si>
    <t>040185002942</t>
  </si>
  <si>
    <t>Trần Thị Nguyệt</t>
  </si>
  <si>
    <t>An Thủy, Lệ Thủy, Quảng Bình</t>
  </si>
  <si>
    <t>53 Nguyễn Trác, Tân Lợi, Buôn Ma Thuột, tỉnh Đắk Lắk</t>
  </si>
  <si>
    <t>044172005631</t>
  </si>
  <si>
    <t>Hoàng Minh Tâm</t>
  </si>
  <si>
    <t>Phường Kim Trà, thành phố Huế</t>
  </si>
  <si>
    <t>76 A Mí Đoan, phường Tân Lập, tỉnh Đắk Lắk</t>
  </si>
  <si>
    <t>066087004347</t>
  </si>
  <si>
    <t>Kỹ thuật trắc địa bản dồ</t>
  </si>
  <si>
    <t>Y Hoăng K'Buôr</t>
  </si>
  <si>
    <t>Tân Lập, tỉnh Đắk Lắk</t>
  </si>
  <si>
    <t>261 Hùng Vương (nối dài) Tân Lập, tỉnh Đắk Lắk</t>
  </si>
  <si>
    <t>066086011737</t>
  </si>
  <si>
    <t>Huỳnh Tuấn Kiệt</t>
  </si>
  <si>
    <t>Quảng Ngãi</t>
  </si>
  <si>
    <t>271/23 Lê Duẩn, phường Buôn Ma Thuột, tỉnh Đắk Lắk</t>
  </si>
  <si>
    <t>066088006762</t>
  </si>
  <si>
    <t>Kỹ thuật công trình xây dựng</t>
  </si>
  <si>
    <t>Võ Trung Quân</t>
  </si>
  <si>
    <t>Quảng Bình</t>
  </si>
  <si>
    <t>02 Âu Cơ, phường Buôn Ma Thuột, tỉnh Đắk Lắk</t>
  </si>
  <si>
    <t>066088016587</t>
  </si>
  <si>
    <t>Nguyễn Hoài Vinh</t>
  </si>
  <si>
    <t>227/75 Hà Huy Tập, phường Buôn Ma Thuột, tỉnh Đắk Lắk</t>
  </si>
  <si>
    <t>046074001260</t>
  </si>
  <si>
    <t>22/5/1999 (01/4/2017)</t>
  </si>
  <si>
    <t>Toán tin</t>
  </si>
  <si>
    <t>Vũ Đức Quyền</t>
  </si>
  <si>
    <t>Xã Ngọc Lâm, Tỉnh Hưng Yên</t>
  </si>
  <si>
    <t>Thôn 15 - Xã Ea Wer - Tỉnh Đắk Lắk</t>
  </si>
  <si>
    <t>066097017079</t>
  </si>
  <si>
    <t>Anh Văn Quốc Tế</t>
  </si>
  <si>
    <t>Tin học cơ bản</t>
  </si>
  <si>
    <t>Phạm Văn Nghĩa</t>
  </si>
  <si>
    <t>thành phố Hải Phòng</t>
  </si>
  <si>
    <t>558/40/3 Nguyễn Văn Cừ, phường Buôn Ma Thuột, tỉnh Đắk Lắk</t>
  </si>
  <si>
    <t>066086003208</t>
  </si>
  <si>
    <t>Nguyễn Minh Hóa</t>
  </si>
  <si>
    <t>thành phố Đà Nẵng</t>
  </si>
  <si>
    <t>18 Nguyễn Phúc Chu, Buôn Ma Thuột, tỉnh Đắk Lắk</t>
  </si>
  <si>
    <t>066093000777</t>
  </si>
  <si>
    <t>Kỹ thuật Trắc địa bản đồ</t>
  </si>
  <si>
    <t>Anh B2</t>
  </si>
  <si>
    <t>Nguyễn Trần Hữu Lí</t>
  </si>
  <si>
    <t>Khánh Nhạc, Yên Khánh, 
Ninh Bình</t>
  </si>
  <si>
    <t>Liên Trì 1, Phường Bình Kiến,
tỉnh Đắk Lắk</t>
  </si>
  <si>
    <t>054086007421</t>
  </si>
  <si>
    <t>Hợp đồng thực hiện công việc chuyên môn, nghiệp vụ</t>
  </si>
  <si>
    <t>Kỹ thuật trắc địa bản đồ</t>
  </si>
  <si>
    <t>Võ Ngọc Hiền</t>
  </si>
  <si>
    <t>Lộc Đông,
phường Phú Yên</t>
  </si>
  <si>
    <t>054079000232</t>
  </si>
  <si>
    <t>Kỹ thuật</t>
  </si>
  <si>
    <t>Nguyễn Ngọc Tạo</t>
  </si>
  <si>
    <t>Mậu Lâm Bắc,
xã Phú Hòa 1</t>
  </si>
  <si>
    <t>054085002168</t>
  </si>
  <si>
    <t>Đặng Tín</t>
  </si>
  <si>
    <t>khu phố Ninh Tịnh 6, Phường Bình Kiến</t>
  </si>
  <si>
    <t>054093010581</t>
  </si>
  <si>
    <t>Công nghệ kỹ thuật TĐBĐ</t>
  </si>
  <si>
    <t>Bậc 3</t>
  </si>
  <si>
    <t>CB</t>
  </si>
  <si>
    <t>Đỗ Quốc Tiến</t>
  </si>
  <si>
    <t>Bình Định</t>
  </si>
  <si>
    <t>65/23 Trần Hưng Đạo,
Phường Tuy Hoà</t>
  </si>
  <si>
    <t>054091006824</t>
  </si>
  <si>
    <t>Trắc địa bản đồ</t>
  </si>
  <si>
    <t>CQ</t>
  </si>
  <si>
    <t>Bậc 2</t>
  </si>
  <si>
    <t>Nguyễn Văn Chính</t>
  </si>
  <si>
    <t>Phú Hội, 
xã Tuy An Đông</t>
  </si>
  <si>
    <t>Phú Sơn, 
xã Tuy An Đông</t>
  </si>
  <si>
    <t>054094013120</t>
  </si>
  <si>
    <t>TH cơ bản</t>
  </si>
  <si>
    <t>Trần Kim Văn</t>
  </si>
  <si>
    <t>Khu phố 4, Phường Phú Yên,
tỉnh Đắk Lắk</t>
  </si>
  <si>
    <t>054084006986</t>
  </si>
  <si>
    <t>Vũ Tuấn An</t>
  </si>
  <si>
    <t>13 Trần Rịa, 
xã Tuy An Bắc</t>
  </si>
  <si>
    <t>054083000245</t>
  </si>
  <si>
    <t>Tổ dự án</t>
  </si>
  <si>
    <t>Trung cấp</t>
  </si>
  <si>
    <t>Huỳnh Vũ Tâm</t>
  </si>
  <si>
    <t>57B Lê Trung Kiên, 
Phường Tuy Hòa</t>
  </si>
  <si>
    <t>054087000253</t>
  </si>
  <si>
    <t>CNTT cơ bản</t>
  </si>
  <si>
    <t>Hồ Đức Vĩnh</t>
  </si>
  <si>
    <t>Phường Đông Hòa, 
tỉnh Đắk Lắk</t>
  </si>
  <si>
    <t>Hòa Thành, 
phường Đông Hòa</t>
  </si>
  <si>
    <t>054090010326</t>
  </si>
  <si>
    <t>Trần Nguyên Hoàng Vũ</t>
  </si>
  <si>
    <t>thôn Vân Hoà, xã Vân Hoà, tỉnh Đắk Lắk</t>
  </si>
  <si>
    <t>054094000450</t>
  </si>
  <si>
    <t>Giải quyết khiếu nại, 
tố cáo, tổ kiểm tra</t>
  </si>
  <si>
    <t>Nguyễn Minh Toàn</t>
  </si>
  <si>
    <t>xã An Dân, 
xã Tuy An Đông</t>
  </si>
  <si>
    <t>054202000951</t>
  </si>
  <si>
    <t>Thẩm định
hồ sư</t>
  </si>
  <si>
    <t>CNTT CB</t>
  </si>
  <si>
    <t>Dương Thế Sung</t>
  </si>
  <si>
    <t>Phong Niên, 
xã Phú Hòa 1</t>
  </si>
  <si>
    <t>054089008828</t>
  </si>
  <si>
    <t>Công nghệ kỹ thuật xây dựng</t>
  </si>
  <si>
    <t>Hồ Văn Phúc</t>
  </si>
  <si>
    <t>Khu phố Nguyễn Huệ, 
Phường Tuy Hòa</t>
  </si>
  <si>
    <t>Khu Bích Hợp Khu B, đường BH7,
số nhà 56, phường Phú Yên.</t>
  </si>
  <si>
    <t>054096005699</t>
  </si>
  <si>
    <t>26/05.2025</t>
  </si>
  <si>
    <t>Kỹ Sư</t>
  </si>
  <si>
    <t>Quản Lý Đất Đai</t>
  </si>
  <si>
    <t>Chứng chỉ Tiếng Anh 
Toeic cơ bản</t>
  </si>
  <si>
    <t>Chứng chỉ ứng dụng 
CNTT Cơ bản</t>
  </si>
  <si>
    <t>V</t>
  </si>
  <si>
    <t>Phòng Dữ liệu - Thông tin đất đai</t>
  </si>
  <si>
    <t>Lê Trung Kiên</t>
  </si>
  <si>
    <t>Xã Hòa Xuân, tỉnh Đắk Lắk</t>
  </si>
  <si>
    <t>18 Chí Linh, phường Bình Kiến, tỉnh Đắk Lắk</t>
  </si>
  <si>
    <t>001074040664</t>
  </si>
  <si>
    <t>Trưởng phòng DLTT</t>
  </si>
  <si>
    <t>V.06.02.06</t>
  </si>
  <si>
    <t>AA</t>
  </si>
  <si>
    <t>Thái Thị Kim Oanh</t>
  </si>
  <si>
    <t>Nha trang, Khánh Hòa</t>
  </si>
  <si>
    <t>11a/275 Lê duẩn, phường Tuy Hòa, tỉnh Đắk Lắk</t>
  </si>
  <si>
    <t>056184006389</t>
  </si>
  <si>
    <t>Phó trưởng phòng DLTT</t>
  </si>
  <si>
    <t>Cử nhân Tài chính</t>
  </si>
  <si>
    <t>Nguyễn Đình Sáng</t>
  </si>
  <si>
    <t>Thôn Thanh Tiến, xã Kim Bảng, tỉnh Nghệ An</t>
  </si>
  <si>
    <t>040086018363</t>
  </si>
  <si>
    <t>Phụ trách Tổ Thông tin - Lưu trữ</t>
  </si>
  <si>
    <t>Nguyễn Thị Hương</t>
  </si>
  <si>
    <t>Nghệ An</t>
  </si>
  <si>
    <t>22 Tuệ Tĩnh, xã Ea Kao,Đắk Lắk</t>
  </si>
  <si>
    <t>040186013957</t>
  </si>
  <si>
    <t>Lê Việt Dũng</t>
  </si>
  <si>
    <t>Xã Triệu Sơn, 
Tỉnh Thanh Hóa</t>
  </si>
  <si>
    <t>13 Đường Nguyễn Đình Chiểu, Thắng Lợi, Buôn Ma Thuột, tỉnh Đắk Lắk</t>
  </si>
  <si>
    <t>066093011861</t>
  </si>
  <si>
    <t>V.11.06.14</t>
  </si>
  <si>
    <t>Phan Thị Hạnh</t>
  </si>
  <si>
    <t>Kim Lộc, Can Lộc, Hà Tĩnh</t>
  </si>
  <si>
    <t>Số 175 đường Giải Phóng, phường Buôn Ma Thuột, tỉnh Đắk Lắk</t>
  </si>
  <si>
    <t>066186006441</t>
  </si>
  <si>
    <t>Phan Duy Trung</t>
  </si>
  <si>
    <t>Sơn Hà, Hương Sơn, Hà Tĩnh</t>
  </si>
  <si>
    <t>25a Nguyễn Thượng Hiền, TD5, Tân An, Buôn Ma Thuột, tỉnh Đắk Lắk</t>
  </si>
  <si>
    <t>066092008658</t>
  </si>
  <si>
    <t>Nguyễn Bích Ngọc</t>
  </si>
  <si>
    <t>Minh Khai, Vũ Thư, Thái Bình</t>
  </si>
  <si>
    <t>97 đường Cách mạng tháng 8, thị trấn Quảng Phú, Cư M'gar</t>
  </si>
  <si>
    <t>034195004274</t>
  </si>
  <si>
    <t>Võ Phương Anh</t>
  </si>
  <si>
    <t>Kỳ Tiến, Kỳ Anh, Hà Tĩnh</t>
  </si>
  <si>
    <t>11 Phạm Ngọc Thạch, Tân An, Buôn Ma Thuột, tỉnh Đắk Lắk</t>
  </si>
  <si>
    <t>042198003820</t>
  </si>
  <si>
    <t>Quản lý đất đai, Trắc địa bản đồ</t>
  </si>
  <si>
    <t>Nguyễn Hoàng Ngọc Mai</t>
  </si>
  <si>
    <t>Phước Lộc, Tuy Phước, Bình Định</t>
  </si>
  <si>
    <t>02 Phạm Hồng Thái, Tự An, Buôn Ma Thuột, tỉnh Đắk Lắk</t>
  </si>
  <si>
    <t>066197010467</t>
  </si>
  <si>
    <t>Đô thị học</t>
  </si>
  <si>
    <t>Đại cương</t>
  </si>
  <si>
    <t>Trần Quốc Hải</t>
  </si>
  <si>
    <t>Đồng Văn, Thanh Chương, Nghệ An</t>
  </si>
  <si>
    <t>35 Cao Bá Quát, Tân Lợi, Buôn Ma Thuột, tỉnh Đắk Lắk</t>
  </si>
  <si>
    <t>066090018580</t>
  </si>
  <si>
    <t>Trần Tiến Giáp</t>
  </si>
  <si>
    <t>xã Xuân Hưng, tỉnh Ninh Bình</t>
  </si>
  <si>
    <t>Hẻm 333 Nguyễn Thị Định, phường Thành Nhất, tỉnh Đắk Lắk</t>
  </si>
  <si>
    <t>067094005536</t>
  </si>
  <si>
    <t>Trương Trọng Hưng</t>
  </si>
  <si>
    <t>Hạc Thành, Thanh Hóa</t>
  </si>
  <si>
    <t>TDP1, Buôn Ma Thuột, tỉnh Đắk Lắk</t>
  </si>
  <si>
    <t>038078019326</t>
  </si>
  <si>
    <t>Nguyễn Thái Sơn</t>
  </si>
  <si>
    <t>Quảng Trị</t>
  </si>
  <si>
    <t>Thôn 4, Ea Kao, tỉnh Đắk Lắk</t>
  </si>
  <si>
    <t>044081008462</t>
  </si>
  <si>
    <t>Xây dựng cầu đường</t>
  </si>
  <si>
    <t>Nguyễn Đình Phong</t>
  </si>
  <si>
    <t>Xã Kỳ Anh, Hà Tĩnh</t>
  </si>
  <si>
    <t>TD8A, Phường Buôn Ma Thuột, tỉnh Đắk Lắk</t>
  </si>
  <si>
    <t>042091007400</t>
  </si>
  <si>
    <t>Đinh Trọng Thực</t>
  </si>
  <si>
    <t>Xã Yên Mỹ, tỉnh Hưng Yên</t>
  </si>
  <si>
    <t>60A Nguyễn Thông, phường Buôn Ma Thuột, tỉnh Đắk Lắk</t>
  </si>
  <si>
    <t>033083017008</t>
  </si>
  <si>
    <t>Anh B1; Tiếng dân tộc thiểu số Êđê</t>
  </si>
  <si>
    <t>Đinh Phú Khánh</t>
  </si>
  <si>
    <t>Xã Nam Giang, Tỉnh Quảng Trị</t>
  </si>
  <si>
    <t>TD1 xã Krông Nô, Lâm Đồng</t>
  </si>
  <si>
    <t>067094005073</t>
  </si>
  <si>
    <t>CĐ</t>
  </si>
  <si>
    <t>Công nghệ Kỹ thuật địa chất</t>
  </si>
  <si>
    <t>Phạm Tuyết Xuân Huy</t>
  </si>
  <si>
    <t>Thành phố Huế</t>
  </si>
  <si>
    <t>76 đường A Mí Đoan, phường Tân Lập, tỉnh Đắk Lắk</t>
  </si>
  <si>
    <t>066196011905</t>
  </si>
  <si>
    <t>Ngôn ngữ Anh; 
Tiếng Pháp B</t>
  </si>
  <si>
    <t>Lê Thị Thu Hiền</t>
  </si>
  <si>
    <t>Tỉnh Ninh Bình</t>
  </si>
  <si>
    <t>230/19 Ngô Quyền, phường Tân An, tỉnh Đắk Lắk</t>
  </si>
  <si>
    <t>066196004588</t>
  </si>
  <si>
    <t>Võ Quang Trung</t>
  </si>
  <si>
    <t>Xã Quỳnh Sơn, Tỉnh Nghệ An</t>
  </si>
  <si>
    <t>01/06 Nguyễn Xuân Nguyên, Phường Tân an, tỉnh Đắk Lắk</t>
  </si>
  <si>
    <t>066088002140</t>
  </si>
  <si>
    <t>ĐH,
TC</t>
  </si>
  <si>
    <t>Kế toán; CNTT</t>
  </si>
  <si>
    <t>Anh B, Tiếng dân tộc thiểu số Êđê</t>
  </si>
  <si>
    <t>Nguyễn Đình Kiên</t>
  </si>
  <si>
    <t>Hà Tĩnh</t>
  </si>
  <si>
    <t>15 Phạm Ngọc Thạch,TD5, Tân An, tỉnh Đắk Lắk</t>
  </si>
  <si>
    <t>042097014926</t>
  </si>
  <si>
    <t>Quản lý đất dai</t>
  </si>
  <si>
    <t>Phạm Thị Hồng Hải</t>
  </si>
  <si>
    <t>xã Lai Thành , tỉnh Ninh Bình</t>
  </si>
  <si>
    <t>10/2C Võ Thị Sáu, Tân Lập, tỉnh Đắk Lắk</t>
  </si>
  <si>
    <t>066186008678</t>
  </si>
  <si>
    <t>Trương Vĩnh Thuận</t>
  </si>
  <si>
    <t>xã Thu Bồn, thành phố Đà Nẵng</t>
  </si>
  <si>
    <t>01 Đoàn Thị Điểm, tổ dân phố 1, xã Quảng Phú, tỉnh Đăk Lăk</t>
  </si>
  <si>
    <t>066089010708</t>
  </si>
  <si>
    <t>Nguyễn Hồ Quang Tuấn</t>
  </si>
  <si>
    <t>Xã Kỳ Anh, tỉnh Hà Tĩnh</t>
  </si>
  <si>
    <t>Tổ dân phố 5, phường Tân An, tỉnh Đắk Lắk</t>
  </si>
  <si>
    <t>066087011258</t>
  </si>
  <si>
    <t>Ths</t>
  </si>
  <si>
    <t>Lê Đức Hân</t>
  </si>
  <si>
    <t>Xã Thọ Lập, 
tỉnh Thanh Hóa</t>
  </si>
  <si>
    <t>18 Điểu Văn Cải, tổ dân phố 9, phường Ea Kao, tỉnh Đắk Lắk</t>
  </si>
  <si>
    <t>038072033339</t>
  </si>
  <si>
    <t>Tổng hợp rà soát cung cấp thông tin, tiếp nhận phôi GCN</t>
  </si>
  <si>
    <t>Lê Thị Thanh Thảo</t>
  </si>
  <si>
    <t>phường Kiến Hưng, thành phố Hà Nội</t>
  </si>
  <si>
    <t>Liên gia 12, liên doanh 1,phường Tân An, tỉnh Đắk Lắk</t>
  </si>
  <si>
    <t>066188018401</t>
  </si>
  <si>
    <t>Sắp xếp, Qlý , chỉnh lý hồ sơ, cập nhật, kết iso, tham mưu văn bản, cung cấp thông tin</t>
  </si>
  <si>
    <t>Đặng Thị Linh Vân</t>
  </si>
  <si>
    <t>Xã Hoà Tiến, Thành phố Đà Nẵng</t>
  </si>
  <si>
    <t>170/42B Mai Hắc Đế, phường Buôn Ma Thuột, tỉnh Đắk Lắk</t>
  </si>
  <si>
    <t>066192004008</t>
  </si>
  <si>
    <t>Tiếp nhận, sắp xếp hồ sơ lưu trữ</t>
  </si>
  <si>
    <t>Ngôn ngữ Anh</t>
  </si>
  <si>
    <t>Nguyễn Thị Ngọc Mai</t>
  </si>
  <si>
    <t>733, tổ1,ấp Bố Lá, xã Phước Hòa, TP.HCM</t>
  </si>
  <si>
    <t>33, Xuân Diệu, Tổ dân phố 1, Phường Buôn Ma Thuột, tỉnh Đắk Lắk</t>
  </si>
  <si>
    <t>074188009228</t>
  </si>
  <si>
    <t xml:space="preserve">quản lý kho lưu trữ; nhập file và sắp xếp hồ sơ lưu trữ,Scan sổ địa chính và sổ mục kê cũ, tra cứu, sao lục cung cấp hồ sơ lưu trữ cho cá nhân, tổ chức có yêu cầu theo đúng quy định
</t>
  </si>
  <si>
    <t>Nguyễn Thị Kiều Trang</t>
  </si>
  <si>
    <t>66/26 Trần Kiên, TD5, Phường Tân Lập, tỉnh Đắk Lắk</t>
  </si>
  <si>
    <t>067191004291</t>
  </si>
  <si>
    <t>Nguyễn Ngọc Phát</t>
  </si>
  <si>
    <t>62/27 Đồng Sỹ Bình, phường Buôn Ma Thuột, tỉnh Đắk Lắk</t>
  </si>
  <si>
    <t>066096020195</t>
  </si>
  <si>
    <t>Tiếp nhận, Qlý phôi GCN, scan hồ sơ</t>
  </si>
  <si>
    <t>Anh B1;
Nhật N5</t>
  </si>
  <si>
    <t>Nguyễn Thị Hậu</t>
  </si>
  <si>
    <t>Huyện Đồng Xuân, tỉnh Phú Yên</t>
  </si>
  <si>
    <t>Thôn Phước Khánh, phường Tuy Hòa, tỉnh Đắk Lắk</t>
  </si>
  <si>
    <t>054186004094</t>
  </si>
  <si>
    <t>Quản lý kho lưu trữ; Scan hồ sơ.</t>
  </si>
  <si>
    <t>CĐ, ĐH</t>
  </si>
  <si>
    <t>Báo chí; Kinh tế Luật</t>
  </si>
  <si>
    <t>CĐ Báo chí (Chính quy); ĐH Kinh tế Luật (Từ xa)</t>
  </si>
  <si>
    <t>Dương Văn Hào</t>
  </si>
  <si>
    <t>Phú Lâm, TP.Tuy Hoà, Phú Yên</t>
  </si>
  <si>
    <t>349 Nguyễn Văn Linh, phường Phú Lâm, TP.Tuy Hoà,Phú Yên, nay là Phường Phú Yên, tỉnh Đắklăk</t>
  </si>
  <si>
    <t>054078011548</t>
  </si>
  <si>
    <t>Công nghệ thông tin</t>
  </si>
  <si>
    <t>Cao đẳng (chính quy), ĐH (từ xa)</t>
  </si>
  <si>
    <t>Trần Minh Khai</t>
  </si>
  <si>
    <t>Xã Tân Xuân, huyện Hàm Tân, tỉnh Bình Thuận</t>
  </si>
  <si>
    <t>321 Trường Chinh, phường Tuy Hòa, tỉnh Đắk Lắk</t>
  </si>
  <si>
    <t>060194003775</t>
  </si>
  <si>
    <t>Nguyễn Phan Nữ Tú Trinh</t>
  </si>
  <si>
    <t>thôn Đại Bình, xã Hòa Quang Nam, huyện Phú Hòa, tỉnh Phú Yên</t>
  </si>
  <si>
    <t>thôn Đại Bình, xã Phú Hòa 2, tỉnh Đắk Lắk</t>
  </si>
  <si>
    <t>054185000341</t>
  </si>
  <si>
    <t>Ngữ Văn</t>
  </si>
  <si>
    <t>Từ xa</t>
  </si>
  <si>
    <t>Hà Thỵ Đồng Dao</t>
  </si>
  <si>
    <t>Phường 4, thành phố Tuy Hoà, tỉnh Phú Yên</t>
  </si>
  <si>
    <t>02A/19 Nguyễn Công Trứ, Phường Tuy Hoà, Tỉnh Đắk Lắk</t>
  </si>
  <si>
    <t>054183009277</t>
  </si>
  <si>
    <t>Phan Thế Hữu Toàn</t>
  </si>
  <si>
    <t>An Ninh Tây, huyện Tuy An, tỉnh Phú Yên</t>
  </si>
  <si>
    <t>178 Lê Trung Kiên, Phường Tuy Hòa, tỉnh Đắk Lắk</t>
  </si>
  <si>
    <t>054089011087</t>
  </si>
  <si>
    <t>Anh Văn B</t>
  </si>
  <si>
    <t>Huỳnh Quang Trường</t>
  </si>
  <si>
    <t>Hòa Kiến, TP Tuy Hòa, tỉnh Phú Yên</t>
  </si>
  <si>
    <t>04/8B KP Lê Thành Phương,, Phường Tuy Hòa, tỉnh Đắk Lắk</t>
  </si>
  <si>
    <t>054064008397</t>
  </si>
  <si>
    <t>CN Buôn Ma Thuột</t>
  </si>
  <si>
    <t>Lãnh đạo Chi nhánh</t>
  </si>
  <si>
    <t>Xã Tống Sơn, tỉnh Thanh Hóa</t>
  </si>
  <si>
    <t>Số 07 Y Som Niê, phường Tân Lập, tỉnh Đắk Lắk</t>
  </si>
  <si>
    <t>038077015579</t>
  </si>
  <si>
    <t>Giám đốc</t>
  </si>
  <si>
    <t>Lê Tấn Thành</t>
  </si>
  <si>
    <t>Thành phố Đà Nẵng</t>
  </si>
  <si>
    <t>Số 22 Tuệ Tĩnh, Phường Ea Kao, tỉnh Đắk Lắk</t>
  </si>
  <si>
    <t>049085012953</t>
  </si>
  <si>
    <t>Phan Thị Ngọc Loan</t>
  </si>
  <si>
    <t>Điện Thọ, thị xã Điện Bàn, Quảng Nam</t>
  </si>
  <si>
    <t>216 Phan Chu Trinh, phường Buôn Ma Thuột, tỉnh Đắk Lắk</t>
  </si>
  <si>
    <t>064183002869</t>
  </si>
  <si>
    <t>Bộ phận Hành chính - Tổng hợp</t>
  </si>
  <si>
    <t>Hà Thị Mai Anh</t>
  </si>
  <si>
    <t>Xã Hưng Hà, tỉnh Hưng Yên</t>
  </si>
  <si>
    <t>Số 135 Nguyễn Thị Định phường Thành Nhất, tỉnh Đắk Lắk</t>
  </si>
  <si>
    <t>066188001521</t>
  </si>
  <si>
    <t>Trưởng Bộ phận Hành chính - Tổng hợp</t>
  </si>
  <si>
    <t>Trưởng Bộ phận Hành chính - Tổng hợp, Thủ quỹ</t>
  </si>
  <si>
    <t>Môi trường, Luật</t>
  </si>
  <si>
    <t>Dương Tiến Đạt</t>
  </si>
  <si>
    <t>Xã An Lương, Tỉnh Gia Lai</t>
  </si>
  <si>
    <t>117/18 Hoàng Hoa Thám, Phường Buôn Ma Thuột, tỉnh Đắk Lắk</t>
  </si>
  <si>
    <t>066093002618</t>
  </si>
  <si>
    <t>Tiếp nhận và luân chuyển hồ sơ, Kiểm soát nội bộ</t>
  </si>
  <si>
    <t>Trần Đức Tài</t>
  </si>
  <si>
    <t>Xã Cẩm Hoàng - Hải Phòng</t>
  </si>
  <si>
    <t>257/42 Mai Hắc Đế, phường Buôn Ma Thuột, tỉnh Đắk Lắk</t>
  </si>
  <si>
    <t>066095021750</t>
  </si>
  <si>
    <t>Kiểm soát nội bộ, tiếp nhận hồ sơ dịch vụ địa chính</t>
  </si>
  <si>
    <t>Phạm Ngọc Phương Loan</t>
  </si>
  <si>
    <t>Tỉnh Gia Lai</t>
  </si>
  <si>
    <t>20A Bùi Hữu Nghĩa, phường Buôn Ma Thuột, tỉnh Đắk Lắk</t>
  </si>
  <si>
    <t>066189003560</t>
  </si>
  <si>
    <t>Phụ trách Kế toán</t>
  </si>
  <si>
    <t>Phụ trách kế toán</t>
  </si>
  <si>
    <t>Phạm Thị Ngọc Anh</t>
  </si>
  <si>
    <t>Tỉnh Hưng Yên</t>
  </si>
  <si>
    <t>30/3 Hoàng Hoa Thám, Phường Buôn Ma Thuột, tỉnh Đắk Lắk</t>
  </si>
  <si>
    <t>034188001792</t>
  </si>
  <si>
    <t>Kế toán, Luật</t>
  </si>
  <si>
    <t>Vũ Thị Hồng Hạnh</t>
  </si>
  <si>
    <t>Xã Gia Phong, tỉnh Ninh Bình</t>
  </si>
  <si>
    <t>52 Tô Vĩnh Diện, phường Buôn Ma Thuột, tỉnh Đắk Lắk</t>
  </si>
  <si>
    <t>066194000814</t>
  </si>
  <si>
    <t>Tham gia tòa án, giải quyết đơn thư, Báo cáo tổng hợp</t>
  </si>
  <si>
    <t>Luật, Quản lý đất đai</t>
  </si>
  <si>
    <t>Nguyễn Thị Thúy Nga</t>
  </si>
  <si>
    <t>Xã Thái Ninh, tỉnh Hưng Yên</t>
  </si>
  <si>
    <t>383/35 Nguyễn Văn Cừ, Phường Tân Lập, tỉnh Đắk Lắk</t>
  </si>
  <si>
    <t>066187003003</t>
  </si>
  <si>
    <t>Nhân viên Kế toán</t>
  </si>
  <si>
    <t>Anh A</t>
  </si>
  <si>
    <t>Nguyễn Thị Vân Anh</t>
  </si>
  <si>
    <t>Xã Quỳnh Phụ, tỉnh Hưng Yên</t>
  </si>
  <si>
    <t>126/130 Ymoan Ênuôi, phường Buôn Ma Thuột, tỉnh Đắk Lắk</t>
  </si>
  <si>
    <t>066186014643</t>
  </si>
  <si>
    <t>Trả hồ sơ và thu tiền DVĐC, Lập, thanh lý hợp đồng DVĐC</t>
  </si>
  <si>
    <t>Mai Xuân Chiến</t>
  </si>
  <si>
    <t>Xã Tân Tiến, tỉnh Hưng Yên</t>
  </si>
  <si>
    <t>35 Nguyễn Khuyến, phường Buôn Ma Thuột, tỉnh Đắk Lắk</t>
  </si>
  <si>
    <t>066088001141</t>
  </si>
  <si>
    <t>Tiếp nhận hồ sơ một cửa</t>
  </si>
  <si>
    <t>Quản lý đất đai, Luật</t>
  </si>
  <si>
    <t>Lê Xuân Danh</t>
  </si>
  <si>
    <t>Xã Thư Trì, tỉnh Hưng Yên</t>
  </si>
  <si>
    <t>Số nhà 123 Nơ Trang Gưh, phường Buôn Ma Thuột, tỉnh Đắk Lắk</t>
  </si>
  <si>
    <t>034094004354</t>
  </si>
  <si>
    <t>Trả kết quả và Thu PLP một cửa</t>
  </si>
  <si>
    <t>Lê Văn Hưng</t>
  </si>
  <si>
    <t>xã Ba Vì, thành phố Hà Nội</t>
  </si>
  <si>
    <t>80 Nguyễn Trãi, phường Buôn Ma Thuột, tỉnh Đắk Lắk</t>
  </si>
  <si>
    <t>066082001890</t>
  </si>
  <si>
    <t>Bùi Thị Xuân</t>
  </si>
  <si>
    <t>Xã Nghĩa Hành, tỉnh Nghệ An</t>
  </si>
  <si>
    <t>040185005207</t>
  </si>
  <si>
    <t>Bùi Thị Thủy Tiên</t>
  </si>
  <si>
    <t>xã Kim Bảng, tỉnh Nghệ An</t>
  </si>
  <si>
    <t>25/2 Trương Công Định, Phường Buôn Ma Thuột, tỉnh Đắk Lắk</t>
  </si>
  <si>
    <t>066195002509</t>
  </si>
  <si>
    <t>Bùi Ngọc Đức</t>
  </si>
  <si>
    <t>Xã Kim Liên, tỉnh Nghệ An</t>
  </si>
  <si>
    <t>66/4 Y Wang, phường Ea Kao, tỉnh Đắk Lắk</t>
  </si>
  <si>
    <t>064095005642</t>
  </si>
  <si>
    <t>Nguyễn Trung Sơn</t>
  </si>
  <si>
    <t>066096002282</t>
  </si>
  <si>
    <t>Phạm Thị Na</t>
  </si>
  <si>
    <t>Thôn Phú Vĩnh, xã Xuân Phú, thành phố Đà Nẵng</t>
  </si>
  <si>
    <t>124/5 Đồng Khởi, phường Buôn Ma Thuột, tỉnh Đắk Lắk.</t>
  </si>
  <si>
    <t>049190000781</t>
  </si>
  <si>
    <t>Lê Duy Kiên</t>
  </si>
  <si>
    <t>Xã Đô Lương, tỉnh Nghệ An</t>
  </si>
  <si>
    <t>26 Lê Quý Đôn, phường Tân An, tỉnh Đắk Lắk</t>
  </si>
  <si>
    <t>066096002285</t>
  </si>
  <si>
    <t>Hồ Phạm Minh Châu</t>
  </si>
  <si>
    <t>Phường Tiên Sơn- Tỉnh Ninh Bình(Duy Tiên- Hà Nam cũ)</t>
  </si>
  <si>
    <t>50 Trần Quang Khải, phường Buôn Ma Thuột, tỉnh Đắk Lắk</t>
  </si>
  <si>
    <t>066186001532</t>
  </si>
  <si>
    <t>Lập và thanh lý hợp đồng dịch vụ địa chính</t>
  </si>
  <si>
    <t>Diệp Thế Dân</t>
  </si>
  <si>
    <t>phường Điện Bàn Đông, thành phố Đà Nẵng</t>
  </si>
  <si>
    <t>105/76 Lê Hồng Phong, phường Buôn Ma Thuột, tỉnh Đắk Lắk</t>
  </si>
  <si>
    <t>066079000409</t>
  </si>
  <si>
    <t>Tiếp công dân, giải quyết đơn thư, tổng hợp đơn thư</t>
  </si>
  <si>
    <t>Quản trị kinh doanh, Sư phạm sinh - KTNLN</t>
  </si>
  <si>
    <t>Vũ Công Minh</t>
  </si>
  <si>
    <t>xã Xuân Trường - tỉnh Ninh Bình</t>
  </si>
  <si>
    <t>22/42 Bùi Thị Xuân, p Buôn Ma Thuột, tỉnh Đắk Lắk</t>
  </si>
  <si>
    <t>067098006452</t>
  </si>
  <si>
    <t>Tiếp nhận hồ sơ dịch vụ địa chính</t>
  </si>
  <si>
    <t>Mai Đức Giáp</t>
  </si>
  <si>
    <t>xã Lai Thành, tỉnh Ninh Bình</t>
  </si>
  <si>
    <t>Thôn Trung Tâm, xã Nam Dong, tỉnh Lâm Đồng</t>
  </si>
  <si>
    <t>040084023557</t>
  </si>
  <si>
    <t>Đỗ Thị Ngọc Ngà</t>
  </si>
  <si>
    <t>394/17 Y moan Ê Nuôl, phường Buôn Ma Thuột, tỉnh Đắk Lắk</t>
  </si>
  <si>
    <t>052180004503</t>
  </si>
  <si>
    <t>Tiếp nhận và trả kết quả một cửa</t>
  </si>
  <si>
    <t>Võ Hồng Phúc</t>
  </si>
  <si>
    <t>Phường Hoài Nhơn Nam, tỉnh Gia Lai</t>
  </si>
  <si>
    <t>12 Tú Xương, phường Buôn Ma Thuột, tỉnh Đăk Lăk</t>
  </si>
  <si>
    <t>066201006857</t>
  </si>
  <si>
    <t>Bộ phận Kỹ thuật - Đăng ký đất đai</t>
  </si>
  <si>
    <t>Nguyễn Tấn Lực</t>
  </si>
  <si>
    <t>Xã Mộ Đức, tỉnh Quảng Ngãi</t>
  </si>
  <si>
    <t>Số nhà 583 Võ Văn Kiệt, phường Thành Nhất, tỉnh Đắk Lắk</t>
  </si>
  <si>
    <t>051082013506</t>
  </si>
  <si>
    <t>Phó Trưởng Bộ phận Kỹ thuật - Đăng ký đất đai</t>
  </si>
  <si>
    <t>Phó Trưởng Bộ phận Kỹ thuật-Đăng ký đất đai</t>
  </si>
  <si>
    <t>Mô Thị Ngọc</t>
  </si>
  <si>
    <t>xã Minh Đài, tỉnh Phú Thọ</t>
  </si>
  <si>
    <t>48/26B Nguyễn Công Trứ, phường Buôn Ma Thuột, tỉnh Đắk Lắk</t>
  </si>
  <si>
    <t>066185001103</t>
  </si>
  <si>
    <t>Phó trưởng Bộ phận Kỹ thuật - Đăng ký đất đai
Thẩm tra hồ sơ</t>
  </si>
  <si>
    <t>Vũ Ngọc Chiến</t>
  </si>
  <si>
    <t>Xã Định Hòa, tỉnh Thái Nguyên</t>
  </si>
  <si>
    <t>Thôn 4, Phường Ea Kao, tỉnh Đắk Lắk</t>
  </si>
  <si>
    <t>066082012949</t>
  </si>
  <si>
    <t>Thẩm tra hồ sơ</t>
  </si>
  <si>
    <t>Số điện thoại 0845978000</t>
  </si>
  <si>
    <t>Cao Hà Linh</t>
  </si>
  <si>
    <t>Xã Hưng Nguyên, tỉnh Nghệ An</t>
  </si>
  <si>
    <t>Thôn Hà Bắc, xã Ea Wer, tỉnh Đắk Lắk</t>
  </si>
  <si>
    <t>066197002939</t>
  </si>
  <si>
    <t>Đăng ký biến động</t>
  </si>
  <si>
    <t>Hoàng Thị Thanh Huyền</t>
  </si>
  <si>
    <t>xã Đông Thụy Anh, tỉnh Hưng Yên</t>
  </si>
  <si>
    <t>18/14 Trịnh Văn Cấn, phường Tân An, tỉnh Đắk Lắk</t>
  </si>
  <si>
    <t>066199001346</t>
  </si>
  <si>
    <t>Đăng ký biến động; Hồ sơ đăng ký giao dịch bảo đảm;</t>
  </si>
  <si>
    <t>Võ Duy Cảm</t>
  </si>
  <si>
    <t>tỉnh Quảng Ngãi</t>
  </si>
  <si>
    <t>Ea Nuôl, tỉnh Đắk Lắk</t>
  </si>
  <si>
    <t>051086000962</t>
  </si>
  <si>
    <t>Quản lý đất đai, Công nghệ sinh học</t>
  </si>
  <si>
    <t>Phan Thế Anh</t>
  </si>
  <si>
    <t>Xã Hương Khê, tỉnh Hà Tĩnh</t>
  </si>
  <si>
    <t>257/24 Mai Hắc Đế, phường Buôn Ma Thuột, tỉnh Đắk Lắk</t>
  </si>
  <si>
    <t>042085004094</t>
  </si>
  <si>
    <t>Nguyễn Thị Mai</t>
  </si>
  <si>
    <t>Xã Cẩm Hưng, tỉnh Hà Tĩnh</t>
  </si>
  <si>
    <t>042195013184</t>
  </si>
  <si>
    <t>Đỗ Thị Đào</t>
  </si>
  <si>
    <t>Phường Vị Khê, tỉnh Ninh Bình</t>
  </si>
  <si>
    <t>02/12 Đặng Tất, phường Tân An, tỉnh Đắk Lắk</t>
  </si>
  <si>
    <t>036185015433</t>
  </si>
  <si>
    <t>Xử lý hồ sơ cấp đổi, cấp lại GCNQSD đất</t>
  </si>
  <si>
    <t>Tại Chức</t>
  </si>
  <si>
    <t>Đặng Nguyên</t>
  </si>
  <si>
    <t>Xã Hương Phố, tĩnh Hà Tĩnh</t>
  </si>
  <si>
    <t>Số 9A, đường 12B, thôn 4, phường Tân An, tỉnh Đắk Lắk</t>
  </si>
  <si>
    <t>066085002298</t>
  </si>
  <si>
    <t>Bộ phận LTĐK: Cấp đổi, cấp lại GCNQSD đất</t>
  </si>
  <si>
    <t>Văn Thanh Huy</t>
  </si>
  <si>
    <t>Xã Đan Điền, thành phố Huế</t>
  </si>
  <si>
    <t>phường Tân An, tỉnh Đắk Lắk</t>
  </si>
  <si>
    <t>066084000786</t>
  </si>
  <si>
    <t>Nguyễn Thị Thanh Trâm</t>
  </si>
  <si>
    <t>Xã Hợp Minh, tỉnh Nghệ An</t>
  </si>
  <si>
    <t>18 Nguyễn Khắc Tính, phường Tân Lập, tỉnh Đắk Lắk</t>
  </si>
  <si>
    <t>066188001522</t>
  </si>
  <si>
    <t>Phan Hoàng Sơn</t>
  </si>
  <si>
    <t>xã Đại Lộc, thành phố Đà Nẵng</t>
  </si>
  <si>
    <t>184/81/25 Giải Phóng, phường Tân Lợi, TP Buôn Ma Thuột, tỉnh Đắk Lắk</t>
  </si>
  <si>
    <t>066091002566</t>
  </si>
  <si>
    <t>Nguyễn Hữu Thuật</t>
  </si>
  <si>
    <t>Xã Xuân An, tỉnh Gia Lai</t>
  </si>
  <si>
    <t>phường Ea Kao, tỉnh Đắk Lắk</t>
  </si>
  <si>
    <t>064097004110</t>
  </si>
  <si>
    <t>Cấp đổi, cấp lại GCNQSD đất</t>
  </si>
  <si>
    <t>Trương Thanh Nam</t>
  </si>
  <si>
    <t>Xã Tiên Đồng, tỉnh Nghệ An</t>
  </si>
  <si>
    <t>Xã EaNing, tỉnh Đắk Lắk</t>
  </si>
  <si>
    <t>066091016148</t>
  </si>
  <si>
    <t>Địa chính</t>
  </si>
  <si>
    <t>Lê Văn Bình</t>
  </si>
  <si>
    <t>Xã Ba Vì - Thành Phố Hà Nội</t>
  </si>
  <si>
    <t>167A Nơ Trang Gưh - Phường Thành Nhất, tỉnh Đắk Lắk</t>
  </si>
  <si>
    <t>066067000192</t>
  </si>
  <si>
    <t>Phan Thị Ngọc Tâm</t>
  </si>
  <si>
    <t>35 Nguyễn Khuyến, Phường Buôn Ma Thuột, tỉnh Đắk Lắk</t>
  </si>
  <si>
    <t>064187001159</t>
  </si>
  <si>
    <t>Lê Nguyên Tâm</t>
  </si>
  <si>
    <t>Tam Kỳ, Quảng Nam</t>
  </si>
  <si>
    <t>124 Ngô Quyền, phường Buôn Ma Thuột, tỉnh Đắk Lắk</t>
  </si>
  <si>
    <t>066087015624</t>
  </si>
  <si>
    <t>Phạm Thị Tuyết Loan</t>
  </si>
  <si>
    <t>Xã Giồng Trôm, tỉnh Vĩnh Long</t>
  </si>
  <si>
    <t>54/23/12 Đặng Văn Ngữ, phường Ea Kao, tỉnh Đắk Lắk</t>
  </si>
  <si>
    <t>083184001706</t>
  </si>
  <si>
    <t>Lê Xuân Cường</t>
  </si>
  <si>
    <t>Xã Thọ Xuân, tỉnh Thanh Hóa</t>
  </si>
  <si>
    <t>209 Phan Bội Châu, phường Buôn Ma Thuột, tỉnh Đắk Lắk</t>
  </si>
  <si>
    <t>066089002727</t>
  </si>
  <si>
    <t>Đăng ký biến động quyền sử dụng đấ</t>
  </si>
  <si>
    <t>Lê Quốc Việt</t>
  </si>
  <si>
    <t>xã Long Phụng, tỉnh Quảng Ngãi</t>
  </si>
  <si>
    <t>TDP 6B, phường Buôn Ma Thuột, tỉnh Đắk Lắk</t>
  </si>
  <si>
    <t>066088009247</t>
  </si>
  <si>
    <t>Võ Thiện Nam</t>
  </si>
  <si>
    <t>huyện Phù Cát, tỉnh Gia Lai</t>
  </si>
  <si>
    <t>25/1 Lý Tự Trọng, phường Tân An, tỉnh Đắk Lắk</t>
  </si>
  <si>
    <t>066094016481</t>
  </si>
  <si>
    <t>Đăng ký biến động; Gia hạn; Hồ sơ đăng ký giao dịch bảo đảm;</t>
  </si>
  <si>
    <t>Quản lý TN&amp;MT</t>
  </si>
  <si>
    <t>Trần Thị Hồng Uyên</t>
  </si>
  <si>
    <t>Xã Lệ Thủy, tỉnh Quảng Trị</t>
  </si>
  <si>
    <t>06 Nguyễn Khuyến, phường Buôn Ma Thuột, tỉnh Đắk Lắk</t>
  </si>
  <si>
    <t>066192004852</t>
  </si>
  <si>
    <t>Lê Anh Tuấn</t>
  </si>
  <si>
    <t>xã Mai Phụ, tỉnh Hà Tĩnh</t>
  </si>
  <si>
    <t>236/14 Phan Chu Trinh, phường Buôn Ma Thuột, tỉnh Đắk Lắk</t>
  </si>
  <si>
    <t>066079001469</t>
  </si>
  <si>
    <t>Trưởng Bộ phận Kỹ thuật địa chính</t>
  </si>
  <si>
    <t>Trưởng Bộ phận Kỹ thuật - Đăng ký đất đai</t>
  </si>
  <si>
    <t>Kỹ thuật Trắc địa-Bản đồ, Quản lý đất đai</t>
  </si>
  <si>
    <t>Tập trung</t>
  </si>
  <si>
    <t>AnhB</t>
  </si>
  <si>
    <t>Hồ Nhật Quang</t>
  </si>
  <si>
    <t>Xã Bắc Ninh Hoà, tỉnh Khánh Hòa</t>
  </si>
  <si>
    <t>37 Nguyễn Lâm, phường Buôn Ma Thuột, tỉnh Đắk Lắk</t>
  </si>
  <si>
    <t>066088016957</t>
  </si>
  <si>
    <t>Phó trưởng Bộ phận Kỹ thuật đăng ký đất đai</t>
  </si>
  <si>
    <t>Lã Xuân Đại</t>
  </si>
  <si>
    <t>Xã Đông Hưng, tỉnh Hưng Yên</t>
  </si>
  <si>
    <t>170/26 Mai Hắc Đế, phường Buôn Ma Thuột, tỉnh Đắk Lắk</t>
  </si>
  <si>
    <t>066087002511</t>
  </si>
  <si>
    <t>Chuyên viên kỹ thuật, thực hiện HDDVĐC</t>
  </si>
  <si>
    <t>Trần Đình Hạnh</t>
  </si>
  <si>
    <t>xã Quỳnh Lưu, tỉnh Nghệ An</t>
  </si>
  <si>
    <t>02 Tô Hiệu, phường Buôn Ma Thuột, tỉnh Đắk Lắk</t>
  </si>
  <si>
    <t>040094008734</t>
  </si>
  <si>
    <t>Đàm Văn Linh</t>
  </si>
  <si>
    <t>xã Phục Hòa, tỉnh Cao Bằng</t>
  </si>
  <si>
    <t>Thôn 10, xã Ea Nuôl, tỉnh Đắk Lắk</t>
  </si>
  <si>
    <t>004089009324</t>
  </si>
  <si>
    <t>Lê Hoàng Giang</t>
  </si>
  <si>
    <t>xã Nga Sơn, tỉnh Thanh Hóa</t>
  </si>
  <si>
    <t>74 Võ Văn Kiệt, phường Thành Nhất, tỉnh Đắk Lắk</t>
  </si>
  <si>
    <t>066093002617</t>
  </si>
  <si>
    <t>Nguyễn Văn Đại</t>
  </si>
  <si>
    <t>66/26 Trần Kiên, Phường Tân Lập, tỉnh Đắk Lắk</t>
  </si>
  <si>
    <t>066090019811</t>
  </si>
  <si>
    <t>ThS, ĐH</t>
  </si>
  <si>
    <t>Quản lý đất đai Kỹ thuật Trắc địa-Bản đồ</t>
  </si>
  <si>
    <t>Chính quy
Tập trung</t>
  </si>
  <si>
    <t>Nguyễn Anh Tuấn</t>
  </si>
  <si>
    <t>Xã Ngô Mây, tỉnh Gia Lai (cũ xã Cát Chánh, tỉnh Bình Định)</t>
  </si>
  <si>
    <t>phường Tân Lập, tỉnh Đắk Lắk</t>
  </si>
  <si>
    <t>066090003123</t>
  </si>
  <si>
    <t>Trần Vĩnh Quý</t>
  </si>
  <si>
    <t>TDP 6, phường Buôn Ma Thuột, tỉnh Đắk Lắk</t>
  </si>
  <si>
    <t>040083007800</t>
  </si>
  <si>
    <t>Dương Văn Lợi</t>
  </si>
  <si>
    <t>TDP 9, phường Buôn Ma Thuột, tỉnh Đắk Lắk</t>
  </si>
  <si>
    <t>044086004624</t>
  </si>
  <si>
    <t>Trần Nguyễn Hoàng Sơn</t>
  </si>
  <si>
    <t>Xã Biện Thượng, tỉnh Thanh Hóa</t>
  </si>
  <si>
    <t>TDP 5, phường Tân An, tỉnh Đắk Lắk</t>
  </si>
  <si>
    <t>066096000682</t>
  </si>
  <si>
    <t>QLĐĐ, Kỹ thuật môi trường</t>
  </si>
  <si>
    <t>Phạm Anh Tâm</t>
  </si>
  <si>
    <t>xã Yên Mạc, tỉnh Ninh Bình</t>
  </si>
  <si>
    <t>Tổ dân phố 1, phường Buôn Ma Thuột, tỉnh Đắk Lắk</t>
  </si>
  <si>
    <t>066087001032</t>
  </si>
  <si>
    <t>ĐH CNTT</t>
  </si>
  <si>
    <t>Nguyễn Trọng Khang</t>
  </si>
  <si>
    <t>phường Buôn Ma Thuột, tỉnh Đắk Lắk</t>
  </si>
  <si>
    <t>066095000699</t>
  </si>
  <si>
    <t>Nguyễn Vũ Kha</t>
  </si>
  <si>
    <t>xã Vạn Tường, tỉnh Quảng Ngãi</t>
  </si>
  <si>
    <t>Thôn 13, xã Hòa Phú, tỉnh Đắk Lắk</t>
  </si>
  <si>
    <t>066091000873</t>
  </si>
  <si>
    <t>Thực hiện cập nhật, chỉnh lý, quản lý, sử dụng bản đồ địa chính; 
Đăng ký biến động do Nhà nước thu hồi để thực hiện dự án;</t>
  </si>
  <si>
    <t>Phạm Tuân</t>
  </si>
  <si>
    <t>xã Đồng Lộc, huyện Can Lộc, tỉnh Hà Tĩnh</t>
  </si>
  <si>
    <t>TDP7, phường Tân Lập, tỉnh Đắk Lắk</t>
  </si>
  <si>
    <t>042083001707</t>
  </si>
  <si>
    <t>Y SơLy Niê</t>
  </si>
  <si>
    <t>Xã Yang Mao, tỉnh Đắk Lắk</t>
  </si>
  <si>
    <t>64 Cao Bá Quát, phường Buôn Ma Thuột, tỉnh Đắk Lắk</t>
  </si>
  <si>
    <t>066091005733</t>
  </si>
  <si>
    <t>Trần Tuấn Anh</t>
  </si>
  <si>
    <t>xã Quỳnh Lưu, Nghệ An</t>
  </si>
  <si>
    <t>52 A ma sa, phường Buôn Ma Thuột, tỉnh Đắk Lắk</t>
  </si>
  <si>
    <t>066096010733</t>
  </si>
  <si>
    <t>Trần Minh Tú</t>
  </si>
  <si>
    <t>xã Lộc An, thành phố Huế</t>
  </si>
  <si>
    <t>34 Lê Công Kiều, phường Thành Nhất, thành phố Buôn Ma Thuột, tỉnh Đắk Lắk</t>
  </si>
  <si>
    <t>066200012861</t>
  </si>
  <si>
    <t>Kiến trúc sư quy hoạch vùng đô thị</t>
  </si>
  <si>
    <t>Hồ Nhật Vũ Huy</t>
  </si>
  <si>
    <t>10/10 Nguyễn Lâm, Phường Buôn Ma Thuột, tỉnh Đắk Lắk</t>
  </si>
  <si>
    <t>066093020900</t>
  </si>
  <si>
    <t>Bộ phận Thông tin - Dữ liệu đất đai</t>
  </si>
  <si>
    <t>Nguyễn Minh Đức</t>
  </si>
  <si>
    <t>xã Đức Thịnh, tỉnh Hà Tĩnh</t>
  </si>
  <si>
    <t>TDP 7, phường Tân Lập, tỉnh Đắk Lắk</t>
  </si>
  <si>
    <t>066089000973</t>
  </si>
  <si>
    <t>Trưởng Bộ phận Thông tin Dữ liệu đất đai</t>
  </si>
  <si>
    <t>ĐH Quản lý đất đai; Ths Quản lý công</t>
  </si>
  <si>
    <t>Trung cấp KTV</t>
  </si>
  <si>
    <t>Nguyễn Thị Hà</t>
  </si>
  <si>
    <t>61 Nguyễn Đình Hoàng, phường Buôn Ma Thuột, tỉnh Đắk Lắk</t>
  </si>
  <si>
    <t>066181008962</t>
  </si>
  <si>
    <t>Tiếp nhận, sắp xếp và quản lý hồ sơ lưu; cung cấp hồ sơ lưu; Chịu trách nhiệm về an toàn dữ liệu, phòng cháy chữa cháy đối với hồ sơ địa chính, các tài sản tại Kho lưu trữ</t>
  </si>
  <si>
    <t>V.01.02.02</t>
  </si>
  <si>
    <t>Nguyễn Thanh Nhàn</t>
  </si>
  <si>
    <t>35 Phạm Ngọc Thạch, phường Tân An, tỉnh Đắk Lắk</t>
  </si>
  <si>
    <t>066190001528</t>
  </si>
  <si>
    <t>Cung cấp thông tin đất đai, sao lục hồ sơ địa chính;
Làm việc với các cơ quan có liên quan trong việc cung cấp thông tin như cơ quan Thi hành án, Toà án,... khi có yêu cầu.</t>
  </si>
  <si>
    <t>Tài chính ngân hàng, Luật</t>
  </si>
  <si>
    <t>Trịnh Thị Ngọc Thúy</t>
  </si>
  <si>
    <t>Xã Vĩnh Lộc, tỉnh Thanh Hóa</t>
  </si>
  <si>
    <t>16A Tô Hiến Thành, phường Buôn Ma Thuột, tỉnh Đắk Lắk</t>
  </si>
  <si>
    <t>066195000817</t>
  </si>
  <si>
    <t>Tiếp nhận, nhập Số vào sổ cấp Giấy chứng nhận; Cập nhật kho hồ sơ scan; Kiểm tra ngăn
chặn-Thực hiện kết ISO hồ sơ;
 Luân chuyển hồ sơ trên phần mềm , bàn giao hồ sơ cho các bộ phận</t>
  </si>
  <si>
    <t>Lâm Đỗ Hồi Hương</t>
  </si>
  <si>
    <t>thành phố Châu Đốc, tỉnh An Giang</t>
  </si>
  <si>
    <t>TDP 10, phường Tân Hòa, thành phố Buôn Ma Thuột, tỉnh Đắk Lắk</t>
  </si>
  <si>
    <t>066078000144</t>
  </si>
  <si>
    <t>Scan hồ sơ</t>
  </si>
  <si>
    <t>Kinh tế (Quản trị kinh doanh)</t>
  </si>
  <si>
    <t>Nguyễn Hoàng</t>
  </si>
  <si>
    <t>Xã  Mộ Đức, tỉnh Quảng Ngãi</t>
  </si>
  <si>
    <t>92/119/11 đường Nguyễn Xuân Nguyên, phường Tân An, tỉnh Đắk Lắk</t>
  </si>
  <si>
    <t>066098001622</t>
  </si>
  <si>
    <t>Scan GCN QSD đất, QSH nhà ở và tài sản khác gắn liền với đất; Cập nhật kho hồ sơ scan Bào giao kết quả cho các bộ phận</t>
  </si>
  <si>
    <t>Kinh tế Luật</t>
  </si>
  <si>
    <t>Đặng Vũ Uyên Ly</t>
  </si>
  <si>
    <t>Xã Phúc Lộc, thành phố Hà Nội</t>
  </si>
  <si>
    <t>92/61 Nguyễn Xuân Nguyên, phường Tân An, tỉnh Đắk Lắk</t>
  </si>
  <si>
    <t>066185003587</t>
  </si>
  <si>
    <t>Cung cấp thông tin, sao lục hồ sơ địa chính</t>
  </si>
  <si>
    <t>Võ Thị Ái Vân</t>
  </si>
  <si>
    <t>xã Phú Cần, huyện Krông Pa, tỉnh Gia Lai</t>
  </si>
  <si>
    <t>60 An Dương Vương, tổ dân phố 2, phường Thành Nhất, tỉnh Đắk Lắk</t>
  </si>
  <si>
    <t>064189012247</t>
  </si>
  <si>
    <t>Cung cấp dữ liệu đất đai ;</t>
  </si>
  <si>
    <t>Vũ Thị Phương Thảo</t>
  </si>
  <si>
    <t>Xã Nghĩa Sơn, tỉnh Ninh Bình</t>
  </si>
  <si>
    <t>23 Trần Quốc Toản, phường Buôn Ma Thuột, tỉnh Đắk Lắk</t>
  </si>
  <si>
    <t>066193001163</t>
  </si>
  <si>
    <t>Tiếp nhận, sắp xếp và quản lý hồ sơ lưu; cung cấp hồ sơ lưu; Chịu trách nhiệm về an toàn dữ liệu, phòng cháy chữa cháy đối hồ sơ địa chính, các tài sản tại Kho lưu trữ</t>
  </si>
  <si>
    <t>Mai Thị Hương</t>
  </si>
  <si>
    <t>Xã Hồ Vương , tỉnh Thanh Hoá</t>
  </si>
  <si>
    <t>105 Phạm Ngọc Thạch, phường Tân An,tỉnh Đắk Lắk</t>
  </si>
  <si>
    <t>038194014274</t>
  </si>
  <si>
    <t>CN Buôn Hồ</t>
  </si>
  <si>
    <t>Y Chuen Knul</t>
  </si>
  <si>
    <t>Xã Ia Pa, thị xã Ayun Pa, tỉnh Gia Lai (phường Ayun Pa, tỉnh Gia Lai)</t>
  </si>
  <si>
    <t>Buôn Tring 3, phường Buôn Hồ, tỉnh Đắk Lắk</t>
  </si>
  <si>
    <t>064077007670</t>
  </si>
  <si>
    <t>Tiếng Anh B1</t>
  </si>
  <si>
    <t>Huỳnh Quang Cần</t>
  </si>
  <si>
    <t>Xã Đức Nhuận, huyện Mộ Đức, tỉnh Quảng Ngãi (xã Long Phụng, tỉnh Quảng Ngãi)</t>
  </si>
  <si>
    <t>07 Nguyễn Tất Thành, TDP 4, phường Buôn Hồ, tỉnh Đắk Lắk</t>
  </si>
  <si>
    <t>051069016690</t>
  </si>
  <si>
    <t>Trịnh Đình Thởi</t>
  </si>
  <si>
    <t>Xã Thiệu Phúc, huyện Thiệu Yên, tỉnh Thanh Hóa (xã Thiệu Hóa, tỉnh Thanh Hóa)</t>
  </si>
  <si>
    <t>05 Lê Văn Sỹ, phường Buôn Hồ, tỉnh Đắk Lắk</t>
  </si>
  <si>
    <t>038075022773</t>
  </si>
  <si>
    <t>Huỳnh Thị Bích Thùy</t>
  </si>
  <si>
    <t>Xã Đức Hiệp, huyện Mộ Đức, tỉnh Quảng Ngãi (xã Long Phụng, tỉnh Quảng Ngãi)</t>
  </si>
  <si>
    <t>Số 03, đường Trần Cao Vân, tổ dân phố 05, phường Buôn Hồ, tỉnh Đắk Lắk</t>
  </si>
  <si>
    <t>066187017850</t>
  </si>
  <si>
    <t>Trưởng Bộ phận HCTH</t>
  </si>
  <si>
    <t>Chính quy; VHVL</t>
  </si>
  <si>
    <t>Cao Thị Ngọc Yến</t>
  </si>
  <si>
    <t>Xã Giao Tiến, huyện Xuân Thủy, tỉnh Nam Định (Xã Giao Thủy, tỉnh Ninh Bình)</t>
  </si>
  <si>
    <t>Phường Buôn Hồ, tỉnh Đắk Lắk</t>
  </si>
  <si>
    <t>066186003487</t>
  </si>
  <si>
    <t>Viên chức Một cửa; văn thư - thủ quỹ</t>
  </si>
  <si>
    <t>Nguyễn Thị Như Thùy</t>
  </si>
  <si>
    <t>Xã Nam Kim, huyện Nam Đàn, tỉnh Nghệ An (xã Thiên Nhẫn, tỉnh Nghệ An)</t>
  </si>
  <si>
    <t>040188031544</t>
  </si>
  <si>
    <t>Kế toán; Luật</t>
  </si>
  <si>
    <t>1 cửa</t>
  </si>
  <si>
    <t>Nguyễn Thị Triệu</t>
  </si>
  <si>
    <t>Xã Hoài Hảo, huyện Hoài Nhơn, tỉnh Bình Định (phường Hoài Nhơn Tây, tỉnh Bình Định)</t>
  </si>
  <si>
    <t>052183010389</t>
  </si>
  <si>
    <t>Nhân viên Phụ trách Kế toán</t>
  </si>
  <si>
    <t>H' Wư Niê</t>
  </si>
  <si>
    <t>066190000672</t>
  </si>
  <si>
    <t>_Thực hiện nhiệm vụ tiếp nhận hồ sơ đối với hồ sơ đăng ký biến động QSD đất; hồ sơ cung cấp thông tin dữ liệu đất đai.</t>
  </si>
  <si>
    <t>Phạm Minh Quyết</t>
  </si>
  <si>
    <t>Xã Gia Phong, huyện Gia Viễn, tỉnh Ninh Bình (xã Gia Phong, tỉnh Ninh Bình)</t>
  </si>
  <si>
    <t>38 đường Trần Phú, TDP 4, phường Buôn Hồ, tỉnh Đắk Lắk</t>
  </si>
  <si>
    <t>066098009604</t>
  </si>
  <si>
    <t>Nhân viên Một cửa</t>
  </si>
  <si>
    <t>_Thực hiện tiếp nhận hồ sơ đo đạc dịch vụ địa chính, hồ sơ cung cấp thông tin trích lục bản đồ địa chính.</t>
  </si>
  <si>
    <t>Luật kinh tế</t>
  </si>
  <si>
    <t>Lê Đỗ Bảo Long</t>
  </si>
  <si>
    <t>Xã Triệu Long, huyện Triệu Phong, tỉnh Quảng Trị (xã Ái Tử, tỉnh Quảng Trị)</t>
  </si>
  <si>
    <t>phường Cư Bao, tỉnh Đắk Lắk</t>
  </si>
  <si>
    <t>066088006565</t>
  </si>
  <si>
    <t>Trưởng Bộ phận</t>
  </si>
  <si>
    <t>_ Thẩm định đối với hồ sơ: Đo đạc dịch vụ địa chính; Đăng ký biến động QSD đất, hồ sơ chuyển quyền QSD đất nhưng chưa thực hiện chuyển quyền theo quy định, hồ sơ đăng ký biến động QSD đất do nhận xử lý tài sản, mua trúng đấu giá QSD đất; Cấp lại GCN QSD đất; Hồ sơ Đăng ký biến động quyền sử dụng đất, quyền sở hữu tài sản gắn liền với đất trong các trường hợp giải quyết tranh chấp, khiếu nại, tố cáo về đất đai; Xử lý nợ hợp đồng thế chấp, góp vốn; kê biên, đấu giá quyền sử dụng đất, tài sản gắn liền với đất để thi hành án; Thoả thuận hợp nhất hoặc phân chia quyền sử dụng đất, quyền sở hữu tài sản gắn liền với đất của hộ gia đình, của vợ và chồng, nhóm người sử dụng đất; Cấp đổi GCNQSDĐ theo Điểm h, Mục VII nội dung C Phần V của Phụ lục I kèm theo Nghị định 151/2025/NĐ-CP ngày 12/6/2025, Cấp đổi GCNQSDĐ được quy định tại Điểm a,b.c,đ,e,g Mục VII nội dung C Phần V của Phụ lục I kèm theo Nghị định 151/2025/NĐ-CP ngày 12/6/2025.</t>
  </si>
  <si>
    <t>Huỳnh Anh Vũ</t>
  </si>
  <si>
    <t>Xã Nghĩa Trung, huyện Tư Nghĩa, tỉnh Quảng Ngãi (xã Tư Nghĩa, tỉnh Quảng Ngãi)</t>
  </si>
  <si>
    <t>066092014126</t>
  </si>
  <si>
    <t>Phó Trưởng Bộ phận</t>
  </si>
  <si>
    <t>Thực hiện nhiệm vụ tham mưu thụ lý giải quyết hồ sơ Đăng ký biến động do thay đổi thông tin trên Giấy chứng nhận; Thủ tục đính chính Giấy chứng nhận do sai sót nội dung trong Giấy chứng nhận; Thu hồi đất khi thực hiện bồi thường, giải phóng mặt bằng cho công dân khi có quyết định thu hồi đất, các quyết định của cơ quan có thẩm quyền về việc thu hồi Giấy chứng nhận; Thủ tục xác nhận tiếp tục sử dụng đất nông nghiệp; Xóa ghi nợ tiền sử dụng đất, lệ phí trước bạ; Đăng ký chuyển mục đích sử dụng đất không phải xin phép cơ quan nhà nước có thẩm quyền. Phụ trách địa bàn: xã Ea Drông, Phường Cư Bao, Phường Buôn Hồ</t>
  </si>
  <si>
    <t>Trần Thị Lan Viên</t>
  </si>
  <si>
    <t>Xã Cát Tài, huyện Phù Cát, tỉnh Bình Định (xã Đề Gi, tỉnh Bình Định)</t>
  </si>
  <si>
    <t>Xã Ea Drông, tỉnh Đắk Lắk</t>
  </si>
  <si>
    <t>066182002533</t>
  </si>
  <si>
    <t>_Thực hiện nhiệm vụ tham mưu thụ lý giải quyết hồ sơ in GCNQSDĐ đất đối với hồ sơ chuyển mục đích sử dụng đất phải được phép của cơ quan nhà nước có thẩm quyền đối với hộ gia đình, cá nhân; Thủ tục tách thửa đất, hợp thửa đất; Cấp đổi GCNQSDĐ được quy định tại Điểm a,b.c,đ,e,g Mục VII nội dung C Phần V của Phụ lục I kèm theo Nghị định 151/2025/NĐ-CP ngày 12/6/2025. Phụ trách địa bàn: xã Ea Drông, Phường Cư Bao, Phường Buôn Hồ</t>
  </si>
  <si>
    <t>Trần Thị Thúy Hồng</t>
  </si>
  <si>
    <t>Xã Can Lộc, huyện Cẩm Xuyên, tỉnh Hà Tĩnh (xã Cẩm Trung, tỉnh Hà Tĩnh)</t>
  </si>
  <si>
    <t>066196012349</t>
  </si>
  <si>
    <t>Nhân viên Đăng ký đất đai</t>
  </si>
  <si>
    <t>_Thực hiện nhiệm vụ tham mưu thụ lý giải quyết hồ sơ đăng ký biến động QSD đất</t>
  </si>
  <si>
    <t>Ngụy Thị Huế</t>
  </si>
  <si>
    <t>Xã Nam Cường, huyện Nam Đàn, tỉnh Nghệ An (xã Thiên Nhẫn, tỉnh Nghệ An)</t>
  </si>
  <si>
    <t>040187003000</t>
  </si>
  <si>
    <t>_Thực hiện nhiệm vụ tham mưu thụ lý giải quyết hồ sơ đăng ký biến động QSD đất tại địa bàn phường Buôn Hồ</t>
  </si>
  <si>
    <t>Huỳnh Ngọc Vương</t>
  </si>
  <si>
    <t>Xã Bình Nguyên, huyện Bình Sơn, tỉnh Quảng Ngãi (xã Bình Sơn, tỉnh Đắk Lắk)</t>
  </si>
  <si>
    <t>TDP 3, xã Krông Năng, tỉnh Đắk Lắk</t>
  </si>
  <si>
    <t>066090000663</t>
  </si>
  <si>
    <t>Tiếng Anh A2</t>
  </si>
  <si>
    <t>Trần Thị Ngọc Thảo</t>
  </si>
  <si>
    <t>Xã Bình Đào, Huyện Thăng Bình, tỉnh Quảng Nam (xã Thăng An, thành phố Đà Nẵng)</t>
  </si>
  <si>
    <t>xã Pơng Drang, tỉnh Đắk Lắk</t>
  </si>
  <si>
    <t>066187016249</t>
  </si>
  <si>
    <t>_ Thực hiện nhiệm vụ xử lý đối với hồ sơ đăng ký giao dịch đảm bảo đối với 03 xã, phường: phường Buôn Hồ, phường Cư Bao, xã Ea Drông</t>
  </si>
  <si>
    <t>Võ Thuỵ Sỹ</t>
  </si>
  <si>
    <t>Xã Cát Hiệp - Huyện Phù Cát - Tỉnh Bình Định (xã Hòa Hội, tỉnh Gia Lai)</t>
  </si>
  <si>
    <t>Thôn 12, phường Tân An, tỉnh Đắk Lắk</t>
  </si>
  <si>
    <t>066086009311</t>
  </si>
  <si>
    <t>Nhân viên đăng ký đất đai</t>
  </si>
  <si>
    <t>_Thực hiện nhiệm vụ tham mưu thụ lý giải quyết hồ sơ đăng ký biến động QSD đất tại địa bàn phường Cư Bao</t>
  </si>
  <si>
    <t>H Nha Mlô</t>
  </si>
  <si>
    <t>Xã Ea Drông, thị xã Buôn Hồ, tỉnh Đắk Lắk (xã Ea Drông, tỉnh Đắk Lắk)</t>
  </si>
  <si>
    <t>xã Ea Drông, tỉnh Đắk Lắk</t>
  </si>
  <si>
    <t>066197014085</t>
  </si>
  <si>
    <t>_Thực hiện nhiệm vụ tham mưu thụ lý giải quyết hồ sơ đăng ký biến động QSD đất tại địa bàn xã Ea Drông</t>
  </si>
  <si>
    <t>Anh giao tiếp</t>
  </si>
  <si>
    <t>Trần Ngọc Hổ</t>
  </si>
  <si>
    <t>Xã Hoài Xuân, huyện Hoài Nhơn, tỉnh Bình Định (phường Hoài Nhơn Nam, tỉnh Gia Lai)</t>
  </si>
  <si>
    <t>066088005064</t>
  </si>
  <si>
    <t>Nhân viên kỹ thuật địa chính</t>
  </si>
  <si>
    <t>Thực hiện công tác đo đạc dịch vụ địa chính, công tác bồi thường, thu hồi đất; cung cấp trích lục chuyển mục đích sử dụng đất. Thông báo các bộ phận khác chỉnh lý hồ sơ địa chính và theo dõi đối với các trường hợp phải thu hồi đất. Chịu trách nhiệm trước Trưởng bộ phận và trước pháp luật về thực hiện nhiệm vụ được phân công. Phụ trách địa bàn: Xã Ea Drông.</t>
  </si>
  <si>
    <t>Nguyễn Chí Thiên</t>
  </si>
  <si>
    <t>Xã Hoài Thanh Tây, huyện Hoài Nhơn, tỉnh Bình Định (phường Hoài Nhơn, tỉnh Gia Lai)</t>
  </si>
  <si>
    <t>052092024544</t>
  </si>
  <si>
    <t>Thực hiện công tác đo đạc dịch vụ địa chính, công tác bồi thường, thu hồi đất; cung cấp trích lục chuyển mục đích sử dụng đất. Thông báo các bộ phận khác chỉnh lý hồ sơ địa chính và theo dõi đối với các trường hợp phải thu hồi đất. Chịu trách nhiệm trước Trưởng bộ phận và trước pháp luật về thực hiện nhiệm vụ được phân công. Phụ trách địa bàn: Phường Buôn Hồ (gồm các đơn vị cũ: Phường Đạt Hiếu, Phường An Bình, phường An Lạc).</t>
  </si>
  <si>
    <t>Lê Ngọc Hùng</t>
  </si>
  <si>
    <t>26 Lê Duẩn, phường Buôn Hồ, tỉnh Đắk Lắk</t>
  </si>
  <si>
    <t>066085011259</t>
  </si>
  <si>
    <t>Thực hiện công tác đo đạc dịch vụ địa chính, công tác bồi thường, thu hồi đất; cung cấp trích lục chuyển mục đích sử dụng đất. Thông báo các bộ phận khác chỉnh lý hồ sơ địa chính và theo dõi đối với các trường hợp phải thu hồi đất. Chịu trách nhiệm trước Trưởng bộ phận và trước pháp luật về thực hiện nhiệm vụ được phân công. Phụ trách địa bàn: Phường Buôn Hồ (gồm các đơn vị cũ: Phường Thống Nhất, Phường Đoàn Kết, phường Thiện An).</t>
  </si>
  <si>
    <t>Trần Minh Tiên</t>
  </si>
  <si>
    <t>Xã Hành Thiện, huyện Nghĩa Hành, tỉnh Quảng Ngãi (xã Thiện Tín, tỉnh Quảng Ngãi)</t>
  </si>
  <si>
    <t>25/1 Nguyễn Tất Thành, phường Buôn Hồ, tỉnh Đắk Lắk</t>
  </si>
  <si>
    <t>066088013993</t>
  </si>
  <si>
    <t>Thực hiện công tác cung cấp thông tin trích lục bản đồ địa chính khi người sử dụng đất có nhu cầu để phục vụ công tác đăng ký biến động được kịp thời và chính xác. Thông báo các bộ phận khác chỉnh lý hồ sơ địa chính và theo dõi đối với các trường hợp phải thu hồi đất. Chịu trách nhiệm trước Trưởng bộ phận và trước pháp luật về thực hiện nhiệm vụ được phân công. Phụ trách địa bàn: xã Ea Drông, Phường Cư Bao, Phường Buôn Hồ.</t>
  </si>
  <si>
    <t>Nguyễn Minh Hải</t>
  </si>
  <si>
    <t>Xã Thanh Bình Thịnh, huyện Đức Thọ, tỉnh Hà Tĩnh (xã Đức Thịnh, tỉnh Hà Tĩnh)</t>
  </si>
  <si>
    <t>TDP 5, phường Buôn Hồ, tỉnh Đắk Lắk</t>
  </si>
  <si>
    <t>066087017452</t>
  </si>
  <si>
    <t>Thực hiện công tác đo đạc dịch vụ địa chính, công tác bồi thường, thu hồi đất; cung cấp trích lục chuyển mục đích sử dụng đất. Thông báo các bộ phận khác chỉnh lý hồ sơ địa chính và theo dõi đối với các trường hợp phải thu hồi đất. Chịu trách nhiệm trước Trưởng bộ phận và trước pháp luật về thực hiện nhiệm vụ được phân công. Phụ trách địa bàn: Phường Cư Bao</t>
  </si>
  <si>
    <t>Bộ phận Dữ liệu thông tin đất đai</t>
  </si>
  <si>
    <t>Trần Thị Thu Hà</t>
  </si>
  <si>
    <t>Xã Đức Bồng, huyện Vũ Quang, tỉnh Hà Tĩnh (xã Thượng Đức, tỉnh Hà Tĩnh)</t>
  </si>
  <si>
    <t>042183001191</t>
  </si>
  <si>
    <t>_ Thực hiện cung cấp thông tin dữ liệu đất đai đối với cơ quan, tổ chức.
- Theo dõi, quản lý tiến độ và chất lượng thực hiện nhiệm vụ của những người lao động thuộc Bộ phận này.
- Quản lý kho lưu trữ.</t>
  </si>
  <si>
    <t>Nguyễn Thị Tú</t>
  </si>
  <si>
    <t>Xã Phong Hiền, huyện Phong Điền, tỉnh Thừa Thiên Huế (Phường Phong Điền, thành phố Huế)</t>
  </si>
  <si>
    <t>066193000384</t>
  </si>
  <si>
    <t>Xử lý kết thúc ISO quy trình, trả kết quả đối với hồ sơ đăng ký biến động quyền sử dụng đất.</t>
  </si>
  <si>
    <t>Tiếng Anh B</t>
  </si>
  <si>
    <t>Võ Chí Công</t>
  </si>
  <si>
    <t>Phường Lê Hồng Phong, thành phố Quãng Ngãi, tỉnh Quãng Ngãi (Phường Lê Hồng Phong, tỉnh Quãng Ngãi)</t>
  </si>
  <si>
    <t>53/16/24A Lê Duẩn, phường Buôn Ma Thuột, tỉnh Đắk Lắk</t>
  </si>
  <si>
    <t>051083009683</t>
  </si>
  <si>
    <t>Xử lý kết thúc ISO quy trình, trả kết quả đối với hồ sơ đăng ký giao dịch bảo đảm, hồ sơ cung cấp thông tin trích lục bản đồ, hồ sơ đo đạc dịch vụ địa chính</t>
  </si>
  <si>
    <t>Kế toán, Quản lý đất đai</t>
  </si>
  <si>
    <t>H' Rôl Niê</t>
  </si>
  <si>
    <t>Phường An Lạc, thị xã Buôn Hồ, tỉnh Đắk Lắk (phường Buôn Hồ, tỉnh Đắk Lắk)</t>
  </si>
  <si>
    <t>066194000325</t>
  </si>
  <si>
    <t>_ Thực hiện giải quyết cung cấp thông tin dữ liệu đất đai cho hộ gia đình, cá nhân.
- Quản lý kho lưu trữ.</t>
  </si>
  <si>
    <t>CN Buôn Đôn</t>
  </si>
  <si>
    <t>Nguyễn Tiến Dũng</t>
  </si>
  <si>
    <t>Xã Đông Cường, huyện Đông Hưng, tỉnh Thái Bình</t>
  </si>
  <si>
    <t>Buôn Ko Đung, xã Ea Nuôl, tỉnh Đắk Lắk</t>
  </si>
  <si>
    <t>034081023666</t>
  </si>
  <si>
    <t>Nguyễn Văn Phong</t>
  </si>
  <si>
    <t>Xã Mỹ Đức, Tp. Hà Nội</t>
  </si>
  <si>
    <t>Thôn 7, xã Ea Wer, tỉnh Đắk Lắk</t>
  </si>
  <si>
    <t>001079033687</t>
  </si>
  <si>
    <t>Đon Chia</t>
  </si>
  <si>
    <t>Xã Buôn Đôn, tỉnh Đắk Lắk</t>
  </si>
  <si>
    <t>Buôn Trí, xã Buôn Đôn, tỉnh Đắk Lắk</t>
  </si>
  <si>
    <t>066192015782</t>
  </si>
  <si>
    <t>Quản lý môi trường, Quản lý đất đai</t>
  </si>
  <si>
    <t>Hoàng Thanh Nga</t>
  </si>
  <si>
    <t>Phường Vũ Phúc, tỉnh Hưng Yên</t>
  </si>
  <si>
    <t>Thôn 15, xã Ea Wer, tỉnh Đắk Lắk</t>
  </si>
  <si>
    <t>066183005823</t>
  </si>
  <si>
    <t>Trần Thị Bảo Quyên</t>
  </si>
  <si>
    <t>Tỉnh Quảng Ngãi</t>
  </si>
  <si>
    <t>Số nhà 556a, đường Giải Phóng, xã Krông Pắk, tỉnh Đắk Lắk</t>
  </si>
  <si>
    <t>066196018532</t>
  </si>
  <si>
    <t>Tiếp nhận hồ sơ và trả kết quả</t>
  </si>
  <si>
    <t>Lương Thị Nguyên Hiền</t>
  </si>
  <si>
    <t>Xã Tam Xuân, Tp. Đà Nẵng</t>
  </si>
  <si>
    <t>049189018677</t>
  </si>
  <si>
    <t>Văn thư - Thủ quỹ</t>
  </si>
  <si>
    <t>CN KT Môi trường</t>
  </si>
  <si>
    <t>Trần Đỗ Việt Hoàng</t>
  </si>
  <si>
    <t>Thành phố Hồ Chí Minh</t>
  </si>
  <si>
    <t>26B Nguyễn Trung Trực, TDP 11, phường Buôn Ma Thuột, tỉnh Đắk Lắk</t>
  </si>
  <si>
    <t>066098001913</t>
  </si>
  <si>
    <t>Phí Văn Hậu</t>
  </si>
  <si>
    <t>Phường Tân Tiến, tỉnh Bắc Ninh</t>
  </si>
  <si>
    <t>Thôn 16, xã Ea Wer, tỉnh Đắk Lắk</t>
  </si>
  <si>
    <t>024089002265</t>
  </si>
  <si>
    <t>Trưởng Bộ phận Kỹ thuật địa chính kiêm Đăng ký thống kê</t>
  </si>
  <si>
    <t>Trần Văn Thanh</t>
  </si>
  <si>
    <t>Xã Hòa Hội, tỉnh Gia Lai</t>
  </si>
  <si>
    <t>Thôn 15, xã Ea Nuôl, tỉnh Đắk Lắk</t>
  </si>
  <si>
    <t>052092000670</t>
  </si>
  <si>
    <t>Phó Trưởng bộ phận</t>
  </si>
  <si>
    <t>Đặng Ngọc Vương</t>
  </si>
  <si>
    <t>Xã Phú Thuận, Tp. Đà Nẵng</t>
  </si>
  <si>
    <t>Buôn Ea Pri, xã Ea Wer, tỉnh Đắk Lắk</t>
  </si>
  <si>
    <t>066088009147</t>
  </si>
  <si>
    <t>Đăng ký, cấp GCNQSD đất</t>
  </si>
  <si>
    <t>Nguyễn Thị Hồng</t>
  </si>
  <si>
    <t>Xã Thiên Nhẫn, tỉnh Nghệ An</t>
  </si>
  <si>
    <t>170/41 Mai Hắc Đế, phường Buôn Ma Thuột, tỉnh Đắk Lắk</t>
  </si>
  <si>
    <t>066185010419</t>
  </si>
  <si>
    <t>Nguyễn Thế Lâm</t>
  </si>
  <si>
    <t>Xã Hưng Đạo, Tp. Hà Nội</t>
  </si>
  <si>
    <t>001097030872</t>
  </si>
  <si>
    <t>Tạ Thị Thu Hà</t>
  </si>
  <si>
    <t>Xã Khánh Hội, tỉnh Ninh Bình</t>
  </si>
  <si>
    <t>Thôn 6, xã Ea Nuôl, tỉnh Đắk Lắk</t>
  </si>
  <si>
    <t>066192017235</t>
  </si>
  <si>
    <t>Kỹ thuật Môi trường</t>
  </si>
  <si>
    <t>Đặng Thị Hoài Thương</t>
  </si>
  <si>
    <t>Xã Bình Minh, tỉnh Nghệ An</t>
  </si>
  <si>
    <t>040190028093</t>
  </si>
  <si>
    <t>Phạm Văn Hùng</t>
  </si>
  <si>
    <t>Xã Nguyễn Bỉnh Khiêm, Tp. Hải Phòng</t>
  </si>
  <si>
    <t>066089005700</t>
  </si>
  <si>
    <t>Lê Thị Thúy Loan</t>
  </si>
  <si>
    <t>Xã Vạn Xuân, Tỉnh Hưng Yên</t>
  </si>
  <si>
    <t>034185020879</t>
  </si>
  <si>
    <t>Hồ Minh Hiếu</t>
  </si>
  <si>
    <t>TDP 3, phường Ea Kao, tỉnh Đắk Lắk</t>
  </si>
  <si>
    <t>066084002969</t>
  </si>
  <si>
    <t>Nhân viên đo đạc</t>
  </si>
  <si>
    <t>Kỹ thuật trắc địa - bản đồ</t>
  </si>
  <si>
    <t>Bộ phận Dữ liệu - Thông tin đất đai</t>
  </si>
  <si>
    <t>Trần Xuân Kiên</t>
  </si>
  <si>
    <t>Phường Hưng Đạo, Tp. Hải Phòng</t>
  </si>
  <si>
    <t>Thôn 1, xã Ea Nuôl, tỉnh Đắk Lắk</t>
  </si>
  <si>
    <t>031087018107</t>
  </si>
  <si>
    <t>Trưởng Bộ phận Dữ liệu - Thông tin đất đai</t>
  </si>
  <si>
    <t>Quản trị kinh doanh, Quản trị kinh doanh; TC QLĐĐ</t>
  </si>
  <si>
    <t>Trần Thị Bích Ngọc</t>
  </si>
  <si>
    <t>Xã Thượng Đức, tỉnh Hà Tĩnh</t>
  </si>
  <si>
    <t>Thôn 6, xã Ea Kiết, tỉnh Đắk Lắk</t>
  </si>
  <si>
    <t>066199016554</t>
  </si>
  <si>
    <t>Trần Mạnh Tường</t>
  </si>
  <si>
    <t>Xã Tứ Mỹ, tỉnh Hà Tĩnh</t>
  </si>
  <si>
    <t>615 Hà Huy Tập, TDP 8,  phường Buôn Ma Thuột, tỉnh Đắk Lắk</t>
  </si>
  <si>
    <t>066098000317</t>
  </si>
  <si>
    <t>Nguyễn Trần Bảo Uyên</t>
  </si>
  <si>
    <t>Xã Phạm Ngũ Lão, tỉnh Hưng Yên</t>
  </si>
  <si>
    <t>Số 127, đường Hùng Vương, TDP 5, xã Cư Jút, tỉnh Lâm Đồng</t>
  </si>
  <si>
    <t>067199005471</t>
  </si>
  <si>
    <t>Luật dân sự</t>
  </si>
  <si>
    <t>CN Cư Kuin</t>
  </si>
  <si>
    <t>Nguyễn Tất Thắng</t>
  </si>
  <si>
    <t>Xã Đại Huệ - Tỉnh Nghệ An</t>
  </si>
  <si>
    <t>Thôn 10, xã Ea Ktur, tỉnh Đắk Lắk</t>
  </si>
  <si>
    <t>066082001810</t>
  </si>
  <si>
    <t>Phan Thiên Phượng</t>
  </si>
  <si>
    <t>Xã  Hương Khê - Tỉnh Hà Tĩnh</t>
  </si>
  <si>
    <t>Thôn Kim Châu, xã Dray Bhăng, tỉnh Đắk Lắk</t>
  </si>
  <si>
    <t>066083008146</t>
  </si>
  <si>
    <t>Nguyễn Thế Mạnh</t>
  </si>
  <si>
    <t>Xã Thiên Nhẫn - Tỉnh Nghệ An</t>
  </si>
  <si>
    <t>Thôn 1, xã Ea Ktur, tỉnh Đắk Lắk</t>
  </si>
  <si>
    <t>066083000519</t>
  </si>
  <si>
    <t>Nguyễn Quốc Hương</t>
  </si>
  <si>
    <t>Xã Văn Hiến - Tỉnh Nghệ An</t>
  </si>
  <si>
    <t>Thôn 2, xã Ea Ktur,  tỉnh Đắk Lắk</t>
  </si>
  <si>
    <t>066077007863</t>
  </si>
  <si>
    <t>Trưởng Bộ phận HCTH, Phụ trách Kế toán</t>
  </si>
  <si>
    <t>Trưởng Bộ phận HCTH; Phụ trách Kế toán;</t>
  </si>
  <si>
    <t>6.031</t>
  </si>
  <si>
    <t>Nguyễn Thị Kiều</t>
  </si>
  <si>
    <t>Phường Hải Châu - Thành phố Đà Nẵng</t>
  </si>
  <si>
    <t>Thôn 11 - Xã Ea Ktur - Tỉnh Đắk Lắk</t>
  </si>
  <si>
    <t>066196012856</t>
  </si>
  <si>
    <t>Nhân viên 1 cửa</t>
  </si>
  <si>
    <t>01/12/2019</t>
  </si>
  <si>
    <t>Xã Nam Anh -Tỉnh Nghệ An</t>
  </si>
  <si>
    <t>71/1/3 A Ma Khê - tân lập - tỉnh Đắk Lắk</t>
  </si>
  <si>
    <t>066098018753</t>
  </si>
  <si>
    <t>Bùi Huy Chiến</t>
  </si>
  <si>
    <t>xã Quỳnh Anh, tỉnh Nghệ An</t>
  </si>
  <si>
    <t>Tổ dân phố 5, phường Đông Gia Nghĩa, tỉnh Lâm Đồng</t>
  </si>
  <si>
    <t>040084001760</t>
  </si>
  <si>
    <t>H Niva Hmok</t>
  </si>
  <si>
    <t>Buôn Ea Kmar - Xã Dray Bhăng- Tỉnh Đắk Lắk</t>
  </si>
  <si>
    <t>066189010090</t>
  </si>
  <si>
    <t>Scan tất cả các loại hồ sơ đầu vào tại bộ phận 1 cửa</t>
  </si>
  <si>
    <t>Trần Đức Hải</t>
  </si>
  <si>
    <t>Xã Vạn An, tỉnh Nghệ An</t>
  </si>
  <si>
    <t>066086000670</t>
  </si>
  <si>
    <t>Trưởng Bộ phận KTĐK, Thũ quỹ</t>
  </si>
  <si>
    <t>Y Nhô Ênuôl</t>
  </si>
  <si>
    <t>Xã Ea Ktur - Tỉnh Đắk Lắk</t>
  </si>
  <si>
    <t>Xã Ea Ktur, tỉnh Đắk Lắk</t>
  </si>
  <si>
    <t>066088019052</t>
  </si>
  <si>
    <t>Cán sự</t>
  </si>
  <si>
    <t>V.06.01.03</t>
  </si>
  <si>
    <t>Lê Thị Minh Nguyệt</t>
  </si>
  <si>
    <t>Phường Hà Huy Tập- tỉnh Hà Tĩnh</t>
  </si>
  <si>
    <t>Xã Dray Bhăng - Tỉnh Đắk Lắk</t>
  </si>
  <si>
    <t>066190008167</t>
  </si>
  <si>
    <t>Trương Thị Hồng Thắm</t>
  </si>
  <si>
    <t>Xã Nam Phước, thành phố Đà Nẵng</t>
  </si>
  <si>
    <t>066192014760</t>
  </si>
  <si>
    <t>02/04/2018</t>
  </si>
  <si>
    <t>Trần Thị Thùy Dung</t>
  </si>
  <si>
    <t>Xã Thạch Lạc -  Tỉnh Hà Tĩnh</t>
  </si>
  <si>
    <t>TDP 5 - Phường Ea Kao, tỉnh Đắk Lắk</t>
  </si>
  <si>
    <t>066190008814</t>
  </si>
  <si>
    <t>Dương Quốc Chí</t>
  </si>
  <si>
    <t>Xã  Đức Thọ - Tỉnh Hà Tĩnh</t>
  </si>
  <si>
    <t>042082004797</t>
  </si>
  <si>
    <t>26/05/2008</t>
  </si>
  <si>
    <t>Quản lý đất đai, TC Trắc địa Công trình</t>
  </si>
  <si>
    <t>Êđê</t>
  </si>
  <si>
    <t>Hồ Đức Giáo</t>
  </si>
  <si>
    <t>Tỉnh Nghệ An</t>
  </si>
  <si>
    <t>066095013044</t>
  </si>
  <si>
    <t>Trần Mạnh Hùng</t>
  </si>
  <si>
    <t xml:space="preserve"> Phường Tân Lập, tỉnh Đắk Lắk</t>
  </si>
  <si>
    <t>066095020426</t>
  </si>
  <si>
    <t>01/08/2020</t>
  </si>
  <si>
    <t>Mai Thị Quỳnh Anh</t>
  </si>
  <si>
    <t>Xã Hợp Tiến, tỉnh Thanh Hóa</t>
  </si>
  <si>
    <t>96/20 Y Wang, phường Ea Kao, tỉnh Đắk Lắk</t>
  </si>
  <si>
    <t>038300025893</t>
  </si>
  <si>
    <t>20/12/2023</t>
  </si>
  <si>
    <t>Hoàng Hải Minh</t>
  </si>
  <si>
    <t>Xã Thạch Khê, tỉnh Hà Tĩnh</t>
  </si>
  <si>
    <t>Phường Tân Lập, tỉnh Đắk Lắk</t>
  </si>
  <si>
    <t>066092007614</t>
  </si>
  <si>
    <t>Anh 4/6 (B2)</t>
  </si>
  <si>
    <t>Bộ phận Dữ liệu Thông tin đất đai</t>
  </si>
  <si>
    <t>Trần Ngọc Sinh</t>
  </si>
  <si>
    <t>Phường Bình Kiến - Tỉnh Đắk Lắk</t>
  </si>
  <si>
    <t>Xã Ea Na - Tỉnh Đắk Lắk</t>
  </si>
  <si>
    <t>054089008403</t>
  </si>
  <si>
    <t>Trưởng Bộ phận DLTT</t>
  </si>
  <si>
    <t>Trưởng Bộ phận DLTT; Phụ trách Văn thư</t>
  </si>
  <si>
    <t>01/12/2016</t>
  </si>
  <si>
    <t>ĐH Quản lý đất đai, TC Trắc địa - Địa chính</t>
  </si>
  <si>
    <t>Lê Thị Thanh</t>
  </si>
  <si>
    <t>Xã Kim Liên-Tỉnh Nghệ An</t>
  </si>
  <si>
    <t>066191018291</t>
  </si>
  <si>
    <t>Sắp xếp, Qlý kho; lưu trữ hồ sơ; Scan hồ sơ</t>
  </si>
  <si>
    <t>25/08/2014</t>
  </si>
  <si>
    <t>Nguyễn Viết Công</t>
  </si>
  <si>
    <t>TDP 1, phường Đông Gia Nghĩa, tỉnh Lâm Đồng</t>
  </si>
  <si>
    <t>067091000875</t>
  </si>
  <si>
    <t>Scan quét hồ sơ đất đai; Kết Iso</t>
  </si>
  <si>
    <t>VI</t>
  </si>
  <si>
    <t>CN Cư Mgar</t>
  </si>
  <si>
    <t>Hoàng Thế Nghĩa</t>
  </si>
  <si>
    <t>Phường Hội An,TP Đà Nẵng</t>
  </si>
  <si>
    <t>xã Ea Nuôl, tỉnh Đắk Lắk</t>
  </si>
  <si>
    <t>066072008546</t>
  </si>
  <si>
    <t>Quyền Giám đốc</t>
  </si>
  <si>
    <t>09/05/2008</t>
  </si>
  <si>
    <t>Trần Thanh Hùng</t>
  </si>
  <si>
    <t>xã Thu Bồn,TP Đà Nẵng</t>
  </si>
  <si>
    <t>104 Xô viết Nghệ Tỉnh, Tổ dân phố 5, xã Quảng Phú, tỉnh Đắk Lắk</t>
  </si>
  <si>
    <t>066078003693</t>
  </si>
  <si>
    <t>Lê Thị Hoa Thắm</t>
  </si>
  <si>
    <t>xã Kỳ Anh, tỉnh Hà Tĩnh</t>
  </si>
  <si>
    <t>TDP 4, xã Quảng Phú, tỉnh Đắk Lắk</t>
  </si>
  <si>
    <t>042187015341</t>
  </si>
  <si>
    <t>Trưởng Bộ phận Hành chính -Tổng hợp</t>
  </si>
  <si>
    <t>01/06/2017</t>
  </si>
  <si>
    <t>Đặng Ngọc Nguyên</t>
  </si>
  <si>
    <t>xã Thăng Trường, TP Đà Nẵng</t>
  </si>
  <si>
    <t>29A Mai Hắc Đế - Tổ dân phố 3A, xã Quảng Phú, tỉnh Đắk Lắk</t>
  </si>
  <si>
    <t>066078003451</t>
  </si>
  <si>
    <t>19/9/2008</t>
  </si>
  <si>
    <t>Kinh tế nông lâm nghiệp</t>
  </si>
  <si>
    <t>Doãn Chính Luận</t>
  </si>
  <si>
    <t>xã Đại Lộc,TP Đà Nẵng</t>
  </si>
  <si>
    <t>049090022822</t>
  </si>
  <si>
    <t>Tiếp nhận hồ sơ 1 cửa- hồ sơ chuyển quyền, cấp đổi, cấp lại, tách thửa in bìa</t>
  </si>
  <si>
    <t>1/8/2018</t>
  </si>
  <si>
    <t>Quản lý đất đai, Hóa học, Luật</t>
  </si>
  <si>
    <t>Lê Ngọc Kiều</t>
  </si>
  <si>
    <t>phường Tam Quan, tỉnh Gia Lai</t>
  </si>
  <si>
    <t>53, Trần Hưng Đạo, TDP4, xã Quảng Phú, tỉnh Đắk Lắk</t>
  </si>
  <si>
    <t>066195019452</t>
  </si>
  <si>
    <t>Trả kết quả thủ tục hành chính và thu phí lệ phí</t>
  </si>
  <si>
    <t>Ngô Thị Hải Anh</t>
  </si>
  <si>
    <t>xã Diễn Châu, tỉnh Nghệ An</t>
  </si>
  <si>
    <t>22A Nguyễn Du,xã Quảng Phú, tỉnh Đắk Lắk</t>
  </si>
  <si>
    <t>066194018205</t>
  </si>
  <si>
    <t>Văn thư, thủ quỹ</t>
  </si>
  <si>
    <t>Ngân hàng, Quản lý đất đai</t>
  </si>
  <si>
    <t>Nguyễn Bá Minh</t>
  </si>
  <si>
    <t>Tổ dân phố 12, Phường Tân An, tỉnh Đắk Lắk</t>
  </si>
  <si>
    <t>066097000346</t>
  </si>
  <si>
    <t>Tiếp nhận hồ sơ 1 cửa- hồ sơ GDBĐ, đính chính, điều chỉnh, dịch vụ đo đạc</t>
  </si>
  <si>
    <t>Trần Văn Phúc</t>
  </si>
  <si>
    <t>235 Thôn Tiến Phú, xã Quảng Phú, tỉnh Đắk Lắk</t>
  </si>
  <si>
    <t>066098001544</t>
  </si>
  <si>
    <t>Tiếp nhận , trả thông báo nghĩa vụ tài chính- hồ sơ trực tuyến</t>
  </si>
  <si>
    <t>Anh a2</t>
  </si>
  <si>
    <t>Nguyễn Minh Hoàng</t>
  </si>
  <si>
    <t>phường Quỳnh Mai, tỉnh Nghệ An</t>
  </si>
  <si>
    <t>43 Nguyễn Thông, phường Buôn Ma Thuột, tỉnh Đắk Lắk</t>
  </si>
  <si>
    <t>066091004735</t>
  </si>
  <si>
    <t>Xử lý đơn thư, theo dõi TTHC</t>
  </si>
  <si>
    <t>Ths. Quản lý đất đai, Ths Luật, Đại học TC-NH</t>
  </si>
  <si>
    <t>Đinh Lan Hương</t>
  </si>
  <si>
    <t>xã Đại Đồng,tỉnh Nghệ An</t>
  </si>
  <si>
    <t>04 Tôn Đức Thắng, TDP 6, xã Quảng Phú, tỉnh Đắk Lắk</t>
  </si>
  <si>
    <t>066190007576</t>
  </si>
  <si>
    <t>Nguyễn Hoàng Thuận</t>
  </si>
  <si>
    <t>phường An Nhơn Bắc, tỉnh Gia Lai</t>
  </si>
  <si>
    <t>Số 212a, tổ 4, thôn Tiến Đạt, xã Quảng Phú, tỉnh Đắk Lắk</t>
  </si>
  <si>
    <t>064090011824</t>
  </si>
  <si>
    <t>Trưởng Bộ phận Kỹ thuật- Đăng ký đất đai</t>
  </si>
  <si>
    <t>09/12/2014</t>
  </si>
  <si>
    <t>Y Hoàng Mlô</t>
  </si>
  <si>
    <t>Buôn Phơng, xã Ea Tul, tỉnh Đắk Lắk</t>
  </si>
  <si>
    <t>Buôn Phơng, xã Ea Tul, Đắk Lắk</t>
  </si>
  <si>
    <t>066084003021</t>
  </si>
  <si>
    <t>Xử lý hồ sơ chuyển quyền truớc thuế</t>
  </si>
  <si>
    <t>Lê Anh Phương</t>
  </si>
  <si>
    <t>Xóm 1, xã Đô Lương, tỉnh Nghệ An</t>
  </si>
  <si>
    <t>79B Lý Thái Tổ, TDP 4, xã Quảng Phú, tỉnh Đắk Lắk</t>
  </si>
  <si>
    <t>040081032981</t>
  </si>
  <si>
    <t>Quản lý đất đai, Quản trị kinh doanh</t>
  </si>
  <si>
    <t>Nguyễn Hữu Long</t>
  </si>
  <si>
    <t>Thôn 3, xã Tam Xuân ,TP Đà Nẵng</t>
  </si>
  <si>
    <t>số nhà 94A, đường Lê Lợi, Tổ dân phố 4, xã Quảng Phú, tỉnh Đắk Lắk</t>
  </si>
  <si>
    <t>066085007906</t>
  </si>
  <si>
    <t>Xử lý hồ sơ cấp đổi dự án tổng thể</t>
  </si>
  <si>
    <t>Nguyễn Văn Tam</t>
  </si>
  <si>
    <t>Xã Thăng An, TP Đà Nẵng</t>
  </si>
  <si>
    <t>95A Lý Nam Đế, xã Quảng Phú, tỉnh Đắk Lắk</t>
  </si>
  <si>
    <t>066087011654</t>
  </si>
  <si>
    <t>Xử lý hồ sơ GDBĐ</t>
  </si>
  <si>
    <t>Quản lý Tài nguyên rừng và môi trường, Quản lý đất đai</t>
  </si>
  <si>
    <t>Lê Xuân Quyền</t>
  </si>
  <si>
    <t>066090010120</t>
  </si>
  <si>
    <t>Xử lý hồ sơ chuyển quyền sau thuế in mới GCN</t>
  </si>
  <si>
    <t>Khảo Sát địa hình</t>
  </si>
  <si>
    <t>Nguyễn Lê Văn Thanh</t>
  </si>
  <si>
    <t>phường Điện Bàn Bắc, TP Đà Nẵng</t>
  </si>
  <si>
    <t>87 Trần Hưng Đạo, xã Quảng Phú, tỉnh Đắk Lắk</t>
  </si>
  <si>
    <t>066089015275</t>
  </si>
  <si>
    <t>Scan hồ sơ đi thuế</t>
  </si>
  <si>
    <t>Quản lý Tài nguyên rừng, Quản lý đất đai</t>
  </si>
  <si>
    <t>Nguyễn Quý Minh</t>
  </si>
  <si>
    <t>xã Tam Xuân ,TP Đà Nẵng</t>
  </si>
  <si>
    <t>16 Hồ Xuân Hương, xã Quảng Phú, tỉnh Đắk Lắk</t>
  </si>
  <si>
    <t>066090018410</t>
  </si>
  <si>
    <t>Quản lý công, Quản lý đất đai</t>
  </si>
  <si>
    <t>Hồ Sỹ Hưng</t>
  </si>
  <si>
    <t>TDP 1, xã Quảng Phú, tỉnh Đắk Lắk</t>
  </si>
  <si>
    <t>040086031309</t>
  </si>
  <si>
    <t>Xử lý hồ sơ cấp đổi, cấp lại GCN</t>
  </si>
  <si>
    <t>Phan Đức Nguyên</t>
  </si>
  <si>
    <t>xã Yên Thành, tỉnh Nghệ An</t>
  </si>
  <si>
    <t>Số nhà 24, Thôn Tiến Phú, xã Quảng Phú
  huyện Cư Mgar, tỉnh Đắk Lắk</t>
  </si>
  <si>
    <t>040085009957</t>
  </si>
  <si>
    <t>Thái Thành Vinh</t>
  </si>
  <si>
    <t>xã Đại Đồng, tỉnh Nghệ An</t>
  </si>
  <si>
    <t>TDP 2, xã Quảng Phú, tỉnh Đắk Lắk</t>
  </si>
  <si>
    <t>066090015526</t>
  </si>
  <si>
    <t>Xử lý hồ sơ đính chính, hồ sồ chuyển mục đích sử dụng đất không phải xin phép.
 In Giấy chứng nhận đối với hồ sơ chuyển mục đích sử dụng đất phải xin phép.</t>
  </si>
  <si>
    <t>Công nghệ môi trường</t>
  </si>
  <si>
    <t>Phạm Thị Thúy</t>
  </si>
  <si>
    <t>xã Thu Bồn, TP Đà Nẵng</t>
  </si>
  <si>
    <t>74 Bà Triệu, xã Quảng Phú, tỉnh Đắk Lắk</t>
  </si>
  <si>
    <t>066180003824</t>
  </si>
  <si>
    <t>Xử lý hồ sơ chuyển quyền sau thuế in chỉnh lý GCN</t>
  </si>
  <si>
    <t>Nguyễn Khắc Anh</t>
  </si>
  <si>
    <t>Xã Sơn Tiến, tỉnh Hà Tĩnh</t>
  </si>
  <si>
    <t>181/9/2 đường Nguyễn Trường Tộ, 
  TDP 5, phường Ea Kao , tỉnh Đắk Lắk</t>
  </si>
  <si>
    <t>042087012383</t>
  </si>
  <si>
    <t>In giấy GCN đối với hồ sơ tách thửa đơn thuần, hồ sơ cấp đổi DATT</t>
  </si>
  <si>
    <t>Nguyễn Minh Tâm</t>
  </si>
  <si>
    <t>Xã Vạn An, Tỉnh Nghệ An</t>
  </si>
  <si>
    <t>TDP 1, phường Tân Lập , tỉnh Đắk Lắk</t>
  </si>
  <si>
    <t>066095011403</t>
  </si>
  <si>
    <t>Hà Trung Hòa</t>
  </si>
  <si>
    <t>xã Cổ Lũng, Tỉnh Thanh Hóa</t>
  </si>
  <si>
    <t>Thôn Hòa Nam 2, xã Ea Nuôl , huyên Buôn Đôn ,tỉnh Đắk Lắk</t>
  </si>
  <si>
    <t>066088009596</t>
  </si>
  <si>
    <t>11/11/2011</t>
  </si>
  <si>
    <t>Đỗ Quý Hiệp</t>
  </si>
  <si>
    <t>xã Bắc Đông Hưng, tỉnh Hưng Yên</t>
  </si>
  <si>
    <t>Số 10, Tô Hiệu, Tổ dân phố 1, xã Quảng Phú, tỉnh Đắk Lắk</t>
  </si>
  <si>
    <t>034086023001</t>
  </si>
  <si>
    <t>Thực hiện chỉnh lý, cung cấp TL cho các công trình GPMB, CMĐ có xin phép</t>
  </si>
  <si>
    <t>Trắc địa</t>
  </si>
  <si>
    <t>Thái Văn Sáng</t>
  </si>
  <si>
    <t>xã Vạn An, tỉnh Nghệ An</t>
  </si>
  <si>
    <t>Buôn Koh Neh, xã Cuôr Đăng, tỉnh Đắk Lắk</t>
  </si>
  <si>
    <t>040087017697</t>
  </si>
  <si>
    <t>Thực hiện chỉnh lý, tách thửa cung cấp TL</t>
  </si>
  <si>
    <t>Nguyễn Đức Tùng</t>
  </si>
  <si>
    <t>Xã Thiệu Quang, tỉnh Thanh Hóa</t>
  </si>
  <si>
    <t>01 Trần Quốc Toản, TDP 6, xã Quảng Phú, tỉnh Đắk Lắk</t>
  </si>
  <si>
    <t>066090018215</t>
  </si>
  <si>
    <t>Trần Anh Phi</t>
  </si>
  <si>
    <t>xã Kim Liên, tỉnh Nghệ An</t>
  </si>
  <si>
    <t>Thôn 3, xã Cư M'gar, tỉnh Đắk Lắk</t>
  </si>
  <si>
    <t>066089016943</t>
  </si>
  <si>
    <t>01/03/2021</t>
  </si>
  <si>
    <t>Ngô Đức Hiền</t>
  </si>
  <si>
    <t>849/3 Hà Huy Tập, phường Buôn Ma Thuột, tỉnh Đắk Lắk</t>
  </si>
  <si>
    <t>044090006253</t>
  </si>
  <si>
    <t>Nguyễn Văn Tân</t>
  </si>
  <si>
    <t>xã Thăng Điền, TP Đà Nẵng</t>
  </si>
  <si>
    <t>Thôn 1B, xã Ea Mdroh, tỉnh Đắk Lắk</t>
  </si>
  <si>
    <t>066094007336</t>
  </si>
  <si>
    <t>01/09/2019</t>
  </si>
  <si>
    <t>Nguyễn Thị Thu Hằng</t>
  </si>
  <si>
    <t>xã Thái Ninh, tỉnh Hưng Yên</t>
  </si>
  <si>
    <t>TDP 3A, xã Quảng Phú, tỉnh Đắk Lắk</t>
  </si>
  <si>
    <t>066182011512</t>
  </si>
  <si>
    <t>Trưởng Bộ phận Dữ liệu- Thông tin</t>
  </si>
  <si>
    <t>Trưởng Bộ phận Dữ liệu- thông tin</t>
  </si>
  <si>
    <t>La Thị Tố Nga</t>
  </si>
  <si>
    <t>xã Nghĩa Giang, tỉnh Quảng Ngãi</t>
  </si>
  <si>
    <t>số nhà 36A, đường Bà Triệu, tổ dân phố 7, xã Quảng Phú, tỉnh Đắk Lắk</t>
  </si>
  <si>
    <t>051180012873</t>
  </si>
  <si>
    <t>Cung cấp thông tin; Qlý phôi GCN</t>
  </si>
  <si>
    <t>01/06/2007</t>
  </si>
  <si>
    <t>Y Hiệp Niê</t>
  </si>
  <si>
    <t>Buôn pôk A,xã Quảng Phú, tỉnh Đắk Lắk</t>
  </si>
  <si>
    <t>Buôn Ea Sang, xã Cư Mgar, tỉnh Đắk Lắk</t>
  </si>
  <si>
    <t>066087010380</t>
  </si>
  <si>
    <t>Sắp xếp, Qlý kho; Scan hồ sơ, kết iso</t>
  </si>
  <si>
    <t>01/01/2015</t>
  </si>
  <si>
    <t>Hồ Nhật Sương</t>
  </si>
  <si>
    <t>xã Đô Lương, tỉnh Nghệ An</t>
  </si>
  <si>
    <t>05 Tôn Đức Thắng, TDP6, xã Quảng Phú, tỉnh Đắk Lắk</t>
  </si>
  <si>
    <t>066198008396</t>
  </si>
  <si>
    <t>Scan hồ sơ, kết iso</t>
  </si>
  <si>
    <t>05/09/2022</t>
  </si>
  <si>
    <t>Phan Phước Viên</t>
  </si>
  <si>
    <t>Số nhà 43 đường Nguyên Hồng, Phường Buôn Ma Thuột, tỉnh Đắk Lắk</t>
  </si>
  <si>
    <t>066098000127</t>
  </si>
  <si>
    <t>VII</t>
  </si>
  <si>
    <t>CN Ea Hleo</t>
  </si>
  <si>
    <t>Phạm Ngọc Giang</t>
  </si>
  <si>
    <t>Xã Tam Nông, Phú Thọ</t>
  </si>
  <si>
    <t>số 79 đường Ngô Gia Tự, TDP10, xã Ea Drăng, tinh Đắk Lắk</t>
  </si>
  <si>
    <t>066082010561</t>
  </si>
  <si>
    <t>Ngô Đức An</t>
  </si>
  <si>
    <t>xã Kỳ Xuân, tỉnh Hà Tĩnh</t>
  </si>
  <si>
    <t>TDP1, xã Ea Drăng, tinh Đắk Lắk</t>
  </si>
  <si>
    <t>042079000563</t>
  </si>
  <si>
    <t>Y- Hoách Ksơr</t>
  </si>
  <si>
    <t>Xã Ea Drăng, tỉnh Đắk Lắk</t>
  </si>
  <si>
    <t>Buôn ARiêng, xã Ea Drăng, tỉnh Đắk Lắk</t>
  </si>
  <si>
    <t>066076000101</t>
  </si>
  <si>
    <t>Dương Minh Duy</t>
  </si>
  <si>
    <t>1/17/1987</t>
  </si>
  <si>
    <t>xã Quảng Uyên, tỉnh Cao Bằng</t>
  </si>
  <si>
    <t>Thôn 4B, xã Ea Wy, tỉnh Đắk Lắk</t>
  </si>
  <si>
    <t>066087000376</t>
  </si>
  <si>
    <t>Chuyên viên về tổng hợp (Thống kê, tư vấn pháp lý,
  giải quyết đơn thư)</t>
  </si>
  <si>
    <t>Kinh tế, Quản lý đất đai</t>
  </si>
  <si>
    <t>Đinh Quang Hùng</t>
  </si>
  <si>
    <t>Xã Hưng Hà, Tỉnh Hưng Yên</t>
  </si>
  <si>
    <t>TDP5,Xã Ea Drăng, tinh Đắk Lắk</t>
  </si>
  <si>
    <t>066090016811</t>
  </si>
  <si>
    <t>Chuyên viên về hành chính-văn phòng (Hành chính 1 cửa, tiếp nhận hồ sơ, trả kết quả, thu phí, lệ phí)</t>
  </si>
  <si>
    <t>Trần Văn Thành</t>
  </si>
  <si>
    <t>Thôn 2a, xã Ea H'Leo, tỉnh Đắk Lắk</t>
  </si>
  <si>
    <t>049089004197</t>
  </si>
  <si>
    <t>Trần Thị Thảo Huyền</t>
  </si>
  <si>
    <t>Xã Trung Thần, Tỉnh Quảng Trị</t>
  </si>
  <si>
    <t>49/9 Nguyễn Văn Cừ, Liên Gia 1, TDP 7, xã Ea Drăng, Tỉnh Đắk Lắk</t>
  </si>
  <si>
    <t>066192012705</t>
  </si>
  <si>
    <t>PT Kế toán</t>
  </si>
  <si>
    <t>Nguyễn Hoài Nam</t>
  </si>
  <si>
    <t>Phường Bắc Gianh, Quảng Trị</t>
  </si>
  <si>
    <t>Thôn 6, xã Ea Drăng, tỉnh Đắk Lắk</t>
  </si>
  <si>
    <t>070083000145</t>
  </si>
  <si>
    <t>Chuyên viên kỹ thuật - Đo đạc bản đồ viên hạng III</t>
  </si>
  <si>
    <t>Trần Hữu Tuyến</t>
  </si>
  <si>
    <t>Xã Triệu Cơ, Tỉnh Quảng Trị</t>
  </si>
  <si>
    <t>Thôn Thái, xã Ea Hiao, tinh Đắk Lắk</t>
  </si>
  <si>
    <t>066088013830</t>
  </si>
  <si>
    <t>Phó Bộ phận Kỹ thuật - Đăng ký đất đai</t>
  </si>
  <si>
    <t>Đăng ký, cấp GCNQSD đất - Địa chính viên hạng III</t>
  </si>
  <si>
    <t>Trần Thế Cường</t>
  </si>
  <si>
    <t>Phường Thái Hòa, Tỉnh Nghệ an</t>
  </si>
  <si>
    <t>TDP 1, xã Krông Păc, tỉnh Đắk Lắk</t>
  </si>
  <si>
    <t>066082007879</t>
  </si>
  <si>
    <t>5/20/2021</t>
  </si>
  <si>
    <t>Phan Thị Mộng Thu</t>
  </si>
  <si>
    <t>xã Diên Lâm, tỉnh Khánh Hòa</t>
  </si>
  <si>
    <t>tha</t>
  </si>
  <si>
    <t>066191000515</t>
  </si>
  <si>
    <t>Vũ Thị Nga</t>
  </si>
  <si>
    <t>xã Tống Sơn, tỉnh Thanh Hóa</t>
  </si>
  <si>
    <t>TDP8, xã Ea Drăng, tinh Đắk Lắk</t>
  </si>
  <si>
    <t>038184021997</t>
  </si>
  <si>
    <t>9/19/2024</t>
  </si>
  <si>
    <t>Đăng ký, cấp GCNQSD đất - Địa chính viên hạng III; PT Thủ quỹ</t>
  </si>
  <si>
    <t>5/28/2007</t>
  </si>
  <si>
    <t>Võ Văn Tư</t>
  </si>
  <si>
    <t>2/16/1995</t>
  </si>
  <si>
    <t>xã Hoà Hội, tỉnh Gia Lai</t>
  </si>
  <si>
    <t>01 Điện Biên Phủ, Liên Gia 5, TDP 8, xã Ea Drăng, tỉnh Đắk Lắk</t>
  </si>
  <si>
    <t>066095001034</t>
  </si>
  <si>
    <t>Đăng ký, cấp GCNQSD đất - Địa chính viên hạng IV</t>
  </si>
  <si>
    <t>Nguyễn Văn Hưng</t>
  </si>
  <si>
    <t>2/28/1991</t>
  </si>
  <si>
    <t>Xã Hà Linh, Tỉnh Hà Tĩnh</t>
  </si>
  <si>
    <t>Thôn 3, xã Ea Drăng, tỉnh Đắk Lắk</t>
  </si>
  <si>
    <t>066091019700</t>
  </si>
  <si>
    <t>Lương Văn Tiệp</t>
  </si>
  <si>
    <t>Thôn Ea Kroa, xã Krông Búk, tỉnh Đắk Lắk</t>
  </si>
  <si>
    <t>040091001045</t>
  </si>
  <si>
    <t>3/25/2021</t>
  </si>
  <si>
    <t>Quản lý đất đai, Hành chính học</t>
  </si>
  <si>
    <t>Đặng Văn Giang</t>
  </si>
  <si>
    <t>Xã Xuân Giang, Ninh Bình</t>
  </si>
  <si>
    <t>012095002314</t>
  </si>
  <si>
    <t>8/20/2021</t>
  </si>
  <si>
    <t>Mai Hoài Bảo</t>
  </si>
  <si>
    <t>Phường Nghĩa Lộ, Tỉnh Quảng Ngãi</t>
  </si>
  <si>
    <t>TDP 10, xã Ea Drăng, tỉnh Đắk Lắk</t>
  </si>
  <si>
    <t>051095006311</t>
  </si>
  <si>
    <t>Trắc địa - bản đồ</t>
  </si>
  <si>
    <t>Nguyễn Văn Tịnh</t>
  </si>
  <si>
    <t>Tịnh An, TP Sơn Tịnh, Quảng Ngãi</t>
  </si>
  <si>
    <t>Thôn Tri C2, Xã Ea Drăng, tỉnh Đắk Lắk</t>
  </si>
  <si>
    <t>051086000966</t>
  </si>
  <si>
    <t>Tống Quang Cường</t>
  </si>
  <si>
    <t>Hoài Thanh, Phường Hoài Nhơn, Gia Lai</t>
  </si>
  <si>
    <t>Thôn 9, xã Ea H'Leo, tỉnh Đắk Lắk</t>
  </si>
  <si>
    <t>052086005976</t>
  </si>
  <si>
    <t>Tống Thanh Toàn</t>
  </si>
  <si>
    <t>Xã Hoài Thanh, Phường Hoài Nhơn, tỉnh Gia Lai</t>
  </si>
  <si>
    <t>052091016195</t>
  </si>
  <si>
    <t>Hoàng Thị Ngoan</t>
  </si>
  <si>
    <t>xã Ba Đình, tỉnh Thanh Hóa</t>
  </si>
  <si>
    <t>liên gia 3, TDP5, xã Ea Drăng, tinh Đắk Lắk</t>
  </si>
  <si>
    <t>066184000407</t>
  </si>
  <si>
    <t>Lưu trữ viên; PT Văn thư</t>
  </si>
  <si>
    <t>Trần Quốc Tuần</t>
  </si>
  <si>
    <t>xã Trà Giang, tỉnh Quảng Ngãi.</t>
  </si>
  <si>
    <t>Liên gia 3, TDP 9, xã Ea Drăng, tinh Đắk Lắk</t>
  </si>
  <si>
    <t>051083000679</t>
  </si>
  <si>
    <t>4/15/2006</t>
  </si>
  <si>
    <t>Nguyễn Hoàng Phúc</t>
  </si>
  <si>
    <t>Hải Phú, Hải Hậu, Nam Định</t>
  </si>
  <si>
    <t>TDP 1, TT Ea Drăng, huyện Ea H'leo, tỉnh Đắk Lắk</t>
  </si>
  <si>
    <t>066094000152</t>
  </si>
  <si>
    <t>Lưu trữ viên</t>
  </si>
  <si>
    <t>VIII</t>
  </si>
  <si>
    <t>CN Ea Kar</t>
  </si>
  <si>
    <t>Cao Đăng Hoàng</t>
  </si>
  <si>
    <t>Phường Đông Tiến, tỉnh Thanh Hóa</t>
  </si>
  <si>
    <t>KDC Thái Bình Dương, Thôn 19 tháng 5, xã Krông Pắc, tỉnh Đắk Lắk</t>
  </si>
  <si>
    <t>066074001332</t>
  </si>
  <si>
    <t>Y Men Byă</t>
  </si>
  <si>
    <t>Buôn Hai, xã Cư M'ta, tinh Dăk lăk</t>
  </si>
  <si>
    <t>Buôn Hai, xã Cư M'ta, tỉnh Đăk Lắk</t>
  </si>
  <si>
    <t>066078009372</t>
  </si>
  <si>
    <t>Trần Đức Phong</t>
  </si>
  <si>
    <t>Số nhà 40, thôn 10, xã  Ea Kar, tỉnh Đắk Lắk</t>
  </si>
  <si>
    <t>040072000823</t>
  </si>
  <si>
    <t>Bùi Thị Thu Thảo</t>
  </si>
  <si>
    <t>Xã Tiền Hải, tỉnh Hưng Yên</t>
  </si>
  <si>
    <t>165 Nguyễn Tất Thành, TDP 3B, xã Ea Kar, tỉnh Đắk Lắk</t>
  </si>
  <si>
    <t>034181010686</t>
  </si>
  <si>
    <t>Trưởng Bộ phận Hành chính - Tổng hợp; Văn thư</t>
  </si>
  <si>
    <t>Cử Nhân Luật</t>
  </si>
  <si>
    <t>Phạm Thiên Lý</t>
  </si>
  <si>
    <t>Xã An Phú, tỉnh Quảng Ngãi</t>
  </si>
  <si>
    <t>Thôn 8 xã Ea Knốp, tỉnh Đắk Lắk</t>
  </si>
  <si>
    <t>051190000663</t>
  </si>
  <si>
    <t>PT Kế toán; Văn thư</t>
  </si>
  <si>
    <t>Ê Đê</t>
  </si>
  <si>
    <t>Nguyễn Thị Thùy Linh</t>
  </si>
  <si>
    <t>xã Đan Thượng, tỉnh Phú Thọ</t>
  </si>
  <si>
    <t>Thôn 5, xã Ea Kar,  tỉnh Đắk Lắk</t>
  </si>
  <si>
    <t>066193014962</t>
  </si>
  <si>
    <t>Huỳnh Thị Kim Chi</t>
  </si>
  <si>
    <t>Phường Đức Phổ, Tỉnh Quảng Ngãi</t>
  </si>
  <si>
    <t>05 Chu Văn An, TDP 3A, xã Ea Kar, tỉnh Đắk Lắk</t>
  </si>
  <si>
    <t>060188010412</t>
  </si>
  <si>
    <t>Lê Đăng Trường</t>
  </si>
  <si>
    <t>TDP 5, xã Ea Kar, tỉnh Đắk Lắk</t>
  </si>
  <si>
    <t>066091014365</t>
  </si>
  <si>
    <t>Quản lý 
 đất đai</t>
  </si>
  <si>
    <t>Chu Thị Hạnh</t>
  </si>
  <si>
    <t>xã Trung Lộc, tỉnh Nghệ An</t>
  </si>
  <si>
    <t>Thôn 10, xã Phú Xuân, tỉnh Đắk Lắk</t>
  </si>
  <si>
    <t>066185010315</t>
  </si>
  <si>
    <t>Trần Đình Quý</t>
  </si>
  <si>
    <t>Tổ dân phố 1, xã Ea Kar, tỉnh Đắk Lắk</t>
  </si>
  <si>
    <t>040084001704</t>
  </si>
  <si>
    <t>Trưởng Bộ phận Đăng ký thống kê</t>
  </si>
  <si>
    <t>Trần Phương Thảo</t>
  </si>
  <si>
    <t>Xã Đồng Thịnh, tỉnh Ninh Bình</t>
  </si>
  <si>
    <t>117 Nguyễn Tất Thành, TDP 3A, xã Ea Kar, tỉnh Đắk Lắk</t>
  </si>
  <si>
    <t>066190000658</t>
  </si>
  <si>
    <t>Đặng Văn Tiên</t>
  </si>
  <si>
    <t>Phường Mỹ Thượng, Thành Phố Huế</t>
  </si>
  <si>
    <t>TDP 2B, xã Ea Kar, tỉnh Đắk Lắk</t>
  </si>
  <si>
    <t>066078000150</t>
  </si>
  <si>
    <t>Hoàng Văn Hưng</t>
  </si>
  <si>
    <t>xã Kẻ Sặt, TP Hải Phòng</t>
  </si>
  <si>
    <t>Thôn Đồng Tâm, xã Ea Knốp, tỉnh Đắk Lắk</t>
  </si>
  <si>
    <t>066095000205</t>
  </si>
  <si>
    <t>Địa chính viên hạng III</t>
  </si>
  <si>
    <t>Nguyễn Tiến Vương</t>
  </si>
  <si>
    <t>xã Khúc Thừa Dụ, thanh phố Hải Phòng</t>
  </si>
  <si>
    <t>Thôn 4, xã Ea Kar, tỉnh Đắk Lắk</t>
  </si>
  <si>
    <t>066091001159</t>
  </si>
  <si>
    <t>Nguyễn Huy Hoàng</t>
  </si>
  <si>
    <t>Xã Ái Quốc, tỉnh Hưng Yên</t>
  </si>
  <si>
    <t>Buôn Tlung, xã Ea Kar, tỉnh Đắk Lắk</t>
  </si>
  <si>
    <t>066092012086</t>
  </si>
  <si>
    <t>Nguyễn Thị Tân</t>
  </si>
  <si>
    <t>Xã Hồng Lộc, tỉnh Hà Tĩnh</t>
  </si>
  <si>
    <t>066189000691</t>
  </si>
  <si>
    <t>Quản lý TNMT</t>
  </si>
  <si>
    <t>Trần Văn Toản</t>
  </si>
  <si>
    <t>xã Phù Mỹ Đông, tỉnh Gia Lai</t>
  </si>
  <si>
    <t>TDP 4, xã Ea Knốp, tỉnh Đắk Lắk</t>
  </si>
  <si>
    <t>052087000454</t>
  </si>
  <si>
    <t>Trắc địa địa chính, Luật</t>
  </si>
  <si>
    <t>Dương Văn Hưng</t>
  </si>
  <si>
    <t>xã Tân Mỹ, tỉnh Quảng Trị</t>
  </si>
  <si>
    <t>Thôn 4, xã  Ea Knốp, tỉnh Đắk Lắk</t>
  </si>
  <si>
    <t>044090005245</t>
  </si>
  <si>
    <t>Trần Văn Sơn</t>
  </si>
  <si>
    <t>Phường Vũng Áng, tỉnh Hà Tĩnh.</t>
  </si>
  <si>
    <t>156 Lê Thị Hồng Gấm, xã Ea Kar, tỉnh Đắk Lắk</t>
  </si>
  <si>
    <t>042079009360</t>
  </si>
  <si>
    <t>Đại lý 
 kinh tế</t>
  </si>
  <si>
    <t>Phạm Văn Thuấn</t>
  </si>
  <si>
    <t>Xóm 3, xã Hải Hưng,  tỉnh Ninh Bình</t>
  </si>
  <si>
    <t>Thôn 5, xã Ea Knốp, tỉnh Đắk Lắk</t>
  </si>
  <si>
    <t>066087000545</t>
  </si>
  <si>
    <t>Hồ Bá Hùng</t>
  </si>
  <si>
    <t>Xã Thạch Lạc, tỉnh Hà Tĩnh</t>
  </si>
  <si>
    <t>Thôn 12, xã Ea Kar, tỉnh Đắk Lắk</t>
  </si>
  <si>
    <t>066085001104</t>
  </si>
  <si>
    <t>Nguyễn Anh Quỳnh</t>
  </si>
  <si>
    <t>Xã Quỳnh An, tỉnh Hưng Yên</t>
  </si>
  <si>
    <t>Thôn 19/5, xã Krông Pắc, tỉnh Đắk Lắk</t>
  </si>
  <si>
    <t>066095004408</t>
  </si>
  <si>
    <t>Hà Thanh Sơn</t>
  </si>
  <si>
    <t>Xã Yên Sơn, tỉnh Phú Thọ</t>
  </si>
  <si>
    <t>Thôn Hồ, xã Cư'Mta, tỉnh Đắk Lắk</t>
  </si>
  <si>
    <t>066089007514</t>
  </si>
  <si>
    <t>Quản lý 
đất đai</t>
  </si>
  <si>
    <t>Trần Thị Hạnh</t>
  </si>
  <si>
    <t>Xã Đông Lộc, tỉnh Nghệ An</t>
  </si>
  <si>
    <t>Thôn Đoàn Kết, xã Ea Kar, tỉnh Đắk Lắk</t>
  </si>
  <si>
    <t>066188000746</t>
  </si>
  <si>
    <t>Trưởng Bộ phận Thông tin - Lưu trữ</t>
  </si>
  <si>
    <t>Y Dun Niê</t>
  </si>
  <si>
    <t>Buôn Dja, xã Ea Kar, tỉnh Đắk Lắk</t>
  </si>
  <si>
    <t>Buôn M'Hăng, xã Ea Kar, tỉnh Đắk Lắk</t>
  </si>
  <si>
    <t>066073000092</t>
  </si>
  <si>
    <t>Sắp xếp, Qlý kho; Qlý phôi GCN; Scan hồ sơ</t>
  </si>
  <si>
    <t>Ngô Thị Thu Phương</t>
  </si>
  <si>
    <t>066190000657</t>
  </si>
  <si>
    <t>Công nghệ kỹ thuật Môi trường</t>
  </si>
  <si>
    <t>Đinh Trương Phi Vương</t>
  </si>
  <si>
    <t>Xã Đông Sơn, tỉnh Quảng Ngãi</t>
  </si>
  <si>
    <t>51 Nguyễn Văn Cừ, TDP 5, xã Ea Kar, tỉnh ĐăkLăk</t>
  </si>
  <si>
    <t>066083000294</t>
  </si>
  <si>
    <t>IX</t>
  </si>
  <si>
    <t>CN Ea Súp</t>
  </si>
  <si>
    <t>Nguyễn Trí Huyên</t>
  </si>
  <si>
    <t>xã Hợp Minh tỉnh Nghệ An</t>
  </si>
  <si>
    <t>TDP Thành Công, xã Ea Súp, tỉnh Đắk Lắk</t>
  </si>
  <si>
    <t>040089000945</t>
  </si>
  <si>
    <t>Nguyễn Thị The</t>
  </si>
  <si>
    <t>Phường Vũ Thư, tỉnh Hưng Yên</t>
  </si>
  <si>
    <t>TDP Thắng Lợi, xã Ea Súp, tỉnh Đắk Lắk</t>
  </si>
  <si>
    <t>034183022249</t>
  </si>
  <si>
    <t>Trưởng Bộ phận HCTH - TTLT</t>
  </si>
  <si>
    <t>Trưởng Bộ phận HCTH - Phụ trách kế toán</t>
  </si>
  <si>
    <t>Vũ Thị Vẻ</t>
  </si>
  <si>
    <t>Phường Vũ Phúc tỉnh Hưng Yên</t>
  </si>
  <si>
    <t>Thôn 10, xã Ea Bung,  tỉnh Đắk Lắk</t>
  </si>
  <si>
    <t>066189020118</t>
  </si>
  <si>
    <t>Ao</t>
  </si>
  <si>
    <t>Nguyễn Thị Xuân</t>
  </si>
  <si>
    <t>Xã Hoa Quân, tỉnh Nghệ An</t>
  </si>
  <si>
    <t>Thôn 13, xã Ea Rốk, 
 Đắk Lắk</t>
  </si>
  <si>
    <t>040193023798</t>
  </si>
  <si>
    <t>Nguyễn Thị Đào</t>
  </si>
  <si>
    <t>Thôn 1, xã Ea Súp, tỉnh Đắk Lắk</t>
  </si>
  <si>
    <t>049183000519</t>
  </si>
  <si>
    <t>Trưởng Bộ phận ĐKTK - KTĐC</t>
  </si>
  <si>
    <t>Phạm Như Quỳnh</t>
  </si>
  <si>
    <t>Phường Vũ Thư tỉnh Hưng Yên</t>
  </si>
  <si>
    <t>066192006458</t>
  </si>
  <si>
    <t>Vũ Thị Vân</t>
  </si>
  <si>
    <t>xã Quang Thiện, tỉnh Ninh Bình</t>
  </si>
  <si>
    <t>Buôn A1, xã Ea Súp, tỉnh Đắk Lắk</t>
  </si>
  <si>
    <t>066192000527</t>
  </si>
  <si>
    <t>Nguyễn Thị Huệ</t>
  </si>
  <si>
    <t>Thành Phố Đà Nẵng</t>
  </si>
  <si>
    <t>Thôn 2, xã Ea Súp, tỉnh Đắk Lắk</t>
  </si>
  <si>
    <t>066185001578</t>
  </si>
  <si>
    <t>Phan Quốc Trinh</t>
  </si>
  <si>
    <t>Phường An Nhơn Bắc, tỉnh Gia Lai</t>
  </si>
  <si>
    <t>Thôn 6, xã Ea Nuôl, 
  Đắk Lắk</t>
  </si>
  <si>
    <t>066084010451</t>
  </si>
  <si>
    <t>Kiều Xuân Quảng</t>
  </si>
  <si>
    <t>Phường Hoà Xuân Thành Phố Đà Nẵng</t>
  </si>
  <si>
    <t>Thôn 5, xã Ea Súp, tỉnh Đắk Lắk</t>
  </si>
  <si>
    <t>066087015741</t>
  </si>
  <si>
    <t>Nguyễn Văn Thắng</t>
  </si>
  <si>
    <t>Phường Ea Kao, tỉnh Đắk Lắk</t>
  </si>
  <si>
    <t>066092015527</t>
  </si>
  <si>
    <t>QL TN Rừng</t>
  </si>
  <si>
    <t>Thái Bá Hải</t>
  </si>
  <si>
    <t>xã Tân Châu, tỉnh Nghệ An</t>
  </si>
  <si>
    <t>Tổ dân phố Hòa Bình, thị trấn Ea Súp, huyện Ea Súp, tỉnh Đắk Lắk</t>
  </si>
  <si>
    <t>066096014751</t>
  </si>
  <si>
    <t>Bùi Minh Trâm</t>
  </si>
  <si>
    <t>xã Xuân Lâm, tỉnh Nghệ An</t>
  </si>
  <si>
    <t>Thôn 6, xã Ea Súp, tỉnh Đắk Lắk</t>
  </si>
  <si>
    <t>040187009469</t>
  </si>
  <si>
    <t>TPB Dữ liệu thông tin</t>
  </si>
  <si>
    <t>Bùi Hồ Minh Quân</t>
  </si>
  <si>
    <t>Thôn 3, huyện Ea Súp, tỉnh Đắk Lắk</t>
  </si>
  <si>
    <t>066202004590</t>
  </si>
  <si>
    <t>Dữ liệu thông tin</t>
  </si>
  <si>
    <t>A1</t>
  </si>
  <si>
    <t>Đặng Vân Anh</t>
  </si>
  <si>
    <t>Sơn Tiến, tỉnh Hà Tĩnh</t>
  </si>
  <si>
    <t>066300016589</t>
  </si>
  <si>
    <t>X</t>
  </si>
  <si>
    <t>CN Krông Ana</t>
  </si>
  <si>
    <t>Nguyễn Thanh Hải</t>
  </si>
  <si>
    <t>xã Bố Trạch, tỉnh Quảng Trị</t>
  </si>
  <si>
    <t>066079008634</t>
  </si>
  <si>
    <t>Nguyễn Thanh Hùng</t>
  </si>
  <si>
    <t>phường An Nhơn Nam , tỉnh Gia Lai</t>
  </si>
  <si>
    <t>22 Trần Phú Tổ dân phố 2, xã Krông Ana, tỉnh Đắk Lắk</t>
  </si>
  <si>
    <t>066076011619</t>
  </si>
  <si>
    <t>Nguyễn Anh Đăng</t>
  </si>
  <si>
    <t>Phường Phong Phú, Thành phố Huế</t>
  </si>
  <si>
    <t>06 Bà Triệu, TDP 5, xã Krông Ana, tỉnh Đắk Lắk</t>
  </si>
  <si>
    <t>066086006789</t>
  </si>
  <si>
    <t>Tạ Thị Hải</t>
  </si>
  <si>
    <t>Việt Đoàn, Bắc Ninh</t>
  </si>
  <si>
    <t>164 Chu văn an, xã krông Ana, tỉnh Đắk Lắk</t>
  </si>
  <si>
    <t>027182001197</t>
  </si>
  <si>
    <t>Nguyễn Thị Trà Giang</t>
  </si>
  <si>
    <t>Thôn Hòa Nam, Xã Ea Knuếc, tỉnh Đắk Lắk</t>
  </si>
  <si>
    <t>066301006805</t>
  </si>
  <si>
    <t>TOEIC</t>
  </si>
  <si>
    <t>Trần Nghĩa Hiệp</t>
  </si>
  <si>
    <t>Xã  Quỳnh Phụ, tỉnh Hưng Yên</t>
  </si>
  <si>
    <t>18 Võ Thị Sáu, TDP 1, xã Krông Ana, tỉnh Đắk Lắk</t>
  </si>
  <si>
    <t>066091019882</t>
  </si>
  <si>
    <t>Xã Nguyễn Du, tỉnh Hưng Yên</t>
  </si>
  <si>
    <t>1/131 Hoàng Văn Thụ, TDP 5, xã Krông Ana, tỉnh Đắk Lắk</t>
  </si>
  <si>
    <t>066092000911</t>
  </si>
  <si>
    <t>Đỗ Hoàng Ngọc Trâm</t>
  </si>
  <si>
    <t>24/7/1996</t>
  </si>
  <si>
    <t>102 Chu Văn An, TDP 2 , xã Krông Ana, tỉnh Đắk Lắk</t>
  </si>
  <si>
    <t>066196009028</t>
  </si>
  <si>
    <t>Cục cảnh sát QLHC về TTXH</t>
  </si>
  <si>
    <t xml:space="preserve">ĐH </t>
  </si>
  <si>
    <t>Nguyễn Thị Thùy Dung</t>
  </si>
  <si>
    <t>Xã Tam Hiệp, Thành phố Đà Nẵng</t>
  </si>
  <si>
    <t>16 Nguyễn Du, TDP 3, xã Kr ông Ana, tỉnh Đắk Lắk</t>
  </si>
  <si>
    <t>066187000833</t>
  </si>
  <si>
    <t>Anh bậc 4</t>
  </si>
  <si>
    <t>Vũ Đức Khánh</t>
  </si>
  <si>
    <t>Xã Quỳnh Ngọc, tinh Hưng Yên</t>
  </si>
  <si>
    <t>Buôn Dur 1, xã Dur Kmăl, tỉnh Đắk Lắk</t>
  </si>
  <si>
    <t>034083024618</t>
  </si>
  <si>
    <t>Nguyễn Cảnh Khang</t>
  </si>
  <si>
    <t>Xã Lương Sơn, tỉnh Nghệ An</t>
  </si>
  <si>
    <t>110a Nguyễn Trãi, TDP 1, xã Krông Ana, tỉnh Đắk Lắk</t>
  </si>
  <si>
    <t>040082027947</t>
  </si>
  <si>
    <t>Võ Thị Anh Thơ</t>
  </si>
  <si>
    <t>Xã Đức Thịnh, tỉnh Hà Tĩnh</t>
  </si>
  <si>
    <t>161 Chu Văn An, TDP 2 , xã Krông Ana, tỉnh Đắk Lắk</t>
  </si>
  <si>
    <t>066192000617</t>
  </si>
  <si>
    <t>Lê Thị Ngọc Thủy</t>
  </si>
  <si>
    <t>Phường Phú Yên, tỉnh Đắk Lắk</t>
  </si>
  <si>
    <t>02 Nơ Trang Gưr , xã Krông Ana, tỉnh Đắk Lắk</t>
  </si>
  <si>
    <t>066189000857</t>
  </si>
  <si>
    <t>Quản lý đất đai; Luật;
 QTKD</t>
  </si>
  <si>
    <t>Nguyễn Thị Huyền Trang</t>
  </si>
  <si>
    <t>Thôn 4, xã Hòa Phú ( xã Hòa Xuân cũ), tỉnh Đắk Lắk</t>
  </si>
  <si>
    <t>066301016242</t>
  </si>
  <si>
    <t>Nguyễn Phước Bảo Long</t>
  </si>
  <si>
    <t xml:space="preserve"> 15 Thanh Hải, Tổ 13, phường Thủy Xuân, Tp Huế</t>
  </si>
  <si>
    <t>046085011039</t>
  </si>
  <si>
    <t>Nguyễn Huy Cương</t>
  </si>
  <si>
    <t>Phường Nam Đồng, Tp Hải Phòng</t>
  </si>
  <si>
    <t>Ph­ường Ea Kao, tỉnh Đắk Lắk</t>
  </si>
  <si>
    <t>066090012331</t>
  </si>
  <si>
    <t>Hồ Ngọc Huỳnh</t>
  </si>
  <si>
    <t>xã Đan Điền thành phố  Huế</t>
  </si>
  <si>
    <t>40A Phan Bội Châu, TDP 6,xã Krông Ana, tỉnh Đắk Lắk</t>
  </si>
  <si>
    <t>066086010067</t>
  </si>
  <si>
    <t>Sắp xếp, Qlý kho; cung cấp thông tin khai thác dữ liệu hồ sơ lưu trữ; xử lý hồ sơ Dự án xây dựng CSDL</t>
  </si>
  <si>
    <t>V.06.06.18</t>
  </si>
  <si>
    <t>Lê Mã Lương</t>
  </si>
  <si>
    <t>Xã Thiệu quang , Tỉnh Thanh Hóa</t>
  </si>
  <si>
    <t>Tổ dân phố 1, xã Krông Ana - Tỉnh Đắk Lắk</t>
  </si>
  <si>
    <t>066091000440</t>
  </si>
  <si>
    <t>Xử lý hồ sơ Giao dịch bảo đảm</t>
  </si>
  <si>
    <t>Nguyễn Thái Bình</t>
  </si>
  <si>
    <t>xã Phụ Dực, tỉnh Hưng Yên</t>
  </si>
  <si>
    <t>64 Nơ Trang Long, TDP 5, xã Krông Ana, tỉnh Đắk Lắk</t>
  </si>
  <si>
    <t>066086000912</t>
  </si>
  <si>
    <t>Trưởng Bộ phận Dữ liệu thông tin đất đai (Kiêm xử lý hồ sơ cấp GCN lần đầu)</t>
  </si>
  <si>
    <t>Lê An Toàn</t>
  </si>
  <si>
    <t>Xã Thọ Long, tỉnh Thanh Hóa</t>
  </si>
  <si>
    <t>Thôn 2, xã Krông Ana, tỉnh Đắk Lắk</t>
  </si>
  <si>
    <t>066091004824</t>
  </si>
  <si>
    <t>Nguyễn Chí Công</t>
  </si>
  <si>
    <t>Yên Khánh, Ninh Bình</t>
  </si>
  <si>
    <t>143 Phan Huy Chú, phường Thành Nhất, tỉnh Đắk Lắk</t>
  </si>
  <si>
    <t>066088015575</t>
  </si>
  <si>
    <t>Sắp xếp, Qlý kho;Scan dữ liệu xây dựng hồ sơ số; luân chuyển hồ sơ trả Bộ phận tiêp nhận và trả kết quả</t>
  </si>
  <si>
    <t>XI</t>
  </si>
  <si>
    <t>CN Krông Bông</t>
  </si>
  <si>
    <t>Nguyễn Thanh Tâm</t>
  </si>
  <si>
    <t>Xã Đồng Dương, Thành phố Đà Nẵng</t>
  </si>
  <si>
    <t>Xã Krông Bông, tỉnh Đắk Lắk</t>
  </si>
  <si>
    <t>066079009715</t>
  </si>
  <si>
    <t>Kinh tế nông nghiệp</t>
  </si>
  <si>
    <t>Lê Văn Hải</t>
  </si>
  <si>
    <t>Phường Điện Bàn Tây, Thành phố Đà Nẵng</t>
  </si>
  <si>
    <t>066085001616</t>
  </si>
  <si>
    <t>Lê Văn Tùng</t>
  </si>
  <si>
    <t>Số 07 Y Ngông, xã Krông Bông, tỉnh Đắk Lắk</t>
  </si>
  <si>
    <t>066083001373</t>
  </si>
  <si>
    <t>Võ Lê Thanh Hiếu</t>
  </si>
  <si>
    <t>Phường Điện Bàn Đông, Thành phố Đà Nẵng</t>
  </si>
  <si>
    <t>Thôn Điện Tân, Xã Cư Pui, tỉnh Đắk Lắk</t>
  </si>
  <si>
    <t>066086001671</t>
  </si>
  <si>
    <t>Trần Thị Thuận Ánh</t>
  </si>
  <si>
    <t>Phường Trần Lãm, Tỉnh Hưng Yên</t>
  </si>
  <si>
    <t>Thôn 1, Xã Hòa Sơn,  tỉnh Đắk Lắk</t>
  </si>
  <si>
    <t>066190018784</t>
  </si>
  <si>
    <t>Đặng Thị Kim Thoa</t>
  </si>
  <si>
    <t>Xã Yết Kiêu, Thành Phố Hải Phòng</t>
  </si>
  <si>
    <t>Số nhà 34, thôn 4, Xã Dang Kang,  tỉnh Đắk Lắk</t>
  </si>
  <si>
    <t>067192005769</t>
  </si>
  <si>
    <t>Tiếp nhận hồ sơ và trả kết quả (Hồ sơ dịch vụ địa chính); Lập và thanh lý hợp đồng dịch vụ địa chính</t>
  </si>
  <si>
    <t>Lê Thị Diễm</t>
  </si>
  <si>
    <t>Phường Hội An, Thành phố Đà Nẵng</t>
  </si>
  <si>
    <t>Xã Hòa Sơn, tỉnh Đắk Lắk</t>
  </si>
  <si>
    <t>066196001579</t>
  </si>
  <si>
    <t>Huỳnh Minh Công</t>
  </si>
  <si>
    <t>Xã‍ Thăng‍ Điền, Tp. Đà Nẵng</t>
  </si>
  <si>
    <t>Buôn Kon Wang, xã Tân Tiến, tỉnh Đắk Lắk</t>
  </si>
  <si>
    <t>066098016642</t>
  </si>
  <si>
    <t>ĐH
 Thạc sỹ</t>
  </si>
  <si>
    <t>Quản trị kinh doanh
 Quản lý đất đai</t>
  </si>
  <si>
    <t>Bộ phận Kỹ thuật- Đăng ký đất đai</t>
  </si>
  <si>
    <t>Nguyễn Minh Phú</t>
  </si>
  <si>
    <t>Phường Hoài Nhơn, Tỉnh Gia Lai</t>
  </si>
  <si>
    <t>Số 318 Đường Nguyễn Tất Thành, Xã Krông Bông, tỉnh Đắk Lắk</t>
  </si>
  <si>
    <t>066097014618</t>
  </si>
  <si>
    <t>Quản lý đất đai, Công nghệ Kỹ thuật môi trường</t>
  </si>
  <si>
    <t>Lâm Ngọc Châu</t>
  </si>
  <si>
    <t>Xã Thăng An, Thành Phố Đà Nẵng</t>
  </si>
  <si>
    <t>Thôn 7, Xã Krông Bông, tỉnh Đắk Lắk</t>
  </si>
  <si>
    <t>066088011263</t>
  </si>
  <si>
    <t>Nguyễn Đình Hoàng</t>
  </si>
  <si>
    <t>Xã Thăng Điền, thành phố Đà Nẵng</t>
  </si>
  <si>
    <t>Số 12 Y Ngông, xã Krông Bông, tỉnh Đắk Lắk</t>
  </si>
  <si>
    <t>066095001548</t>
  </si>
  <si>
    <t>Nguyễn Vân Khánh</t>
  </si>
  <si>
    <t>Phường Hòa Xuân, Đà Nẵng</t>
  </si>
  <si>
    <t>22 Tản Đà, xã Krông Bông, tỉnh Đắk Lắk</t>
  </si>
  <si>
    <t>066197022185</t>
  </si>
  <si>
    <t>Quản lý đất đai, Khoa học môi trường</t>
  </si>
  <si>
    <t>Nguyễn Quốc Viễn</t>
  </si>
  <si>
    <t>Xã Duy Xuyên, Thành phố Đà Nẵng</t>
  </si>
  <si>
    <t>Thôn 1,Xã Hòa Sơn, tỉnh Đắk Lắk</t>
  </si>
  <si>
    <t>066090005906</t>
  </si>
  <si>
    <t>Phan Thị Sương</t>
  </si>
  <si>
    <t>Xã Hương Xuân, Tỉnh Hà Tỉnh</t>
  </si>
  <si>
    <t>Số nhà 59 Hồ Xuân Hương, xã Krông Bông, tỉnh Đắk Lắk</t>
  </si>
  <si>
    <t>042197011368</t>
  </si>
  <si>
    <t>Mai Công Thành Đức</t>
  </si>
  <si>
    <t>Xã Vĩnh Lộc, Thành phố Huế</t>
  </si>
  <si>
    <t>066089001872</t>
  </si>
  <si>
    <t>Phan Hoài Vũ</t>
  </si>
  <si>
    <t>Xã Lê Lợi, Tỉnh Hưng Yên</t>
  </si>
  <si>
    <t>142 Nguyễn tất thành, xã Krông Bông, tỉnh Đắk Lắk</t>
  </si>
  <si>
    <t>066091001724</t>
  </si>
  <si>
    <t>Trịnh Minh Nho</t>
  </si>
  <si>
    <t>Phường Hương Trà, thành phố Đà Nẵng</t>
  </si>
  <si>
    <t>066082001250</t>
  </si>
  <si>
    <t>Nguyễn Mạnh Tuấn</t>
  </si>
  <si>
    <t>Phường Vũ Phúc, Tỉnh Hưng Yên</t>
  </si>
  <si>
    <t>Số nhà 54, đường Hồ Xuân Hương, xã Krông Bông, tỉnh Đắk Lắk</t>
  </si>
  <si>
    <t>066090000671</t>
  </si>
  <si>
    <t>H Hoa Êban</t>
  </si>
  <si>
    <t>Buôn Tul, xã Yang Mao, tỉnh Đắk Lắk</t>
  </si>
  <si>
    <t>066185000757</t>
  </si>
  <si>
    <t>Trương Quốc Vĩnh</t>
  </si>
  <si>
    <t>Xã Thu Bồn, thành phố Đà Nẵng</t>
  </si>
  <si>
    <t>Xã Ea Kar, tỉnh Đắk Lắk</t>
  </si>
  <si>
    <t>049083017912</t>
  </si>
  <si>
    <t>XII</t>
  </si>
  <si>
    <t>CN Krông Búk</t>
  </si>
  <si>
    <t>Lương Trung Hiếu</t>
  </si>
  <si>
    <t>Khối phố 5, phường Điện Bàn, thành phố Đà Nẵng</t>
  </si>
  <si>
    <t>Số 66 đường Lê Lợi, TDP 7, phường Buôn Hồ, tỉnh Đắk Lắk</t>
  </si>
  <si>
    <t>049087001934</t>
  </si>
  <si>
    <t>Anh văn bậc 2/6</t>
  </si>
  <si>
    <t>Y Nhel Kriêng</t>
  </si>
  <si>
    <t>xã  Ea Drông, tỉnh Đắk Lắk</t>
  </si>
  <si>
    <t>066079007728</t>
  </si>
  <si>
    <t>Vũ Thị Thùy Yến</t>
  </si>
  <si>
    <t>xã Hải Châu, tỉnh Nghệ An</t>
  </si>
  <si>
    <t>TDP 13, xã Pơng Drang, tỉnh Đắk Lắk</t>
  </si>
  <si>
    <t>040184017370</t>
  </si>
  <si>
    <t>Phan Thị Huyền Trang</t>
  </si>
  <si>
    <t>xã Gia Hanh, tỉnh Hà Tĩnh</t>
  </si>
  <si>
    <t>TDP 8 xã Pơng Drang, tỉnh Đắk Lắk</t>
  </si>
  <si>
    <t>066188013867</t>
  </si>
  <si>
    <t>Trưởng bộ phận Hành chính - Tổng Hợp</t>
  </si>
  <si>
    <t>Trưởng Bộ phận HCTH; Văn thư; Thủ quỹ</t>
  </si>
  <si>
    <t>Quản lý đất đai; Luật kinh tế</t>
  </si>
  <si>
    <t>Lê Thị Lan</t>
  </si>
  <si>
    <t>xã Thiệu Hóa, tỉnh Thanh Hoá</t>
  </si>
  <si>
    <t>Thôn Nam Anh, xã Krông Búk, tỉnh Đắk Lắk</t>
  </si>
  <si>
    <t>038187034259</t>
  </si>
  <si>
    <t>Tiếp nhận hồ sơ và trả kết quả TTHC</t>
  </si>
  <si>
    <t>Nguyễn Văn Phú</t>
  </si>
  <si>
    <t>xã Vân Tụ, tỉnh Nghệ An</t>
  </si>
  <si>
    <t>Tổ Dân Phố 3, xã Krông Năng tỉnh Đắk Lắk</t>
  </si>
  <si>
    <t>066097004972</t>
  </si>
  <si>
    <t>Anh văn giao tiếp</t>
  </si>
  <si>
    <t>Hồ Đắc Minh Thịnh</t>
  </si>
  <si>
    <t>Thôn Lộc Tân, xã Krông Năng, tỉnh Đắk Lắk</t>
  </si>
  <si>
    <t>066095014069</t>
  </si>
  <si>
    <t>Phạm Huy Hoàng</t>
  </si>
  <si>
    <t>29/02/1989</t>
  </si>
  <si>
    <t>xã Vụ Bản, tỉnh Ninh Bình</t>
  </si>
  <si>
    <t>TDP 11  xã Pơng Drang, tỉnh Đắk Lắk</t>
  </si>
  <si>
    <t>066089013549</t>
  </si>
  <si>
    <t>Tiếp nhận hồ sơ và trả kết quả hs DVĐC</t>
  </si>
  <si>
    <t>Đỗ Minh Hào</t>
  </si>
  <si>
    <t>xã Thọ Phong, tỉnh Quảng Ngãi</t>
  </si>
  <si>
    <t>TDP Đạt Hiếu 6, phường Buôn Hồ, tỉnh Đắk Lắk</t>
  </si>
  <si>
    <t>066095012641</t>
  </si>
  <si>
    <t>Kỹ thuật Trắc địa bản đồ;
Luật</t>
  </si>
  <si>
    <t>Võ Thị Diệu Hằng</t>
  </si>
  <si>
    <t>xã Thạch Hà,  tỉnh Hà Tĩnh</t>
  </si>
  <si>
    <t>Thôn Hà Quảng, xã  Krông Năng, tỉnh Đắk Lắk</t>
  </si>
  <si>
    <t>066187012484</t>
  </si>
  <si>
    <t>Tiếng Anh bậc 2 (A2)</t>
  </si>
  <si>
    <t>Nguyễn Bích Chi</t>
  </si>
  <si>
    <t>xã Bình An, tỉnh Gia Lai</t>
  </si>
  <si>
    <t>TDP 2, phường Buôn Hồ tinht Đắk Lắk</t>
  </si>
  <si>
    <t>052189012426</t>
  </si>
  <si>
    <t>Y Lô Niê</t>
  </si>
  <si>
    <t>xã Krông Búk, tỉnh Đắk Lắk</t>
  </si>
  <si>
    <t>Buôn Mùi 1,xã Krông Búk, tỉnh Đắk Lắk</t>
  </si>
  <si>
    <t>066093025660</t>
  </si>
  <si>
    <t>Lê Như Hòa</t>
  </si>
  <si>
    <t>08 Lê Lai phường Buôn Hồ, tỉnh Đắk Lắk</t>
  </si>
  <si>
    <t>066193008930</t>
  </si>
  <si>
    <t>Đặng Trần Diệu Hương</t>
  </si>
  <si>
    <t>phường Đức Phổ, tỉnh Quảng Ngãi</t>
  </si>
  <si>
    <t>Tổ dân phố Đạt Hiếu 5, phường Buôn Hồ, tỉnh Đắk Lắk</t>
  </si>
  <si>
    <t>066300011861</t>
  </si>
  <si>
    <t>Toeic 450</t>
  </si>
  <si>
    <t>Lương Văn Kiều</t>
  </si>
  <si>
    <t>xã Nghĩa Hành, tỉnh Nghệ An</t>
  </si>
  <si>
    <t>Buôn Kđrô 1, xã Krông Búk, tỉnh Đắk Lắk</t>
  </si>
  <si>
    <t>040088008107</t>
  </si>
  <si>
    <t>Nguyễn Hữu Ngữ</t>
  </si>
  <si>
    <t>xã Phú Vinh, thành phố Huế</t>
  </si>
  <si>
    <t>TDP 3, xã Pơng Drang, tỉnh Đắk Lắk</t>
  </si>
  <si>
    <t>066081000200</t>
  </si>
  <si>
    <t>phó trưởng Bộ phận</t>
  </si>
  <si>
    <t>4/2006 (4/2022)</t>
  </si>
  <si>
    <t>Đặng Thanh Tú</t>
  </si>
  <si>
    <t>xã Sơn Hạ, tỉnh Quảng Ngãi</t>
  </si>
  <si>
    <t>Thôn Tân Thành, xã Ea Tul, tỉnh Đắk Lắk</t>
  </si>
  <si>
    <t>066098015294</t>
  </si>
  <si>
    <t>Đỗ Xuân Huy</t>
  </si>
  <si>
    <t>Xã Thiệu Tiến, tỉnh Thanh Hóa</t>
  </si>
  <si>
    <t>Thôn 5, Xã Ea Kiết, tỉnh Đắk Lắk</t>
  </si>
  <si>
    <t>066098005338</t>
  </si>
  <si>
    <t>Nguyễn Văn Cường</t>
  </si>
  <si>
    <t>xã  Lộc Hà, tỉnh Hà Tĩnh</t>
  </si>
  <si>
    <t>Thôn Tân Thịnh, xã Pơng Drang, tỉnh Đắk Lắk</t>
  </si>
  <si>
    <t>066093000338</t>
  </si>
  <si>
    <t>Y Trơi Êban</t>
  </si>
  <si>
    <t>xã Quảng Phú, tỉnh Đắk Lắk</t>
  </si>
  <si>
    <t>294/10 Hùng Vương, phường Buôn Ma Thuột, tỉnh Đắk Lắk</t>
  </si>
  <si>
    <t>066093018209</t>
  </si>
  <si>
    <t>Xã Đồng Tiến, tỉnh Hà Tĩnh</t>
  </si>
  <si>
    <t>042075021933</t>
  </si>
  <si>
    <t>Trần Nguyễn Ngọc Thúy</t>
  </si>
  <si>
    <t>xã Thăng An, Thành phố Đà Nẵng</t>
  </si>
  <si>
    <t>Tổ dân phố 2, xã Pơng Drang, tỉnh Đắk Lắk</t>
  </si>
  <si>
    <t>066199003495</t>
  </si>
  <si>
    <t>Sắp xếp, Qlý kho; lưu trữ hồ sơ; Scan hồ sơ, ký số, Kết ISO</t>
  </si>
  <si>
    <t>XIII</t>
  </si>
  <si>
    <t>CN Krông Năng</t>
  </si>
  <si>
    <t>Lê Minh Túc</t>
  </si>
  <si>
    <t>Xã Linh Sơn, Thanh Hóa</t>
  </si>
  <si>
    <t>số nhà 08 Lê Duẫn, TDP 1, xã Krông Năng, tỉnh Đắk Lắk</t>
  </si>
  <si>
    <t>038072047966</t>
  </si>
  <si>
    <t>Nguyễn Tấn Luân</t>
  </si>
  <si>
    <t>Phường Mỹ Thượng, TP Huế</t>
  </si>
  <si>
    <t>Số nhà 72 đường Nguyễn Tất Thành, phường Buôn Hồ, tỉnh Đắk Lắk</t>
  </si>
  <si>
    <t>066087018753</t>
  </si>
  <si>
    <t>Y Wương Êban</t>
  </si>
  <si>
    <t>Xã Cuôr Dăng, Cư M'gar, Đắk Lắk</t>
  </si>
  <si>
    <t>Buôn Wiâo A, Xã Krông Năng, tỉnh Đắk Lắk</t>
  </si>
  <si>
    <t>066080009962</t>
  </si>
  <si>
    <t>Xã Tam Xuân, 
 Thành phố Đà Nẵng</t>
  </si>
  <si>
    <t>Phan Đăng Lưu, TDP 1,
 xã Krông Năng, tỉnh Đắk Lắk</t>
  </si>
  <si>
    <t>066185000661</t>
  </si>
  <si>
    <t>Trưởng Bộ phận Hành chính - Tổng hợp - kiêm thủ quỹ</t>
  </si>
  <si>
    <t>Nguyễn Thị Thanh Lài</t>
  </si>
  <si>
    <t>Xã Đan Điền, TP  Huế</t>
  </si>
  <si>
    <t>TDP3, xã Krông Năng, 
Tỉnh Đắk Lắk</t>
  </si>
  <si>
    <t>066192014203</t>
  </si>
  <si>
    <t>Hồ Thị Thu Hiền</t>
  </si>
  <si>
    <t>TDP5, xã Krông Năng, 
Tỉnh Đắk Lắk</t>
  </si>
  <si>
    <t>066195018441</t>
  </si>
  <si>
    <t>Văn thư
 Thanh lý HĐDV đo đạc</t>
  </si>
  <si>
    <t>UDTHNC</t>
  </si>
  <si>
    <t>Nguyễn Quốc Khương</t>
  </si>
  <si>
    <t>Xã Phù Mỹ Nam, tỉnh Gia Lai</t>
  </si>
  <si>
    <t>23 Ngô Đức Kế, tổ dân phố 1, phường Buôn Hồ, tỉnh Đắk Lắk</t>
  </si>
  <si>
    <t>066200011445</t>
  </si>
  <si>
    <t>Đơn thư, trả kết quả TTHC</t>
  </si>
  <si>
    <t>Huỳnh Ngọc Hùng</t>
  </si>
  <si>
    <t>Xã Bình Sơn, tỉnh Quảng Ngãi</t>
  </si>
  <si>
    <t>TDP3, xã Krông Năng, tỉnh Đắk Lắk</t>
  </si>
  <si>
    <t>066087000527</t>
  </si>
  <si>
    <t>Tiếp nhận hồ sơ tại bộ phận Tiếp nhận và trả kết quả</t>
  </si>
  <si>
    <t>Quản lý đất đai, Công nghệ môi trường</t>
  </si>
  <si>
    <t>VLVH, Chính quy</t>
  </si>
  <si>
    <t>Hoàng Thị Mỹ Lệ</t>
  </si>
  <si>
    <t>xã Trung Lộc, Tỉnh Nghệ An</t>
  </si>
  <si>
    <t>TDP8, Phường Buôn Hồ, tỉnh Đắk Lắk</t>
  </si>
  <si>
    <t>040185012739</t>
  </si>
  <si>
    <t>Phạm Thuỳ Duyên</t>
  </si>
  <si>
    <t>Xã Duy Nghĩa, 
 Thành phố Đà Nẵng</t>
  </si>
  <si>
    <t>TDP3, xã Krông Năng, tỉnh Đăk Lăk</t>
  </si>
  <si>
    <t>066191021504</t>
  </si>
  <si>
    <t>Bùi Thị Ngọc Oanh</t>
  </si>
  <si>
    <t>066193021231</t>
  </si>
  <si>
    <t>Đăng ký biến động đất đai</t>
  </si>
  <si>
    <t>Quản lý đất đai, Quản lý Tài nguyên và môi trường</t>
  </si>
  <si>
    <t>Đào Quang Duy</t>
  </si>
  <si>
    <t>Xã Lê Lợi,
 tỉnh H­ưng Yên</t>
  </si>
  <si>
    <t>8A Tuệ Tĩnh, TDP3, 
 xã Krông Năng, tỉnh Đắk Lắk</t>
  </si>
  <si>
    <t>066090000529</t>
  </si>
  <si>
    <t>Cung cấp trích lục</t>
  </si>
  <si>
    <t>5/27/2014</t>
  </si>
  <si>
    <t>Ninh Xuân Quỳnh</t>
  </si>
  <si>
    <t>Xã Vũ Dương, tỉnh Ninh Bình</t>
  </si>
  <si>
    <t>036086024124</t>
  </si>
  <si>
    <t>Trần Đồng Phúc</t>
  </si>
  <si>
    <t>Xã Nam 
 Hải Lăng, Tỉnh Quảng Trị</t>
  </si>
  <si>
    <t>Thôn Giang Phong, 
 xã Tam Giang, tỉnh Đắk Lắk</t>
  </si>
  <si>
    <t>066099011993</t>
  </si>
  <si>
    <t>Trần Anh Vũ</t>
  </si>
  <si>
    <t>Xã Bình An, tỉnh Gia Lai</t>
  </si>
  <si>
    <t>Buôn Kmang, 
 xã Dliêya, Tỉnh Đắk Lắk</t>
  </si>
  <si>
    <t>052092008659</t>
  </si>
  <si>
    <t>Khà Bích Hạnh</t>
  </si>
  <si>
    <t>Xã Mai Hạ, tỉnh Phú Thọ</t>
  </si>
  <si>
    <t>Thôn 10, 
 xã Phú Xuân, tỉnh ĐăkLăk</t>
  </si>
  <si>
    <t>066191019476</t>
  </si>
  <si>
    <t>5/16/2014</t>
  </si>
  <si>
    <t>Dương Đức Luân</t>
  </si>
  <si>
    <t>Xã Hợp Thịnh, tỉnh Bắc Ninh</t>
  </si>
  <si>
    <t>TDP1, xã Krông Năng, tỉnh Đắk Lắk</t>
  </si>
  <si>
    <t>024083001360</t>
  </si>
  <si>
    <t>Quản lý đất đai, Kiến trúc sư</t>
  </si>
  <si>
    <t>Trần Thị Linh</t>
  </si>
  <si>
    <t>Thôn Tân Thành, 
 xã Đliê Ya, tỉnh Đắk Lắk</t>
  </si>
  <si>
    <t>066191018290</t>
  </si>
  <si>
    <t>Nguyễn Thanh Trang</t>
  </si>
  <si>
    <t>Xã Nga An,  tỉnh Thanh Hóa</t>
  </si>
  <si>
    <t>64a Lê Thánh Tông, 
 xã Krông Năng,  tỉnh Đắk Lắk</t>
  </si>
  <si>
    <t>067087004619</t>
  </si>
  <si>
    <t>Võ Ngọc Tài</t>
  </si>
  <si>
    <t>Ph­ường Quy Nhơn Đông, tỉnh Gia Lai</t>
  </si>
  <si>
    <t>TDP2, Xã Krông Năng, tỉnh ĐăkLăk</t>
  </si>
  <si>
    <t>066091015830</t>
  </si>
  <si>
    <t>Xây dựng dân dụng, Quản lý đất đai</t>
  </si>
  <si>
    <t>Nguyễn Đăng Trường Giang</t>
  </si>
  <si>
    <t>Phường Quế Võ, tỉnh Bắc Ninh</t>
  </si>
  <si>
    <t>100 Nguyễn Tất Thành, 
 TDP2, Xã Krông Năng, Tỉnh Đắk Lắk</t>
  </si>
  <si>
    <t>066090001862</t>
  </si>
  <si>
    <t>Kỹ thuật xây dựng, Luật</t>
  </si>
  <si>
    <t>Nguyễn Phong Tuấn</t>
  </si>
  <si>
    <t>Xã Nguyên Du, tỉnh Hưng Yên</t>
  </si>
  <si>
    <t>thôn quảng cư 1b, xã EaKar tỉnh Đắk Lắk</t>
  </si>
  <si>
    <t>066092020002</t>
  </si>
  <si>
    <t>Phạm Văn Thắng</t>
  </si>
  <si>
    <t>Thôn Xuân Long, xã Phú Xuân, tỉnh Đắk Lắk</t>
  </si>
  <si>
    <t>034089016298</t>
  </si>
  <si>
    <t>Đoàn Minh Hòa</t>
  </si>
  <si>
    <t>Xã Vinh Lộc, 
 TP. Huế</t>
  </si>
  <si>
    <t>thôn Tân Hợp, xã Dliê Ya, Tỉnh Đắk Lắk</t>
  </si>
  <si>
    <t>066094000301</t>
  </si>
  <si>
    <t>Nguyễn Thái Thông</t>
  </si>
  <si>
    <t>Thôn Đông Thọ, xã Thiên Nhẫn, tỉnh Nghệ An</t>
  </si>
  <si>
    <t>TDP 9, xã Pơng Drang, 
 , tỉnh Đắk Lắk</t>
  </si>
  <si>
    <t>040077019754</t>
  </si>
  <si>
    <t>Tiếp nhận và trả kết quả hồ sơ DVĐC</t>
  </si>
  <si>
    <t>Mai Xuân Vinh</t>
  </si>
  <si>
    <t>Phường Tĩnh Gia, tỉnh Thanh Hoá</t>
  </si>
  <si>
    <t>Xã Krông Năng, tỉnh Đăk Lăk</t>
  </si>
  <si>
    <t>038091022978</t>
  </si>
  <si>
    <t>Trưởng Bộ phận Dữ liệu-Thông tin đất đai</t>
  </si>
  <si>
    <t>Trưởng Bộ phận Dữ liệu - thông tin đất đai,Quản lý tiếp nhận, sắp xếp và quản lý hồ sơ TTHC lưu; Cập nhật, scan sao lưu hồ sơ lưu, nhập dữ liệu và kết ISO</t>
  </si>
  <si>
    <t>Quản lý đất đai; Quản lý tài nguyên rừng và môi trường</t>
  </si>
  <si>
    <t>Y Quy Niê KDăm</t>
  </si>
  <si>
    <t>Buôn Wiâo A, 
 Xã Krông Năng, tỉnh Đắk Lắk</t>
  </si>
  <si>
    <t>066098005662</t>
  </si>
  <si>
    <t>Sắp xếp, Qlý kho; cung cấp thông tin dữ liệu đất đai
 - Cập nhật, scan sao lưu hồ sơ lưu, nhập dữ liệu và kết ISO</t>
  </si>
  <si>
    <t>Trần Lê Bích Hằng</t>
  </si>
  <si>
    <t>Xã Hùng Châu, tỉnh Nghệ An</t>
  </si>
  <si>
    <t>Thôn Tân Hòa, xã Pơng Drang, Tỉnh Đak Lak</t>
  </si>
  <si>
    <t>066302000339</t>
  </si>
  <si>
    <t xml:space="preserve">-Nhập hồ sơ lưu, sắp xếp hồ sơ vào kho lưu trữ 
Cập nhật, scan sao lưu hồ sơ lưu, nhập dữ liệu và kết ISO đối với hồ sơ giao dịch bảo đảm 
Thực hiện công tác huỷ tài liệu hết giá trị </t>
  </si>
  <si>
    <t>Anh TOEIC</t>
  </si>
  <si>
    <t>XIV</t>
  </si>
  <si>
    <t>CN Krông Pắc</t>
  </si>
  <si>
    <t>Lăng Trọng Dương</t>
  </si>
  <si>
    <t>Xã Vân Du, tỉnh Nghệ An</t>
  </si>
  <si>
    <t>Thôn 1B, xã Ea Kar, tỉnh Đắk Lắk</t>
  </si>
  <si>
    <t>040076027448</t>
  </si>
  <si>
    <t>Nguyễn Thanh Tú</t>
  </si>
  <si>
    <t>Xã Chuyên Mỹ, TP Hà Nội</t>
  </si>
  <si>
    <t>84 Lê Duẩn, xã Krông Pắc, tỉnh Đắk Lắk</t>
  </si>
  <si>
    <t>066084003008</t>
  </si>
  <si>
    <t>Phạm Thị Kim Dung</t>
  </si>
  <si>
    <t>Phường Hoa Lư, tỉnh Ninh Bình</t>
  </si>
  <si>
    <t>Thôn Phước lộc 2, xã Ea Phê, tỉnh Đắk Lắk</t>
  </si>
  <si>
    <t>037184006833</t>
  </si>
  <si>
    <t>Trưởng Bộ phận Hành chính - Tổng hợp kiêm Kế toán (1 cửa )</t>
  </si>
  <si>
    <t>Trưởng Bộ phận Hành chính - Tổng hợp kiêm Kế toán</t>
  </si>
  <si>
    <t>Nguyễn Hồng Cường</t>
  </si>
  <si>
    <t>Thôn 2, xã Krông Pắc, tỉnh Đắk Lắk</t>
  </si>
  <si>
    <t>066072001283</t>
  </si>
  <si>
    <t>Tiếp nhận và Scan quét hồ sơ ĐKBĐ</t>
  </si>
  <si>
    <t>Lê Thị Tĩnh</t>
  </si>
  <si>
    <t>Xã Yên Định, tỉnh Thanh Hóa</t>
  </si>
  <si>
    <t>79 Nguyễn Viết Xuân, xã Krông Pắc, tỉnh Đắk Lắk</t>
  </si>
  <si>
    <t>066188012010</t>
  </si>
  <si>
    <t>Trả kết quả hồ sơ đất đai</t>
  </si>
  <si>
    <t>Nguyễn Xuân Dũng</t>
  </si>
  <si>
    <t>Xã Thiệu Toán, tỉnh Thanh Hóa</t>
  </si>
  <si>
    <t>128 Nguyễn Chí Thanh, TDP 5, Xã Krông Pắc, tỉnh Đắk Lắk</t>
  </si>
  <si>
    <t>066088015970</t>
  </si>
  <si>
    <t>Tiếp nhận hồ sơ đất đai</t>
  </si>
  <si>
    <t>Đặng Văn Quân</t>
  </si>
  <si>
    <t>Xã Đức Quang, tỉnh Hà Tĩnh</t>
  </si>
  <si>
    <t>124 Thôn Hòa Thành, xã Ea Knuếc, tỉnh Đắk Lắk</t>
  </si>
  <si>
    <t>066095015808</t>
  </si>
  <si>
    <t>Tiếp nhận hồ sơ và trả kết quả hồ sơ kỹ thuật Đc</t>
  </si>
  <si>
    <t>Trần Thị Bảo Khuyến</t>
  </si>
  <si>
    <t>Xã Tân Thới, tỉnh Đồng Tháp</t>
  </si>
  <si>
    <t>24/2 Bùi Thị Xuân, TDP3, xã Krông Pắc, tỉnh Đắk Lắk</t>
  </si>
  <si>
    <t>082186018607</t>
  </si>
  <si>
    <t>Tiếp nhận và Scan quét hồ sơ ĐKGDBĐ</t>
  </si>
  <si>
    <t>Nguyễn Thị Duyên</t>
  </si>
  <si>
    <t>xã Đan Hải, tỉnh Hà Tĩnh</t>
  </si>
  <si>
    <t>10a Tú Xương, TDP 2, xã Krông Pắc, tỉnh Đắk Lắk</t>
  </si>
  <si>
    <t>066194013327</t>
  </si>
  <si>
    <t>Tiếp nhận hồ sơ đất đai online</t>
  </si>
  <si>
    <t>Nguyễn Xuân Lực</t>
  </si>
  <si>
    <t>Xã Mõ Cày, tỉnh Quảng Ngãi</t>
  </si>
  <si>
    <t>Thôn Tân Thành, xã Krông Pắc, tỉnh Đắk Lắk</t>
  </si>
  <si>
    <t>066097006284</t>
  </si>
  <si>
    <t>Quản lý tài nguyên rừng</t>
  </si>
  <si>
    <t>Nguyễn Thái An Đông</t>
  </si>
  <si>
    <t>Xã Trường Lưu, tỉnh Hà Tĩnh</t>
  </si>
  <si>
    <t>Thôn Tân Thành, xã Ea Knuếc, tỉnh Đắk Lắk</t>
  </si>
  <si>
    <t>066087011017</t>
  </si>
  <si>
    <t>Lê Văn Đức</t>
  </si>
  <si>
    <t>Phường An Thắng, TP. Đà Nẵng</t>
  </si>
  <si>
    <t>44 Lê Duẩn, xã Krông Pắc, tỉnh Đắk Lắk</t>
  </si>
  <si>
    <t>066065002207</t>
  </si>
  <si>
    <t>Chuyển thông tin địa chính</t>
  </si>
  <si>
    <t>Kỹ thuật địa chất tìm kiếm, thăm dò</t>
  </si>
  <si>
    <t>Phạm Thị Tươi</t>
  </si>
  <si>
    <t>Xã Nga Hiệp, tỉnh Thanh Hóa</t>
  </si>
  <si>
    <t>TDP2, xã Krông Bông, tỉnh Đắk Lắk</t>
  </si>
  <si>
    <t>066184008007</t>
  </si>
  <si>
    <t>Nguyễn Thị Diệu Thúy</t>
  </si>
  <si>
    <t>Xã Diên Hà, tỉnh Hưng Yên</t>
  </si>
  <si>
    <t>Thôn 2a, xã Ea Kly, tỉnh Đắk Lắk</t>
  </si>
  <si>
    <t>066195025927</t>
  </si>
  <si>
    <t>Nguyễn Minh Huy</t>
  </si>
  <si>
    <t>Phường Quảng Trị, tỉnh Quảng Trị</t>
  </si>
  <si>
    <t>Thôn 5, xã Ea Kar, tỉnh Đắk Lắk</t>
  </si>
  <si>
    <t>066088016495</t>
  </si>
  <si>
    <t>Kinh tế; Quản lý đất đai</t>
  </si>
  <si>
    <t>Chứng chỉ tiếng Ê Đê</t>
  </si>
  <si>
    <t>Ứng dụng cơ bản</t>
  </si>
  <si>
    <t>Phạm Thị Thanh Huyền</t>
  </si>
  <si>
    <t>Xã Gia Lộc, Tp Hải Phòng</t>
  </si>
  <si>
    <t>Thôn 6A, xã Ea Knốp, tỉnh Đắk Lắk</t>
  </si>
  <si>
    <t>066196003763</t>
  </si>
  <si>
    <t>Phan Thị Ngọc Diễm</t>
  </si>
  <si>
    <t>Xã Hảo Đước, tỉnh Tây Ninh</t>
  </si>
  <si>
    <t>Thôn Thăng Tiến 3, xã Krông Pắc, tỉnh Đắk Lắk</t>
  </si>
  <si>
    <t>072189011215</t>
  </si>
  <si>
    <t>Phạm Minh Thư</t>
  </si>
  <si>
    <t>Xã Lam Thành, tỉnh Nghệ An</t>
  </si>
  <si>
    <t>135 thôn 19/8, xã Krông Pắc, tỉnh Đắk Lắk</t>
  </si>
  <si>
    <t>066198010458</t>
  </si>
  <si>
    <t>Đỗ Thị Kiều Trinh</t>
  </si>
  <si>
    <t>Tịnh Khê, Quảng Ngãi</t>
  </si>
  <si>
    <t>253 Giải Phóng, TDP 6, xã Krông Pắc, tỉnh Đắk Lắk</t>
  </si>
  <si>
    <t>066193003922</t>
  </si>
  <si>
    <t>Đào Thị Hồng</t>
  </si>
  <si>
    <t>Xã Kha Sơn, tỉnh Thái Nguyên</t>
  </si>
  <si>
    <t>38 Nguyễn Viết Xuân, TDP 7 ,xã Krông Pắc, tỉnh Đắk Lắk</t>
  </si>
  <si>
    <t>066189015776</t>
  </si>
  <si>
    <t>Nguyễn Văn Tới</t>
  </si>
  <si>
    <t>xã Hoằng Châu,Tỉnh Thanh Hóa</t>
  </si>
  <si>
    <t>TDP 7, xã Krông Pắc, Tỉnh Đắk Lắk</t>
  </si>
  <si>
    <t>066089012364</t>
  </si>
  <si>
    <t>Nguyễn Khánh Dư</t>
  </si>
  <si>
    <t>Xã Thụy Anh, Tỉnh Hưng Yên</t>
  </si>
  <si>
    <t>27 thôn Tân Lập, xã Krông Pắc, tỉnh Đắk Lắk</t>
  </si>
  <si>
    <t>066082010390</t>
  </si>
  <si>
    <t>Đinh Văn Linh</t>
  </si>
  <si>
    <t>Xã Ba Sơn, tỉnh Lạng Sơn</t>
  </si>
  <si>
    <t>Thôn 4,xã Dray Bhăng, tỉnh Đắk Lắk</t>
  </si>
  <si>
    <t>020090005042</t>
  </si>
  <si>
    <t>Hoàng Văn Tuấn</t>
  </si>
  <si>
    <t>Thôn 14, xã Ea Kly, tỉnh Đắk Lắk</t>
  </si>
  <si>
    <t>066088016819</t>
  </si>
  <si>
    <t>Công nghệ kỹ thuật trắc địa</t>
  </si>
  <si>
    <t>Nguyễn Văn Tấn</t>
  </si>
  <si>
    <t>Xã Mộ Đức, Quảng Ngãi</t>
  </si>
  <si>
    <t>TDP 16, Xã Krông Pắc, tỉnh Đắk Lắk</t>
  </si>
  <si>
    <t>066091009135</t>
  </si>
  <si>
    <t>QLNN</t>
  </si>
  <si>
    <t>Nguyễn Văn Trần Quân</t>
  </si>
  <si>
    <t>Xã Tam Xuân, Thành Phố Đà Nẵng</t>
  </si>
  <si>
    <t>Thôn 1b, Xã Krông Pắc, tỉnh Đắk Lắk</t>
  </si>
  <si>
    <t>066098010789</t>
  </si>
  <si>
    <t>TOEIC 400</t>
  </si>
  <si>
    <t>Đặng Thị Diệu Nga</t>
  </si>
  <si>
    <t>Xã Thăng An, thành phố Đà Nẵng</t>
  </si>
  <si>
    <t>TDP 6, xã Krông Pắc, tỉnh Đắk Lắk</t>
  </si>
  <si>
    <t>066188014086</t>
  </si>
  <si>
    <t>Trần Xuân Lộc</t>
  </si>
  <si>
    <t>Phường Nam Hồng Lĩnh, tỉnh Hà Tĩnh</t>
  </si>
  <si>
    <t>06 Giải Phóng, xã Krông Pắc, tỉnh Đắk Lắk</t>
  </si>
  <si>
    <t>042096007126</t>
  </si>
  <si>
    <t>Phạm Văn Công</t>
  </si>
  <si>
    <t>Xã Phù Cát, tỉnh Gia Lai</t>
  </si>
  <si>
    <t>066093024851</t>
  </si>
  <si>
    <t>Scan hồ sơ, kết iso đâu ra</t>
  </si>
  <si>
    <t>XV</t>
  </si>
  <si>
    <t>CN Lắk</t>
  </si>
  <si>
    <t>Nguyễn Văn Vương</t>
  </si>
  <si>
    <t>TDP 1, xã Liên Sơn Lắk, tỉnh Đắk Lắk</t>
  </si>
  <si>
    <t>066083012501</t>
  </si>
  <si>
    <t>Ths Quản trị kinh doanh; ĐH Quản lý đất đai</t>
  </si>
  <si>
    <t>Chính Quy; VLVH</t>
  </si>
  <si>
    <t>Nguyễn Ngọc Châu</t>
  </si>
  <si>
    <t>Tân Sơn, Đô Lương, Nghệ An</t>
  </si>
  <si>
    <t>TDP 2, xã Liên Sơn Lăk, tỉnh Đắk Lắk</t>
  </si>
  <si>
    <t>066084009543</t>
  </si>
  <si>
    <t>Ths Quản lý đất đai, ĐH Quản lý đất đai</t>
  </si>
  <si>
    <t xml:space="preserve">Anh B2 </t>
  </si>
  <si>
    <t>Nguyễn Thị Thúy Hằng</t>
  </si>
  <si>
    <t>xã Thần Khê, tỉnh Hưng Yên</t>
  </si>
  <si>
    <t>TDP Hợp Thành, xã Liên Sơn Lăk, tỉnh Đắk Lắk</t>
  </si>
  <si>
    <t>066192019556</t>
  </si>
  <si>
    <t>Trưởng Bộ phận HCTH;Tiếp nhận và trả kết quả và sử lý hồ sơ Giao dịch bảo đảm, tiếp tục sử dụng đất, điều chỉnh thông tin thay đổi GCN - kiêm nhiệm Thủ Quỹ</t>
  </si>
  <si>
    <t>Nguyễn Thị Lê</t>
  </si>
  <si>
    <t>Xã Yên Thành, tỉnh Nghệ An</t>
  </si>
  <si>
    <t>Số nhà 444/12, Y Moan Ênuôl, thôn 7, phường Buôn Ma Thuột, tỉnh Đắk Lắk</t>
  </si>
  <si>
    <t>040187029614</t>
  </si>
  <si>
    <t>Tiếp nhận và trả kết quả Biến động,đo đạc, CCTT</t>
  </si>
  <si>
    <t>Ths-ĐH Quản lý đất đai</t>
  </si>
  <si>
    <t>Phạm Thế Mạnh</t>
  </si>
  <si>
    <t>TDP 4, xã Liên Sơn Lắk, tỉnh Đắk Lắk</t>
  </si>
  <si>
    <t>034084018871</t>
  </si>
  <si>
    <t>Thẩm định hồ sơ biến động (Bộ phận Kỹ thuật - Đăng ký đất đai)</t>
  </si>
  <si>
    <t>Nguyễn Xuân Diệu</t>
  </si>
  <si>
    <t>Xã Mỏ Cày, tỉnh Quảng Ngãi</t>
  </si>
  <si>
    <t>Thôn Xí Nghiệp, xã Đăk Liêng, tỉnh Đắk Lắk</t>
  </si>
  <si>
    <t>051084001783</t>
  </si>
  <si>
    <t>Giải quyết hồ sơ biến động (Bộ phận Kỹ thuật - Đăng ký đất đai)</t>
  </si>
  <si>
    <t>Ths Quản lý đất đai, ĐH Kỹ thuật môi trường</t>
  </si>
  <si>
    <t>Phan Trọng Thi</t>
  </si>
  <si>
    <t>Xã Thuần Trung, Nghệ An</t>
  </si>
  <si>
    <t>TDP Đoàn Kết, xã Liên Sơn Lắk, tỉnh Đắk Lắk</t>
  </si>
  <si>
    <t>040087006109</t>
  </si>
  <si>
    <t>Nguyễn Văn Bình</t>
  </si>
  <si>
    <t>xã Bắc Tiên Hưng, tỉnh Hưng Yên</t>
  </si>
  <si>
    <t>066090006493</t>
  </si>
  <si>
    <t>Ngô Đăng Trường</t>
  </si>
  <si>
    <t>xã Đan Điền, Thành phố Huế</t>
  </si>
  <si>
    <t>046092013983</t>
  </si>
  <si>
    <t>Nguyễn Văn Giang</t>
  </si>
  <si>
    <t>Thôn Hòa Bình 3, xã Đăk Liêng, tỉnh Đắk Lắk</t>
  </si>
  <si>
    <t>066091019025</t>
  </si>
  <si>
    <t>Trần Đình Tân</t>
  </si>
  <si>
    <t>15 Ngô Thì Nhậm, TDP4, phường Tân An, tỉnh Đắk Lắk</t>
  </si>
  <si>
    <t>066083007632</t>
  </si>
  <si>
    <t>Bộ phận Dữ liệu-Thông tin đất đai</t>
  </si>
  <si>
    <t>Trà Quỳnh Như</t>
  </si>
  <si>
    <t>xã Phù Mỹ Nam, tỉnh Gia Lai</t>
  </si>
  <si>
    <t>thôn Hòa Bình 2, Xã Đắk Liêng, tỉnh Đắk Lắk</t>
  </si>
  <si>
    <t>066192008081</t>
  </si>
  <si>
    <t>Trưởng bộ phận TTLT - Phụ trách kế toán</t>
  </si>
  <si>
    <t>Trưởng bộ phận TTLT- Phụ trách kế toán</t>
  </si>
  <si>
    <t>XVI</t>
  </si>
  <si>
    <t>CN M'Drắk</t>
  </si>
  <si>
    <t>Phạm Gia Tưởng</t>
  </si>
  <si>
    <t>Xã Hồng Quang,
   tỉnh HưngYên</t>
  </si>
  <si>
    <t>Thôn 2, xã  Ea Kar, tỉnh Đắk Lắk</t>
  </si>
  <si>
    <t>033081005676</t>
  </si>
  <si>
    <t>Nguyễn Thanh Sơn</t>
  </si>
  <si>
    <t>Xã Đức Minh, tỉnh Hà Tĩnh</t>
  </si>
  <si>
    <t>TDP 5, xã M'Drắk, tỉnh Đắk Lắk</t>
  </si>
  <si>
    <t>066082005576</t>
  </si>
  <si>
    <t>Phạm Thuý Duyên</t>
  </si>
  <si>
    <t>Xã Nghĩa Giang, tỉnh Quảng Ngãi</t>
  </si>
  <si>
    <t>TDP 1, xã M'Drắk, tỉnh Đắk Lắk</t>
  </si>
  <si>
    <t>066183014099</t>
  </si>
  <si>
    <t>Trưởng Bộ phận HCTH -DLTT</t>
  </si>
  <si>
    <t>Trưởng Bộ phận HCTH -DLTT; Văn thư</t>
  </si>
  <si>
    <t>Tiếng Ê Đê</t>
  </si>
  <si>
    <t>KTV
  TC</t>
  </si>
  <si>
    <t>Bùi Thị Hồng Nhung</t>
  </si>
  <si>
    <t>xã Thái Thụy, tỉnh Hưng Yên</t>
  </si>
  <si>
    <t>TDP 6, xã M'Drắk, tỉnh Đắk Lắk</t>
  </si>
  <si>
    <t>034191019276</t>
  </si>
  <si>
    <t>Tiếp nhận hồ sơ</t>
  </si>
  <si>
    <t>Quản lý đất đai, Lâm ngiệp</t>
  </si>
  <si>
    <t>Ngô Thị Khánh</t>
  </si>
  <si>
    <t>Xã Xuân Chính - Tỉnh Ninh Bình</t>
  </si>
  <si>
    <t>TDP 5 - xã Ea Knốp - Tỉnh Đắk Lắk</t>
  </si>
  <si>
    <t>037187011081</t>
  </si>
  <si>
    <t>Tiếp nhận và trả kết quả
Thu phí lệ phí</t>
  </si>
  <si>
    <t>Nguyễn Minh Thanh</t>
  </si>
  <si>
    <t>Phường Ninh Hòa, Tỉnh Khánh Hòa</t>
  </si>
  <si>
    <t>Thôn 3, xã  M'Drắk, tỉnh Đắk Lắk</t>
  </si>
  <si>
    <t>066192007479</t>
  </si>
  <si>
    <t>Phụ trách kế toán, 
 Hướng dẫn công dân nộp hồ sơ trực tuyến (TT), thực hiện thanh toán TT khi nhận KQ giải quyết TTHC về đất đai, hồ sơ DVDC; thực hiện giao nhận hồ sơ tài liệu bản gốc đối với hồ sơ nộp TT tại Bộ phận TN và trả KQ</t>
  </si>
  <si>
    <t>Huỳnh Tấn Dũng</t>
  </si>
  <si>
    <t>Xã Tuy Phước, tỉnh Gia Lai</t>
  </si>
  <si>
    <t>TDP 4, xã Ea Kar, tỉnh Đắk Lắk</t>
  </si>
  <si>
    <t>066083003997</t>
  </si>
  <si>
    <t>Trưởng Bộ phận KT-ĐKĐĐ</t>
  </si>
  <si>
    <t>Võ Nguyễn Yến Trang</t>
  </si>
  <si>
    <t>xã Hòa Hội , tỉnh Gia Lai</t>
  </si>
  <si>
    <t>xã M'Drắk, tỉnh ĐắK LắK</t>
  </si>
  <si>
    <t>066194000614</t>
  </si>
  <si>
    <t>xử lý hồ sơ đăng ký biến động đất đai, cấp đổi, cấp lại</t>
  </si>
  <si>
    <t>Y Ly Za Knul</t>
  </si>
  <si>
    <t>Buôn M'Lốc B, xã M'Drắk, tỉnh Đắk Lắk</t>
  </si>
  <si>
    <t>066090013966</t>
  </si>
  <si>
    <t>Xử lý hồ sơ giao dịch bảo đảm, hồ sơ đăng ký biến động đất đai</t>
  </si>
  <si>
    <t>Nguyễn Văn Tuấn</t>
  </si>
  <si>
    <t>Xã Khánh Trung, tỉnh Ninh Bình</t>
  </si>
  <si>
    <t>Thôn 2, xã M'Drắk, tỉnh Đắk Lắk</t>
  </si>
  <si>
    <t>037088007808</t>
  </si>
  <si>
    <t>Hồ Văn Cường</t>
  </si>
  <si>
    <t>TDP 2,Xã M'Drắk -  Tỉnh Đắk Lắk</t>
  </si>
  <si>
    <t>042090011237</t>
  </si>
  <si>
    <t>Ksơr Y Kương</t>
  </si>
  <si>
    <t>xã Sông Hinh, tỉnh Đắk Lắk</t>
  </si>
  <si>
    <t>Thôn Đoàn Kết 1, xã Ea Knốp, tỉnh Đắk Lắk</t>
  </si>
  <si>
    <t>066086015296</t>
  </si>
  <si>
    <t>Trần Xuân Hùng</t>
  </si>
  <si>
    <t>Xã Đan Hải, Tỉnh Hà Tĩnh</t>
  </si>
  <si>
    <t>Thôn Hồ, Xã Cư M'ta,Tỉnh Đắk Lắk</t>
  </si>
  <si>
    <t>042092011628</t>
  </si>
  <si>
    <t>Cung cấp trích lục bản đồ địa chính</t>
  </si>
  <si>
    <t>Trương Thị Huyền</t>
  </si>
  <si>
    <t>Phường Sông Trí, tỉnh Hà Tĩnh</t>
  </si>
  <si>
    <t>Thôn 2, xã  M'Drắk, tỉnh Đắk Lắk</t>
  </si>
  <si>
    <t>042182001184</t>
  </si>
  <si>
    <t>Sắp xếp hồ sơ, cung cấp thông tin
ký số kết quả TTHC, thực hiện kết ISO hồ sơ</t>
  </si>
  <si>
    <t>Nguyễn Huy Khánh</t>
  </si>
  <si>
    <t>Thôn 2, xã Ea Riêng, tỉnh Đắk Lắk</t>
  </si>
  <si>
    <t>066092000653</t>
  </si>
  <si>
    <t>nhập Số vào sổ cấp Giấy chứng nhận,Scan hồ sơ kết quả giải quyết TTHC</t>
  </si>
  <si>
    <t>Công nghệ kỹ thuật công trình xây dựng</t>
  </si>
  <si>
    <t>XVII</t>
  </si>
  <si>
    <t>CN Tuy Hòa</t>
  </si>
  <si>
    <t>Phạm Hoài Phong</t>
  </si>
  <si>
    <t>phường Phú Lâm, Tp. Tuy Hòa, tỉnh Phú Yên</t>
  </si>
  <si>
    <t>KP2, phường Phú Lâm, Tp. Tuy Hòa, Phú Yên</t>
  </si>
  <si>
    <t>054080000161</t>
  </si>
  <si>
    <t>01/7/2016</t>
  </si>
  <si>
    <t>14.238 (V.06.01.02)</t>
  </si>
  <si>
    <t>Anh Bậc 1</t>
  </si>
  <si>
    <t>Lê Bá Khánh Ninh</t>
  </si>
  <si>
    <t>19/8/1983</t>
  </si>
  <si>
    <t>Phú lộc, Hòa Thắng, Phú Hòa, Phú Yên</t>
  </si>
  <si>
    <t>09/3 Lê Lợi, Phường 2,
 TP Tuy Hòa, tỉnh Phú Yên</t>
  </si>
  <si>
    <t>054083000240</t>
  </si>
  <si>
    <t>Lê Nguyễn Hải Lưu</t>
  </si>
  <si>
    <t>Thôn Mỹ Lệ, xã Hòa Bình 2, Huyện Tây Hòa</t>
  </si>
  <si>
    <t>13/106 Nguyễn Văn Cừ, Phường 7, TP Tuy Hòa</t>
  </si>
  <si>
    <t>054983005725</t>
  </si>
  <si>
    <t>6/12/2021</t>
  </si>
  <si>
    <t>13.095</t>
  </si>
  <si>
    <t>Kỹ thuật công trình xây dưng</t>
  </si>
  <si>
    <t>Võ Thị Huyền Thu</t>
  </si>
  <si>
    <t>Phường Phú Lâm, Tp. Tuy Hòa, tỉnh Phú Yên</t>
  </si>
  <si>
    <t>D30 khu đô thị Hưng Phú, phương 5, Tp. Tuy Hòa, tỉnh Phú Yên</t>
  </si>
  <si>
    <t>054182000987</t>
  </si>
  <si>
    <t>TBP HCTH</t>
  </si>
  <si>
    <t>1/7/2016</t>
  </si>
  <si>
    <t>01a.003</t>
  </si>
  <si>
    <t>vừa làm vừa học</t>
  </si>
  <si>
    <t>đại học</t>
  </si>
  <si>
    <t>Đỗ Thị Cẩm Nhung</t>
  </si>
  <si>
    <t>Khu phố 
Phước hậu 1, Phường 9, 
TP Tuy 
Hòa Phú Yên</t>
  </si>
  <si>
    <t>Khu phố Phước Hậu 1, Phường 9, TP Tuy Hòa, tỉnh Phú Yên</t>
  </si>
  <si>
    <t>054180000149</t>
  </si>
  <si>
    <t xml:space="preserve">
Cử nhân Kinh tế
Cử nhân Luật</t>
  </si>
  <si>
    <t>Tại chức
Chính quy</t>
  </si>
  <si>
    <t>Chứng chỉ ứng dụng CNTT Cơ bản</t>
  </si>
  <si>
    <t>Võ Thị Hồng Hảo</t>
  </si>
  <si>
    <t>Mỹ Thành, Hòa Thắng, Phú Hòa, Phú Yên</t>
  </si>
  <si>
    <t>20 Phan Lưu Thanh, P7, TP Tuy Hòa</t>
  </si>
  <si>
    <t>054179006499</t>
  </si>
  <si>
    <t>Kinh tế - Luật</t>
  </si>
  <si>
    <t>Học từ xa</t>
  </si>
  <si>
    <t>Phan Thị Anh Thư</t>
  </si>
  <si>
    <t>55 Phan Chu Trinh, phường Phú Đông, thành phố Tuy Hòa, tỉnh Phú Yên</t>
  </si>
  <si>
    <t>054196007870</t>
  </si>
  <si>
    <t>Anh bậc 2</t>
  </si>
  <si>
    <t>Phan Thị Minh Thư</t>
  </si>
  <si>
    <t>Hòa Hiệp Bắc, thị xã Đông Hòa, tỉnh Phú Yên</t>
  </si>
  <si>
    <t>Khu phố 3, phường Phú Đông, TP Tuy Hòa, tỉnh Phú Yên</t>
  </si>
  <si>
    <t>054197008381</t>
  </si>
  <si>
    <t>Trắc Địa Bản Đồ</t>
  </si>
  <si>
    <t>Lê Tấn Công</t>
  </si>
  <si>
    <t>Xã Hòa Thành, Thị xã Đông Hòa, Phú Yên</t>
  </si>
  <si>
    <t>054202010353</t>
  </si>
  <si>
    <t>TOEIC B1</t>
  </si>
  <si>
    <t>Phạm Ngọc Quyến</t>
  </si>
  <si>
    <t>Xã Hòa Phú, Huyện Tây Hòa, tỉnh Phú Yên</t>
  </si>
  <si>
    <t>229A Nguyễn Huệ, Phường 5, TP Tuy Hòa, tỉnh Phú Yên.</t>
  </si>
  <si>
    <t>054073007762</t>
  </si>
  <si>
    <t>Xây dựng</t>
  </si>
  <si>
    <t>Trà Kim Hưng</t>
  </si>
  <si>
    <t>Bệnh viện Phú Yên</t>
  </si>
  <si>
    <t>Khu phố 2, Phường Phú thạnh, TP Tuy Hòa, tỉnh Phú Yên</t>
  </si>
  <si>
    <t xml:space="preserve">054083000181 </t>
  </si>
  <si>
    <t>Hệ vừa học vừa làm</t>
  </si>
  <si>
    <t>Nguyễn Đỗ Chánh Trung</t>
  </si>
  <si>
    <t>xã Ô Loan, 
tỉnh Đắk Lắk</t>
  </si>
  <si>
    <t>327 Trường Chinh, 
Phường Tuy Hòa tỉnh Đắk Lắk</t>
  </si>
  <si>
    <t>054093005388</t>
  </si>
  <si>
    <t>Thẩm định
hồ sơ</t>
  </si>
  <si>
    <t>Đại học CNTT</t>
  </si>
  <si>
    <t>Đoàn Thị Thi Thơ</t>
  </si>
  <si>
    <t>Long Hòa, 
xã Đồng Xuân</t>
  </si>
  <si>
    <t>KP. Ninh Tịnh 3, phường Bình Kiến</t>
  </si>
  <si>
    <t>054195000090</t>
  </si>
  <si>
    <t>Huỳnh Văn Kỷ</t>
  </si>
  <si>
    <t>Khu phố Phước Hậu 3, Phường 9, TP Tuy Hòa, tỉnh Phú Yên</t>
  </si>
  <si>
    <t>054087000252</t>
  </si>
  <si>
    <t>Phạm Quang Sáng</t>
  </si>
  <si>
    <t>Khu phố Liên Trì, Phường 9, TP Tuy Hòa, tỉnh Phú Yên</t>
  </si>
  <si>
    <t>054084012288</t>
  </si>
  <si>
    <t xml:space="preserve">Nguyễn Quốc Hiên </t>
  </si>
  <si>
    <t>KP Phú Hiệp 3, Phường Hòa 
Hiệp Trung, 
thị xã Đông Hòa , 
tỉnh phú Yên</t>
  </si>
  <si>
    <t>054085000281</t>
  </si>
  <si>
    <t>Đỗ Quỳnh Như</t>
  </si>
  <si>
    <t>Hòa Định Đông, 
xã Phú Hòa 1</t>
  </si>
  <si>
    <t>39 Nguyễn Chí Thanh,
Phường Tuy Hòa</t>
  </si>
  <si>
    <t>054194010314</t>
  </si>
  <si>
    <t>Thẩm định 
hồ sơ, tổng hợp báo cáo</t>
  </si>
  <si>
    <t>Nguyễn Thị Ngọc Chí</t>
  </si>
  <si>
    <t>Phường 9, thành phố Tuy Hòa, tỉnh Phú Yên</t>
  </si>
  <si>
    <t>054187005856</t>
  </si>
  <si>
    <t>Vừa làm học học</t>
  </si>
  <si>
    <t>Nguyễn Thị Nhiên</t>
  </si>
  <si>
    <t>Phước Nông, Hòa Bình, Tuy Hòa</t>
  </si>
  <si>
    <t>18 Chí Linh, Phường 9, Tuy Hòa</t>
  </si>
  <si>
    <t>054182007792</t>
  </si>
  <si>
    <t xml:space="preserve"> 05/1/2023</t>
  </si>
  <si>
    <t>Kỹ sư Trắc địa và bản đồ</t>
  </si>
  <si>
    <t xml:space="preserve">Nguyễn Đinh Hoàng Tuấn </t>
  </si>
  <si>
    <t>P9, Tp Tuy Hòa, Phú Yên</t>
  </si>
  <si>
    <t>KP3 Ninh Tịnh, P9, Tp Tuy Hòa, PY</t>
  </si>
  <si>
    <t>054096000104</t>
  </si>
  <si>
    <t>Võ Hồng Triều</t>
  </si>
  <si>
    <t>KP Tây Hòa, TT Cũng sơn, Sơn Hòa</t>
  </si>
  <si>
    <t>054094007234</t>
  </si>
  <si>
    <t xml:space="preserve">cấp ngày 12/7/2021 </t>
  </si>
  <si>
    <t>Cao đẳng</t>
  </si>
  <si>
    <t>An Phú, Tuy An, Phú yên</t>
  </si>
  <si>
    <t>Quang Hưng, Hòa Quang Nam, Phú Hòa</t>
  </si>
  <si>
    <t>054098009485</t>
  </si>
  <si>
    <t>Quản lý tài nguyên và môi trường</t>
  </si>
  <si>
    <t>Trương Thị Tường Vi</t>
  </si>
  <si>
    <t>An Định, Tuy An, Phú Yên</t>
  </si>
  <si>
    <t>34/7 Nguyễn Tất Thành, phường 2, TP Tuy Hòa</t>
  </si>
  <si>
    <t>054190009201</t>
  </si>
  <si>
    <t>Anh văn B</t>
  </si>
  <si>
    <t>Bùi Ngọc Phùng</t>
  </si>
  <si>
    <t>Sơn Hà, Sơn Hòa, Phú Yên</t>
  </si>
  <si>
    <t>Tân Phú, Suối Bạc, Sơn Hòa</t>
  </si>
  <si>
    <t>054094011628</t>
  </si>
  <si>
    <t>Nguyễn Cao Kỳ</t>
  </si>
  <si>
    <t>Hòa Tân Tây, Tây Hòa, Phú Yên</t>
  </si>
  <si>
    <t>07 Phan Lưu Thanh, P7, Tp. Tuy Hòa, Phú Yên</t>
  </si>
  <si>
    <t>054092005348</t>
  </si>
  <si>
    <t>26/8/2021</t>
  </si>
  <si>
    <t>Nguyễn Minh Tài</t>
  </si>
  <si>
    <t>Phú Hòa, Phú Yên</t>
  </si>
  <si>
    <t>Thôn Phong Niên, xã Hòa Thắng, Phú Hòa, Phú Yên</t>
  </si>
  <si>
    <t>054097000741</t>
  </si>
  <si>
    <t>Võ Thị Thúy Trinh</t>
  </si>
  <si>
    <t>Tây Hòa, Phú Yên</t>
  </si>
  <si>
    <t>Hòa Mỹ Đông, Tây Hòa, Phú Yên</t>
  </si>
  <si>
    <t>054196008897</t>
  </si>
  <si>
    <t>Lê Duy Mưu</t>
  </si>
  <si>
    <t>Khu phố 5, Phường Phú đông, TP Tuy Hòa tỉnh Phú Yên</t>
  </si>
  <si>
    <t>63 Yết Kiêu, Phường Phú Đông, TP Tuy Hòa, tỉnh Phú Yên</t>
  </si>
  <si>
    <t>054087011572</t>
  </si>
  <si>
    <t>Kinh Tế Tài nguyên và Môi trường</t>
  </si>
  <si>
    <t>THCB</t>
  </si>
  <si>
    <t>Phạm Ngọc Hiển</t>
  </si>
  <si>
    <t>02/6 Lê Lợi, Phường 3, TP Tuy Hòa, tỉnh Phú Yên</t>
  </si>
  <si>
    <t>054082005744</t>
  </si>
  <si>
    <t>Trần Đình Toàn</t>
  </si>
  <si>
    <t>Đông Hòa</t>
  </si>
  <si>
    <t>Khu phố 2, Phường Phú Đông, TP Tuy Hòa</t>
  </si>
  <si>
    <t>054082009227</t>
  </si>
  <si>
    <t>Xây dựng dân dụng và công nghiệp</t>
  </si>
  <si>
    <t>XVIII</t>
  </si>
  <si>
    <t>CN Sông Cầu</t>
  </si>
  <si>
    <t>Nguyễn Vĩnh Duy</t>
  </si>
  <si>
    <t>khu phố Ngân Sơn, huyện Tuy An, tỉnh Phú Yên</t>
  </si>
  <si>
    <t>Khu phố Chí Đức, huyện Tuy An, tỉnh Phú Yên</t>
  </si>
  <si>
    <t>054078008986</t>
  </si>
  <si>
    <t>Quản lý dất đai</t>
  </si>
  <si>
    <t>Lê Thị Cẩm Tú</t>
  </si>
  <si>
    <t>Xuân Phương-Sông Cầu</t>
  </si>
  <si>
    <t>Xuân Yên, Sông Cầu</t>
  </si>
  <si>
    <t>054191006593</t>
  </si>
  <si>
    <t>TBP-HCTH</t>
  </si>
  <si>
    <t>Phạm Ngọc Cẩm Vy</t>
  </si>
  <si>
    <t>Phường 2, Tuy Hòa, Phú Yên</t>
  </si>
  <si>
    <t>KP. Long Hải Nam, phường Xuân Phú, thị xã Sông Cầu, tỉnh Phú Yên</t>
  </si>
  <si>
    <t>054300008287</t>
  </si>
  <si>
    <t>HCTH</t>
  </si>
  <si>
    <t>Tài chính - Ngân hàng</t>
  </si>
  <si>
    <t>Ứng dụng CNTT nâng cao</t>
  </si>
  <si>
    <t>Nguyễn Tấn Lộc</t>
  </si>
  <si>
    <t>Sông Cầu - Phú Yên</t>
  </si>
  <si>
    <t>054078000356</t>
  </si>
  <si>
    <t>HC-TH</t>
  </si>
  <si>
    <t>Hoàng Xuân Dương</t>
  </si>
  <si>
    <t>Đức Thọ-Hà Tĩnh</t>
  </si>
  <si>
    <t>042086000954</t>
  </si>
  <si>
    <t>KTĐKĐĐ</t>
  </si>
  <si>
    <t>Trần Minh Trọng</t>
  </si>
  <si>
    <t>Xuân Phú, Sông Cầu</t>
  </si>
  <si>
    <t>054086000344</t>
  </si>
  <si>
    <t>Phan Văn Nhân</t>
  </si>
  <si>
    <t>054086000343</t>
  </si>
  <si>
    <t>Ngô Thanh Dũng</t>
  </si>
  <si>
    <t>054082005364</t>
  </si>
  <si>
    <t>Nguyễn Ngọc Khánh</t>
  </si>
  <si>
    <t>Phường Xuân Yên, thị xã Sông Cầu, tỉnh Phú Yên</t>
  </si>
  <si>
    <t>KP. Lệ Uyên Đông, phường Xuân Yên, thị xã Sông Cầu, tỉnh Phú Yên</t>
  </si>
  <si>
    <t>054096009465</t>
  </si>
  <si>
    <t>28/6/2021</t>
  </si>
  <si>
    <t>Nguyễn Hữu Tâm</t>
  </si>
  <si>
    <t>054088013319</t>
  </si>
  <si>
    <t>Hồ Thị Kim Vàng</t>
  </si>
  <si>
    <t>Trung Trinh, Xuân Thương, Sông Cầu</t>
  </si>
  <si>
    <t>054195000192</t>
  </si>
  <si>
    <t>Tôn Thị Thùy Dương</t>
  </si>
  <si>
    <t>An Ninh Tây, Tuy An Phú Yên</t>
  </si>
  <si>
    <t>KP Bình Thạnh, P Xuân Đài, Sông Cầu</t>
  </si>
  <si>
    <t>054196000149</t>
  </si>
  <si>
    <t>Nguyễn Thị Kim Trúc</t>
  </si>
  <si>
    <t>17/4/1997</t>
  </si>
  <si>
    <t>KP. Long Hải Nam, phường Xuân Phú, Sông Cầu</t>
  </si>
  <si>
    <t>054197000139</t>
  </si>
  <si>
    <t>Nguyễn Ngọc Tiên</t>
  </si>
  <si>
    <t>054084000359</t>
  </si>
  <si>
    <t>P.TBP KTĐKĐĐ</t>
  </si>
  <si>
    <t>Trịnh Thu Hằng</t>
  </si>
  <si>
    <t>Long Hải Đông, phường Xuân Yên, TX Sông Cầu</t>
  </si>
  <si>
    <t xml:space="preserve">054197003756 </t>
  </si>
  <si>
    <t>Văn Thị Ngọc Mỹ</t>
  </si>
  <si>
    <t>Xuân Phước, Đồng Xuân, Phú Yên</t>
  </si>
  <si>
    <t>KP Dân Phước, phường Xuân Thành, thị xã Sông Cầu, Phú Yên</t>
  </si>
  <si>
    <t>054196000454</t>
  </si>
  <si>
    <t>Nguyễn Trịnh Mỹ Như</t>
  </si>
  <si>
    <t>054197010683</t>
  </si>
  <si>
    <t>Anh Bậc A2</t>
  </si>
  <si>
    <t>Bùi Ngọc Thời</t>
  </si>
  <si>
    <t>KP. Long Bình Đông, phường Xuân Phú, thị xã Sông Cầu, tỉnh Phú Yên</t>
  </si>
  <si>
    <t>054202005702</t>
  </si>
  <si>
    <t>Huỳnh Hữu Hạ</t>
  </si>
  <si>
    <t>054088008235</t>
  </si>
  <si>
    <t>TBP
DLTTĐĐ</t>
  </si>
  <si>
    <t>Nguyễn Thị Thanh Tâm</t>
  </si>
  <si>
    <t>Phường Xuân Phú, thị xã Sông Cầu, tỉnh Phú Yên</t>
  </si>
  <si>
    <t>KP. Phước Lý, phường Xuân Yên, thị xã Sông Cầu, tỉnh Phú Yên</t>
  </si>
  <si>
    <t>054301010120</t>
  </si>
  <si>
    <t xml:space="preserve">
DLTTĐĐ</t>
  </si>
  <si>
    <t>XIX</t>
  </si>
  <si>
    <t>CN Đông Hòa</t>
  </si>
  <si>
    <t>Nguyễn Đình Toàn</t>
  </si>
  <si>
    <t>Thôn Phú Vang,phường Bình Kiến, tỉnh Đăk Lăk</t>
  </si>
  <si>
    <t>054081008641</t>
  </si>
  <si>
    <t>PGĐ phụ trách</t>
  </si>
  <si>
    <t>01003</t>
  </si>
  <si>
    <t>Quản lý kinh tế</t>
  </si>
  <si>
    <t>Trần Kim Luân</t>
  </si>
  <si>
    <t>thôn Hòa Đồng, xã Tây Hòa, tỉnh Đăk Lăk</t>
  </si>
  <si>
    <t>thôn Chí Thạnh, xã Tuy An Bắc, tỉnh Đăk Lăk</t>
  </si>
  <si>
    <t>054084005705</t>
  </si>
  <si>
    <t>9/1/2007</t>
  </si>
  <si>
    <t>Địa chính viên hạng III (Mã số: V.06.01.02)</t>
  </si>
  <si>
    <t>Trần Thị Thanh Tuyền</t>
  </si>
  <si>
    <t>Thôn Phước Bình Nam, phường Phú Yên, tỉnh Đắk Lắk</t>
  </si>
  <si>
    <t>054185007010</t>
  </si>
  <si>
    <t>22/01/2025</t>
  </si>
  <si>
    <t>Trương Ngọc Đại</t>
  </si>
  <si>
    <t>khu phố Phú Lạc, phường Hòa Hiệp , tỉnh Đăk Lăk</t>
  </si>
  <si>
    <t>054084004975</t>
  </si>
  <si>
    <t>BP một cửa</t>
  </si>
  <si>
    <t>Đặng Võ Duy Tấn</t>
  </si>
  <si>
    <t>Thôn Phú Khê 1, xã Hòa Xuân, tỉnh Đăk Lăk</t>
  </si>
  <si>
    <t>054092012412</t>
  </si>
  <si>
    <t>Trắc địa - Bản đồ</t>
  </si>
  <si>
    <t>Cơ bản</t>
  </si>
  <si>
    <t>Võ Thị Mỹ Hòa</t>
  </si>
  <si>
    <t>Phú Thứ, xã Tây Hòa, tỉnh Đăk Lăk</t>
  </si>
  <si>
    <t>054192002732</t>
  </si>
  <si>
    <t>Nhân viên thủ quỹ</t>
  </si>
  <si>
    <t>Kinh tế TNMT</t>
  </si>
  <si>
    <t>Nguyễn Thị Quỳnh Trâm</t>
  </si>
  <si>
    <t>Mai Hoa, Hà Tĩnh</t>
  </si>
  <si>
    <t>78 Đinh Tiên Hoàng, 
phường Phú Yên</t>
  </si>
  <si>
    <t>042300006972</t>
  </si>
  <si>
    <t>Lê Trần Như Quỳnh</t>
  </si>
  <si>
    <t>Phường Tuy Hòa, tỉnh Đăk Lăk</t>
  </si>
  <si>
    <t>15/3 Nguyễn Tất Thành, phường Tuy Hòa, tỉnh Đắk Lắk</t>
  </si>
  <si>
    <t>054195007152</t>
  </si>
  <si>
    <t>Quản lý nhà nước</t>
  </si>
  <si>
    <t>Trần Thị Ly</t>
  </si>
  <si>
    <t>thôn Quang Hưng, 
xã Phú Hòa 2, tỉnh Đăk Lăk</t>
  </si>
  <si>
    <t>054199005068</t>
  </si>
  <si>
    <t>25/11/2024</t>
  </si>
  <si>
    <t>Nhân viên phụ trách kế toán</t>
  </si>
  <si>
    <t>Trương Đình Hảo</t>
  </si>
  <si>
    <t>khu phố Mỹ Hòa, phường Hòa Hiệp, tỉnh Đăk Lăk</t>
  </si>
  <si>
    <t>054084008177</t>
  </si>
  <si>
    <t>25/12/2024</t>
  </si>
  <si>
    <t>TBP KT-ĐK</t>
  </si>
  <si>
    <t>Đỗ Hoàng Lâm</t>
  </si>
  <si>
    <t>Khu phố 2, phường Đông Hòa, tỉnh Đăk Lăk</t>
  </si>
  <si>
    <t>054085009704</t>
  </si>
  <si>
    <t>PBP KT-ĐK</t>
  </si>
  <si>
    <t>Nguyễn Thị Ánh Nguyệt</t>
  </si>
  <si>
    <t>thôn Phước Bình Nam, phường Phú Yên, tỉnh Đăk Lăk</t>
  </si>
  <si>
    <t>Khu phố 1, phường Phú Yên, tỉnh Đăk Lăk</t>
  </si>
  <si>
    <t>054189007634</t>
  </si>
  <si>
    <t>Hà Trần Thị Phương Dung</t>
  </si>
  <si>
    <t>Thôn Phước Lộc 2, phường Phú Yên, tỉnh Đăk Lăk</t>
  </si>
  <si>
    <t>054188009816</t>
  </si>
  <si>
    <t>01/4/2013 - 31/12/2021 và 01/7/2022 đến nay</t>
  </si>
  <si>
    <t xml:space="preserve">Nguyễn Hưng  </t>
  </si>
  <si>
    <t>Thôn Phước Lộc 1, phường Phú Yên, tỉnh Đăk Lăk</t>
  </si>
  <si>
    <t>054077003255</t>
  </si>
  <si>
    <t>01/3/2009-01/7/2016 và Thử việc 01/8/2019 đến nay</t>
  </si>
  <si>
    <t>Lương Văn Chí</t>
  </si>
  <si>
    <t>Thôn Phước Long, xã Hòa Xuân, tỉnh Đăk Lăk</t>
  </si>
  <si>
    <t>054090001279</t>
  </si>
  <si>
    <t>Võ Hoàn Thiện</t>
  </si>
  <si>
    <t>Khu phố Phú Hiệp 2, phường Hòa Hiệp, tỉnh Đăk Lăk</t>
  </si>
  <si>
    <t>054096000222</t>
  </si>
  <si>
    <t>Cao Tấn Tri</t>
  </si>
  <si>
    <t>Khu phố Phú Hiệp 3, phường Hòa Hiệp, tỉnh Đăk Lăk</t>
  </si>
  <si>
    <t>054093012747</t>
  </si>
  <si>
    <t>Bùi Hữu Tứ</t>
  </si>
  <si>
    <t>thôn Đồng Môn, x xã Ô Loan, tỉnh Đăk Lăk</t>
  </si>
  <si>
    <t>054200005560</t>
  </si>
  <si>
    <t>Nguyễn Thành Đại</t>
  </si>
  <si>
    <t>KP Uất Lâm, phường Hòa Hiệp, tỉnh Đăk Lăk</t>
  </si>
  <si>
    <t>054093009317</t>
  </si>
  <si>
    <t>Châu Võ Hoài Nguyên</t>
  </si>
  <si>
    <t>054098000244</t>
  </si>
  <si>
    <t>Nguyễn Minh Phương</t>
  </si>
  <si>
    <t>Khu phố 4, 
phường Đông Hòa</t>
  </si>
  <si>
    <t>054084003844</t>
  </si>
  <si>
    <t>Lương Minh Tuân</t>
  </si>
  <si>
    <t>Thôn Phú Nông, phường Phú Yên, tỉnh Đăk Lăk</t>
  </si>
  <si>
    <t>054089009260</t>
  </si>
  <si>
    <t>Đặng Hồng Phạm Hân</t>
  </si>
  <si>
    <t>thôn Phú Lương, phường Đông Hòa, tỉnh Đăk Lăk</t>
  </si>
  <si>
    <t>054091007112</t>
  </si>
  <si>
    <t>TBP DLTT</t>
  </si>
  <si>
    <t>Ký thuật công trình xây dựng</t>
  </si>
  <si>
    <t>Huỳnh Dĩnh</t>
  </si>
  <si>
    <t>054075000109</t>
  </si>
  <si>
    <t xml:space="preserve">Nguyễn Phú </t>
  </si>
  <si>
    <t>054074012747</t>
  </si>
  <si>
    <t xml:space="preserve">Kỹ sư </t>
  </si>
  <si>
    <t>XX</t>
  </si>
  <si>
    <t>CN Tuy An</t>
  </si>
  <si>
    <t>Lương Thanh Vũ</t>
  </si>
  <si>
    <t>17/4/1982</t>
  </si>
  <si>
    <t>Thôn Chính Nghĩa, xã An Phú, tỉnh Phú Yên</t>
  </si>
  <si>
    <t>Thôn Chính Nghĩa, phường Bình Kiến, tỉnh Đắk Lắk</t>
  </si>
  <si>
    <t>054082007555</t>
  </si>
  <si>
    <t>Nguyễn Thị Trúc Ly</t>
  </si>
  <si>
    <t>xã An Nghiệp, huyện Tuy An, tỉnh Phú Yên</t>
  </si>
  <si>
    <t>Thôn Bình Chính, xã Tuy An Bắc, tỉnh Đắk Lắk</t>
  </si>
  <si>
    <t>054184008852</t>
  </si>
  <si>
    <t>02.014</t>
  </si>
  <si>
    <t>Kinh tế - Luật;Quản lý đất đai</t>
  </si>
  <si>
    <t>Nguyễn Đăng Sinh</t>
  </si>
  <si>
    <t>thị trấn Chí Thạnh, huyện Tuy An, tỉnh Phú Yên</t>
  </si>
  <si>
    <t>thôn Chí Đức, xã Tuy An Bắc, tỉnh Đắk Lắk</t>
  </si>
  <si>
    <t>054082007100</t>
  </si>
  <si>
    <t>TBP Hành chính - tổng hợp</t>
  </si>
  <si>
    <t>V06.01.03</t>
  </si>
  <si>
    <t>Quản lí đất đai</t>
  </si>
  <si>
    <t xml:space="preserve">VHVL
</t>
  </si>
  <si>
    <t>Bùi Thị Kim Thoa</t>
  </si>
  <si>
    <t>thôn Đồng Môn, xã An Hòa Hải, huyện Tuy An, tỉnh Phú Yên</t>
  </si>
  <si>
    <t>thôn Long Bình, xã Tuy An Bắc, tỉnh Đắk Lắk</t>
  </si>
  <si>
    <t>054189008066</t>
  </si>
  <si>
    <t>PBP hành chính - tổng hợp</t>
  </si>
  <si>
    <t>Kỷ sư</t>
  </si>
  <si>
    <t>Kỷ sư Quản lý đất đai; Cử nhân Kinh Tế - Luật; Trung cấp Kế toán</t>
  </si>
  <si>
    <t>Trần Thị Mai Duyên</t>
  </si>
  <si>
    <t>thôn Hà Yến, xã An Thạch, Tuy An, Phú Yên</t>
  </si>
  <si>
    <t>thôn Hà Yến, xã Tuy An Đông, tỉnh Đắk Lắk</t>
  </si>
  <si>
    <t>054195010174</t>
  </si>
  <si>
    <t>Đỗ Việt Hoài</t>
  </si>
  <si>
    <t>khu phố long Bình, thị trấn Chí Thạnh, huyện Tuy An, tỉnh Phú Yên</t>
  </si>
  <si>
    <t>054085007633</t>
  </si>
  <si>
    <t>TBP ĐKCG</t>
  </si>
  <si>
    <t>TBP kỹ thuật - đăng ký đất đai</t>
  </si>
  <si>
    <t>Quản lý đất đai; Cử nhân Kinh Tế - Luật; Trung cấp Trắc địa - địa chính</t>
  </si>
  <si>
    <t xml:space="preserve"> Chính quy</t>
  </si>
  <si>
    <t>Phan Thanh Hiển</t>
  </si>
  <si>
    <t>thôn Quang Thuận,xã An Lĩnh, Tuy An, Phú Yên</t>
  </si>
  <si>
    <t>054086000157</t>
  </si>
  <si>
    <t>PBP kỹ thuật- đăng ký đất đai</t>
  </si>
  <si>
    <t>Kỹ Thuật Trắc địa - Bản đồ</t>
  </si>
  <si>
    <t>Lê Việt Hân</t>
  </si>
  <si>
    <t>Xã An Dân, Tuy An, Phú Yên</t>
  </si>
  <si>
    <t>Thôn Chí Đức, xã Tuy An Bắc, tỉnh Đắc Lắk</t>
  </si>
  <si>
    <t>054087000127</t>
  </si>
  <si>
    <t>Xây dựng cầu đường và Quản lý đất đai</t>
  </si>
  <si>
    <t>Đỗ Xuân Vinh</t>
  </si>
  <si>
    <t>An Hòa, Tuy An</t>
  </si>
  <si>
    <t>Phú Quý, 
xã Tuy An Bắc</t>
  </si>
  <si>
    <t>054084011196</t>
  </si>
  <si>
    <t>Nguyễn Thị
 Bích Chi</t>
  </si>
  <si>
    <t>thôn Phú Hội, xã An Ninh Đông, Tuy An, Phú Yên</t>
  </si>
  <si>
    <t>thôn Phú Hội, xã Tuy An  Đông, Tỉnh Đắk Lắk</t>
  </si>
  <si>
    <t>054194007942</t>
  </si>
  <si>
    <t xml:space="preserve">Chính quy  </t>
  </si>
  <si>
    <t>Nguyễn Thế Tiến</t>
  </si>
  <si>
    <t>KP Định Thắng 1, 
xã Phú Hòa 1</t>
  </si>
  <si>
    <t>054088000137</t>
  </si>
  <si>
    <t>Nguyễn Quốc Lâm</t>
  </si>
  <si>
    <t>Hòa Thắng, 
xã Phú Hoà 1</t>
  </si>
  <si>
    <t>32/275 Lê Duẩn, 
phường Tuy Hoà</t>
  </si>
  <si>
    <t>054088000224</t>
  </si>
  <si>
    <t>Đặng Công Tráng</t>
  </si>
  <si>
    <t>Khu phố Liên Trì 1, 
phường Tuy Hoà</t>
  </si>
  <si>
    <t>054091009146</t>
  </si>
  <si>
    <t>Trần Ngọc Thảo Li</t>
  </si>
  <si>
    <t>Thôn Xuân Hoà- xã An Hoà Hải, huyện Tuy An, tỉnh Phú Yên</t>
  </si>
  <si>
    <t>Thôn Xuân Hoà- xã Ô Loan, tỉnh Đắk Lắk</t>
  </si>
  <si>
    <t>054194005676</t>
  </si>
  <si>
    <t>Nguyễn Phụng Ngân</t>
  </si>
  <si>
    <t>thôn Bình Hòa, xã An Dân, huyện Tuy An</t>
  </si>
  <si>
    <t>thôn Bình Hòa, xã Tuy An Bắc, tỉnh Đắk Lắk</t>
  </si>
  <si>
    <t>054085003677</t>
  </si>
  <si>
    <t>thôn Phong Thái, An Lĩnh, Tuy An, Phú Yên</t>
  </si>
  <si>
    <t>thôn Phong Thái, xã Tuy An Tây, tỉnh Đắk Lắk</t>
  </si>
  <si>
    <t>054091004706</t>
  </si>
  <si>
    <t>Trắc địa- bản đồ</t>
  </si>
  <si>
    <t>Hồ Xuân Phú</t>
  </si>
  <si>
    <t>thôn Hoà Đã,An Mỹ, Tuy An, Phú Yên</t>
  </si>
  <si>
    <t>thôn Hòa Đa, xã Tuy An Nam, tỉnh Đắk Lắk</t>
  </si>
  <si>
    <t>054098007295</t>
  </si>
  <si>
    <t>Nguyễn Thị Tình</t>
  </si>
  <si>
    <t>Thôn Phú Tân 1, xã An Cư, huyện Tuy An, tỉnh Phú Yên</t>
  </si>
  <si>
    <t>Thôn Phú Tân 1- xã Ô Loan, tỉnh Đắk Lắk</t>
  </si>
  <si>
    <t>054193012741</t>
  </si>
  <si>
    <t>Mai Xuân Lợi</t>
  </si>
  <si>
    <t>Xuân Quang 3, Đồng Xuân, Phú Yên</t>
  </si>
  <si>
    <t>Thôn Long Thăng, xã Đồng Xuân, tỉnh Đắk Lắk</t>
  </si>
  <si>
    <t>054086002016</t>
  </si>
  <si>
    <t>Bô phận Dữ liệu - Thông tin đất đai</t>
  </si>
  <si>
    <t>Hồ Thanh Xuân</t>
  </si>
  <si>
    <t>29/3/1989</t>
  </si>
  <si>
    <t>Bình Thạnh, An Ninh Tây, Tuy An, tỉnh Phú Yên</t>
  </si>
  <si>
    <t>Thôn Bình Thạnh, xã Tuy An Đông, tỉnh Đắk ắk</t>
  </si>
  <si>
    <t>054089004669</t>
  </si>
  <si>
    <t>TBP-DL-TTĐĐ</t>
  </si>
  <si>
    <t>Huỳnh Huy Hoàng</t>
  </si>
  <si>
    <t xml:space="preserve">Thôn Tân Long, xã An Cư, Tuy An, Phú Yên </t>
  </si>
  <si>
    <t>Thôn Liên Sơn, xã Vân Hòa, tỉnh Đắk Lắk</t>
  </si>
  <si>
    <t>054095005651</t>
  </si>
  <si>
    <t>PBP Dữ Liệu-Thông tin đất đai</t>
  </si>
  <si>
    <t>XXI</t>
  </si>
  <si>
    <t>CN Phú Hòa</t>
  </si>
  <si>
    <t>Phạm Thị Trương Thảo</t>
  </si>
  <si>
    <t>Quang Hưng-HQ Nam</t>
  </si>
  <si>
    <t>KP Định Thọ 1- TTPH</t>
  </si>
  <si>
    <t>054182000357</t>
  </si>
  <si>
    <t>03/4/2021</t>
  </si>
  <si>
    <t>Lê Thị Phương</t>
  </si>
  <si>
    <t>Hoà Thắng, Phú Hoà, Phú Yên</t>
  </si>
  <si>
    <t>Số 48 Lê Văn Hưu, Phường 9, TP. Tuy Hòa, Phú Yên</t>
  </si>
  <si>
    <t>054181005030</t>
  </si>
  <si>
    <t>19/05/2023</t>
  </si>
  <si>
    <t>20/01/2020</t>
  </si>
  <si>
    <t>ĐHTại chức và TC Chính quy</t>
  </si>
  <si>
    <t>Trần Minh Thủ</t>
  </si>
  <si>
    <t>Ninh Tịnh, phường Tuy
Hòa, tỉnh Đắk Lắk</t>
  </si>
  <si>
    <t>KP Ninh tịnh 1, Phường
.Tuy Hoà, tỉnh Đắk Lắk</t>
  </si>
  <si>
    <t>054076002053</t>
  </si>
  <si>
    <t>Giải quyết khiếu nại , tố cáo</t>
  </si>
  <si>
    <t>Luật, Xây dựng</t>
  </si>
  <si>
    <t>Nguyễn Thị Thu Mận</t>
  </si>
  <si>
    <t>Phụng Tường 2- Hòa Trị</t>
  </si>
  <si>
    <t>Phụng Tường 1- Hòa Trị</t>
  </si>
  <si>
    <t>05418000622</t>
  </si>
  <si>
    <t>01/4/2021</t>
  </si>
  <si>
    <t>Phạm Thị Tuấn Anh</t>
  </si>
  <si>
    <t>Hòa Trị, Phú Hòa, Phú Yên</t>
  </si>
  <si>
    <t>054189005708</t>
  </si>
  <si>
    <t>09/5/2021</t>
  </si>
  <si>
    <t>Nguyễn Thị Nhất Sơn</t>
  </si>
  <si>
    <t>La Hai, Đồng Xuân</t>
  </si>
  <si>
    <t>Phong Niên, Hòa Thắng, Phú Hòa, Phú Yên</t>
  </si>
  <si>
    <t>054183002148</t>
  </si>
  <si>
    <t>06/01/2025</t>
  </si>
  <si>
    <t>Võ Tường Lâm</t>
  </si>
  <si>
    <t>054086009781</t>
  </si>
  <si>
    <t>24/5/2022</t>
  </si>
  <si>
    <t>QLĐĐ</t>
  </si>
  <si>
    <t>B2</t>
  </si>
  <si>
    <t>Nguyễn Thái Hậu</t>
  </si>
  <si>
    <t>Thôn Định Thành, xã Hòa Định Đông, huyện Phú Hòa, Phú Yên</t>
  </si>
  <si>
    <t>054093000518</t>
  </si>
  <si>
    <t>Kỹ thuật trắc địa -bản đồ</t>
  </si>
  <si>
    <t>Trần Quốc Thịnh</t>
  </si>
  <si>
    <t>Hòa Quang Bắc, Phú Hòa</t>
  </si>
  <si>
    <t>054093000516</t>
  </si>
  <si>
    <t>Kỹ thuật trắc địa- bản đồ</t>
  </si>
  <si>
    <t>Nguyễn Trọng Thuận</t>
  </si>
  <si>
    <t>Đại Bình, Hòa Quang Nam, Phú Hòa, Phú Yên</t>
  </si>
  <si>
    <t>Phú Ân, xã Hòa An, Phú Hòa, Phú Yên</t>
  </si>
  <si>
    <t>054090008870</t>
  </si>
  <si>
    <t>21/9/2022</t>
  </si>
  <si>
    <t>Đỗ Thị Kim Vân</t>
  </si>
  <si>
    <t>Xã Cát Chánh, huyện Phù Cát, tỉnh Bình Định</t>
  </si>
  <si>
    <t>Vĩnh Phú, Hòa An, Phú Hòa</t>
  </si>
  <si>
    <t>052196003292</t>
  </si>
  <si>
    <t>21/04/2022</t>
  </si>
  <si>
    <t>Đỗ Đặng Toàn</t>
  </si>
  <si>
    <t>xã Hòa Thắng, huyện Phú Hòa</t>
  </si>
  <si>
    <t>thôn Đông Lộc, xã Hòa Thắng, huyện Phú Hòa</t>
  </si>
  <si>
    <t>054085004792</t>
  </si>
  <si>
    <t>21/5/2025</t>
  </si>
  <si>
    <t>Đỗ Văn Kiệt</t>
  </si>
  <si>
    <t>An Lĩnh, Tuy An, Phú Yên</t>
  </si>
  <si>
    <t>054093013434</t>
  </si>
  <si>
    <t>15/4/2025</t>
  </si>
  <si>
    <t>Công nghệ Kỹ thuật trắc địa</t>
  </si>
  <si>
    <t>Phan Minh Thơ</t>
  </si>
  <si>
    <t>Hòa Thắng, Phú Hòa, Phú Yên</t>
  </si>
  <si>
    <t>054094010502</t>
  </si>
  <si>
    <t>Kỹ thuật Xây dựng</t>
  </si>
  <si>
    <t>Đặng Hữu Huân</t>
  </si>
  <si>
    <t>Hòa Quang Nam, huyện phú Hòa</t>
  </si>
  <si>
    <t>054083000627</t>
  </si>
  <si>
    <t>02/10/2024</t>
  </si>
  <si>
    <t>Phan Thế Pon</t>
  </si>
  <si>
    <t>Phú Ân, Hòa An, Phú Hòa, tỉnh Phú Yên.</t>
  </si>
  <si>
    <t>054092006559</t>
  </si>
  <si>
    <t>25/8/2021</t>
  </si>
  <si>
    <t>Kỹ thuật trắc đại</t>
  </si>
  <si>
    <t>Lê Thị Thúy</t>
  </si>
  <si>
    <t>Phú Lộc, Hòa Thắng, Phú Hòa, Phú Yên</t>
  </si>
  <si>
    <t>054195001135</t>
  </si>
  <si>
    <t>15/4/2021</t>
  </si>
  <si>
    <t>Trắc  địa bản đồ</t>
  </si>
  <si>
    <t>Tô Minh Hảo</t>
  </si>
  <si>
    <t>Xuân Lâm, Sông Cầu</t>
  </si>
  <si>
    <t>Phong Hậu, Hòa Hội, Phú Hòa</t>
  </si>
  <si>
    <t>054091002206</t>
  </si>
  <si>
    <t>28/4/2021</t>
  </si>
  <si>
    <t>XXII</t>
  </si>
  <si>
    <t>CN Tây Hòa</t>
  </si>
  <si>
    <t>Nguyễn Thị Dưỡng</t>
  </si>
  <si>
    <t>xã Hòa Đồng, huyện Tây Hòa, tỉnh Phú Yên</t>
  </si>
  <si>
    <t>Cảnh Phước, Phường Đông Hòa, tỉnh Đắk Lắk</t>
  </si>
  <si>
    <t>054186002567</t>
  </si>
  <si>
    <t>Chính qui</t>
  </si>
  <si>
    <t>Nguyễn Thành Quang</t>
  </si>
  <si>
    <t>Thôn Mậu Lâm Bắc, xã Hòa Quang Bắc, huyện Phú Hòa, tỉnh Phú Yên</t>
  </si>
  <si>
    <t xml:space="preserve"> Mậu Lâm Bắc, xã Phú Hòa 2, tỉnh Đắk Lắk</t>
  </si>
  <si>
    <t>054087002002</t>
  </si>
  <si>
    <t>Phó Giám đốc CN Tây Hoà</t>
  </si>
  <si>
    <t>14.240 V.06.01.03</t>
  </si>
  <si>
    <t>Trương Thị Hoa Lý</t>
  </si>
  <si>
    <t>Khu phố 3, phường Phú Thạnh, thành phố Tuy Hòa, tỉnh Phú Yên</t>
  </si>
  <si>
    <t>Khu phố 4, phường Phú Yên, tỉnh Đắk Lắk</t>
  </si>
  <si>
    <t>054188004426</t>
  </si>
  <si>
    <t>TBP HC-TH</t>
  </si>
  <si>
    <t>Trần Thị Thanh Định</t>
  </si>
  <si>
    <t>Nam Bình, Hòa Xuân Tây, Đông Hòa</t>
  </si>
  <si>
    <t>Phú Khê 2, xã Hòa Xuân, tỉnh Đắk Lắk</t>
  </si>
  <si>
    <t>054196001560</t>
  </si>
  <si>
    <t>Văn thư, Thủ quỹ</t>
  </si>
  <si>
    <t>Trần Quốc Bảo</t>
  </si>
  <si>
    <t>Thôn Phước mỹ, Xã Hòa Bình 1, Tây Hòa, Phú Yên</t>
  </si>
  <si>
    <t xml:space="preserve"> Phước Mỹ, xã Tây Hòa, tỉnh Đắk Lắk</t>
  </si>
  <si>
    <t>054092011159</t>
  </si>
  <si>
    <t>Nguyễn Thanh Giảng</t>
  </si>
  <si>
    <t>Khu phố 1, Phú Lâm, TP Tuy Hòa, tỉnh Phú Yên</t>
  </si>
  <si>
    <t>Khu phố 1, Phường Phú Yên, tỉnh Đắk Lắk</t>
  </si>
  <si>
    <t>054088004639</t>
  </si>
  <si>
    <t>TBP KT-ĐKĐĐ</t>
  </si>
  <si>
    <t>Nguyễn Hữu Trình</t>
  </si>
  <si>
    <t>Thôn Lạc Chi, xã Hòa Mỹ Đông, huyện Tây Hòa, tỉnh Phú Yên</t>
  </si>
  <si>
    <t>Khu phố Mỹ Lệ Đông, xã Tây Hòa, tỉnh Đắk Lắk</t>
  </si>
  <si>
    <t xml:space="preserve">
054086011317</t>
  </si>
  <si>
    <t>PTBP KT-ĐKĐĐ</t>
  </si>
  <si>
    <t>Nguyễn Hữu Phán</t>
  </si>
  <si>
    <t>Thôn Mỹ Thuận Trong, xã Hòa Đồng, huyện Tây Hòa, tỉnh Phú Yên</t>
  </si>
  <si>
    <t>Mỹ Thuận Trong, xã Hòa Thịnh, tỉnh Đắk Lắk</t>
  </si>
  <si>
    <t>054090009716</t>
  </si>
  <si>
    <t>Nguyễn Thị Thanh Thảo</t>
  </si>
  <si>
    <t>Thôn Xuân Thạnh 1, xã Hòa Tân Tây, huyện Tây Hòa, tỉnh Phú Yên</t>
  </si>
  <si>
    <t>Xuân Thạnh 1, xã Tây Hòa, tỉnh Đắk Lắk</t>
  </si>
  <si>
    <t>054191009558</t>
  </si>
  <si>
    <t>Nguyễn Duy Luân</t>
  </si>
  <si>
    <t>Thôn Phú Khánh, xã Hòa Tân Tây, huyện Tây Hòa, tỉnh Phú Yên</t>
  </si>
  <si>
    <t xml:space="preserve"> Phú Khánh, xã Tây Hòa, tỉnh Đắk Lắk</t>
  </si>
  <si>
    <t>054094000074</t>
  </si>
  <si>
    <t>Võ Như Tiên</t>
  </si>
  <si>
    <t>Mỹ Lệ Tây, TT Phú Thứ, Tây Hòa</t>
  </si>
  <si>
    <t>Khu phố Mỹ Lệ Tây,  xã Tây Hòa, tỉnh Đắk Lắk</t>
  </si>
  <si>
    <t>054087008135</t>
  </si>
  <si>
    <t>Võ Văn Tùy</t>
  </si>
  <si>
    <t>Xuân Thạnh 2, Hòa Tân Tây, Tây Hòa</t>
  </si>
  <si>
    <t>Xuân Thạnh 2, xã Tây Hòa, tỉnh Đắk Lắk</t>
  </si>
  <si>
    <t>054088000191</t>
  </si>
  <si>
    <t xml:space="preserve">Cử nhân </t>
  </si>
  <si>
    <t>Ngô Tấn Thành</t>
  </si>
  <si>
    <t>Thôn Phước Mỹ, Xã Hòa Bình 1, Tây Hòa, Phú Yên</t>
  </si>
  <si>
    <t>054093005592</t>
  </si>
  <si>
    <t>Trắc địa -bản đồ</t>
  </si>
  <si>
    <t>Chứng chỉ tiếng Anh -Trình độ Bậc 2</t>
  </si>
  <si>
    <t>Chứng chỉ Công nghệ Thông tin cơ bản</t>
  </si>
  <si>
    <t>Nguyễn Thị Hợp</t>
  </si>
  <si>
    <t>Thôn Thạnh Phú Đông, xã Hòa Mỹ Tây, huyện Tây Hòa, tỉnh Phú Yên</t>
  </si>
  <si>
    <t>Thạnh Phú Đông, xã Hòa Mỹ, tỉnh Đắk Lắk</t>
  </si>
  <si>
    <t>054195008435</t>
  </si>
  <si>
    <t>Đại học Kỹ thuật Trắc địa- bản đồ</t>
  </si>
  <si>
    <t>Chứng chỉ Tiếng Anh B</t>
  </si>
  <si>
    <t>Chứng chỉ tin học ứng dụng B</t>
  </si>
  <si>
    <t>Nguyễn Ngọc Duy</t>
  </si>
  <si>
    <t>054092010722</t>
  </si>
  <si>
    <t>Công nghệ Kỹ thuật xây dựng</t>
  </si>
  <si>
    <t>Nguyễn Ngọc Lai</t>
  </si>
  <si>
    <t>Phú Mỹ, Hòa Đông, Tây Hòa</t>
  </si>
  <si>
    <t xml:space="preserve"> Phú Mỹ, xã Hòa Thịnh, tỉnh Đắk Lắk</t>
  </si>
  <si>
    <t>054095010146</t>
  </si>
  <si>
    <t xml:space="preserve"> Trắc địa – bản đồ</t>
  </si>
  <si>
    <t>Lê Văn Công</t>
  </si>
  <si>
    <t>Thôn Hội Cư, xã Hòa Tân Tây, huyện Tây Hòa, tỉnh Phú Yên</t>
  </si>
  <si>
    <t>Hội Cư, xã Hòa Thịnh, tỉnh Đắk Lắk</t>
  </si>
  <si>
    <t>054088008983</t>
  </si>
  <si>
    <t>Trung cấp Trắc địa-Địa chính</t>
  </si>
  <si>
    <t>Chứng chỉ tin học cơ bản</t>
  </si>
  <si>
    <t>Nguyễn Văn Thiêm</t>
  </si>
  <si>
    <t>KP 1, TT Hòa Vinh, thị xã Đông Hòa, tỉnh Phú Yên</t>
  </si>
  <si>
    <t>Khu phố 1, Phường Đông Hòa, tỉnh Đắk Lắk</t>
  </si>
  <si>
    <t>054086002271</t>
  </si>
  <si>
    <t>TBP DL-TTĐĐ</t>
  </si>
  <si>
    <t xml:space="preserve"> Kỹ thuật địa chất</t>
  </si>
  <si>
    <t>Võ Ngọc Phát</t>
  </si>
  <si>
    <t>Mỹ Thạnh Đông 1. Hòa Phong, Tây Hòa, Phú Yên</t>
  </si>
  <si>
    <t>Mỹ Thạnh Đông 1, xã Tây Hòa, tỉnh Đắk Lắk</t>
  </si>
  <si>
    <t>054083010084</t>
  </si>
  <si>
    <t>XXIII</t>
  </si>
  <si>
    <t>CN Sơn Hòa</t>
  </si>
  <si>
    <t>Nguyễn Thị Thanh Bông</t>
  </si>
  <si>
    <t>Sơn Định, Sơn Hoà</t>
  </si>
  <si>
    <t xml:space="preserve">xã Sơn Hòa, tỉnh Đắk Lắk </t>
  </si>
  <si>
    <t>054180005577</t>
  </si>
  <si>
    <t>Nguyễn Thị Hồng Thơ</t>
  </si>
  <si>
    <t>Vũ Quang,
 Hà Tĩnh</t>
  </si>
  <si>
    <t>054182003086</t>
  </si>
  <si>
    <t xml:space="preserve">Phó Giám đốc CN Sơn Hoà </t>
  </si>
  <si>
    <t>quản lý kinh doanh</t>
  </si>
  <si>
    <t>Võ Thị Thy Thy</t>
  </si>
  <si>
    <t>An Nhơn, 
Bình Định</t>
  </si>
  <si>
    <t>054189009133</t>
  </si>
  <si>
    <t>28/06/2021</t>
  </si>
  <si>
    <t>Trưởng bộ phận</t>
  </si>
  <si>
    <t>Nguyễn Quốc Cường</t>
  </si>
  <si>
    <t>Đức Bình Tây
Sông Hinh</t>
  </si>
  <si>
    <t>054098005049</t>
  </si>
  <si>
    <t>Cán bộ 1 cửa</t>
  </si>
  <si>
    <t>Hồ Thị Ngọc Hiếu</t>
  </si>
  <si>
    <t>Phú Xuân, Phú Quang, Thừa Thiên Huế</t>
  </si>
  <si>
    <t>066193008641</t>
  </si>
  <si>
    <t>Tài chính - ngân hàng</t>
  </si>
  <si>
    <t>Nguyễn Quốc Dũng</t>
  </si>
  <si>
    <t>054092012248</t>
  </si>
  <si>
    <t>Đặng Duy Phong</t>
  </si>
  <si>
    <t>Tuy Hòa, Phú Yên</t>
  </si>
  <si>
    <t>054087000352</t>
  </si>
  <si>
    <t>Trần Ngọc Hạnh</t>
  </si>
  <si>
    <t>17/2/1980</t>
  </si>
  <si>
    <t>Hòa Định Tây
Phú Hòa</t>
  </si>
  <si>
    <t>054080007558</t>
  </si>
  <si>
    <t>Nguyễn Bảo Linh</t>
  </si>
  <si>
    <t xml:space="preserve">Thôn THạnh Hội, Sơn Hà, Sơn Hòa, </t>
  </si>
  <si>
    <t>054093006685</t>
  </si>
  <si>
    <t>16/9/2021</t>
  </si>
  <si>
    <t>Mai Phước Hưng</t>
  </si>
  <si>
    <t>Xã Sơn Xuân, Sơn Hòa, Phú Yên</t>
  </si>
  <si>
    <t>054094010047</t>
  </si>
  <si>
    <t>Thiều Quang Trọng</t>
  </si>
  <si>
    <t>054086000776</t>
  </si>
  <si>
    <t>Nguyễn Trí Phương</t>
  </si>
  <si>
    <t>Sơn Nguyên, Sơn Hòa, Phú Yên</t>
  </si>
  <si>
    <t>054201000303</t>
  </si>
  <si>
    <t>La Thị Mỹ Cúc</t>
  </si>
  <si>
    <t>Tân Thành, Sơn Hội, Sơn Hòa, Phú Yên</t>
  </si>
  <si>
    <t>054193001861</t>
  </si>
  <si>
    <t>17/4/2021</t>
  </si>
  <si>
    <t>K Pá Y Koong</t>
  </si>
  <si>
    <t>Krông Pa, Sơn Hoà</t>
  </si>
  <si>
    <t>054081013363</t>
  </si>
  <si>
    <t>06.0031</t>
  </si>
  <si>
    <t>kinh tế</t>
  </si>
  <si>
    <t>XXIV</t>
  </si>
  <si>
    <t>CN Sông Hinh</t>
  </si>
  <si>
    <t>Nguyễn Văn Học</t>
  </si>
  <si>
    <t>Sơn Hòa, Phú Yên</t>
  </si>
  <si>
    <t>Thị trấn Hai Riêng, Sông Hinh, Phú Yên</t>
  </si>
  <si>
    <t>054066000173</t>
  </si>
  <si>
    <t>Quản trị nhân sự</t>
  </si>
  <si>
    <t>Chứng chỉ Ban hành theo đề án 112CP</t>
  </si>
  <si>
    <t>Trần Văn Phi</t>
  </si>
  <si>
    <t>Hòa Kiến,TP Tuy Hòa</t>
  </si>
  <si>
    <t>054073000208</t>
  </si>
  <si>
    <t>Nguyễn Thị Trang</t>
  </si>
  <si>
    <t>Tam Đảo, Vĩnh Phúc</t>
  </si>
  <si>
    <t>054188000480</t>
  </si>
  <si>
    <t>Bế Thị Hồng Ngân</t>
  </si>
  <si>
    <t>Triệu Ẩu, Phục Hòa, Cao Bằng</t>
  </si>
  <si>
    <t>Tân Yên, EaLy, Sông Hinh, Phú Yên</t>
  </si>
  <si>
    <t>054192000292</t>
  </si>
  <si>
    <t>Nguyễn Thị Ngọc Hân</t>
  </si>
  <si>
    <t>054183000318</t>
  </si>
  <si>
    <t>Công nghệ Sinh</t>
  </si>
  <si>
    <t>Lê Hoài Thương</t>
  </si>
  <si>
    <t>Sông Hinh, Phú Yên</t>
  </si>
  <si>
    <t>Đức Bình Đông, Sông Hinh, tỉnh Phú Yên</t>
  </si>
  <si>
    <t>054092001522</t>
  </si>
  <si>
    <t>Nay Y Vin</t>
  </si>
  <si>
    <t>Buôn Bầu, xã Eabá, Sông Hinh, Phú Yên</t>
  </si>
  <si>
    <t>054080011112</t>
  </si>
  <si>
    <t>Hoàng Thị Hải</t>
  </si>
  <si>
    <t>Triệu Sơn, Thanh Hóa</t>
  </si>
  <si>
    <t>038189024110</t>
  </si>
  <si>
    <t>Triệu Thị Nguyệt</t>
  </si>
  <si>
    <t>Võ Nhai, Thái Nguyên</t>
  </si>
  <si>
    <t>Tân Yên, EaLy, Sông Hinh</t>
  </si>
  <si>
    <t>054195002314</t>
  </si>
  <si>
    <t>Đinh Thái Hoàng</t>
  </si>
  <si>
    <t>Thanh Hải, Thanh Liêm, Hà Nam</t>
  </si>
  <si>
    <t>KP7, TT Hai Riêng, Sông Hinh</t>
  </si>
  <si>
    <t>054092000180</t>
  </si>
  <si>
    <t>Nguyễn Công Thuận</t>
  </si>
  <si>
    <t>054097004757</t>
  </si>
  <si>
    <t>Đoàn Thị Bích</t>
  </si>
  <si>
    <t>thôn Đồng Phú, xã Đức Bình Tây huyện Sông Hinh, tỉnh Phú Yên</t>
  </si>
  <si>
    <t>054190009856</t>
  </si>
  <si>
    <t>Võ Hoàng Đạo</t>
  </si>
  <si>
    <t>054083000329</t>
  </si>
  <si>
    <t>TBP DLTTLT</t>
  </si>
  <si>
    <t>Sinh - Môi trường</t>
  </si>
  <si>
    <t>Ksơr Lê Minh Oanh</t>
  </si>
  <si>
    <t>EaTrol, Sông Hinh, Phú Yên</t>
  </si>
  <si>
    <t>Buôn Thu, xã EaTrol, Sông Hinh, Phú Yên</t>
  </si>
  <si>
    <t>054198000225</t>
  </si>
  <si>
    <t>THNC</t>
  </si>
  <si>
    <t>Vi Thị Thanh Hiền</t>
  </si>
  <si>
    <t>Tân Đoàn, Văn Quan, Lạng Sơn</t>
  </si>
  <si>
    <t>Khu phố 6, TT Hai Riêng, huyện Sông Hinh, tỉnh Phú Yên</t>
  </si>
  <si>
    <t>054195000288</t>
  </si>
  <si>
    <t>XXV</t>
  </si>
  <si>
    <t>CN Đồng Xuân</t>
  </si>
  <si>
    <t>Trình Thị Trang</t>
  </si>
  <si>
    <t>Thôn Phước Nhuận, xã Xuân Quang 3</t>
  </si>
  <si>
    <t>Kp. Long Châu, TT La Hai, H. Đồng Xuân</t>
  </si>
  <si>
    <t>054181000190</t>
  </si>
  <si>
    <t>Trần Thị Thúy Hằng</t>
  </si>
  <si>
    <t>Mỹ Thắng, Mỹ Lộc, Nam Định</t>
  </si>
  <si>
    <t>Thôn Long  Thăng, TT La Hai, H. Đồng Xuân</t>
  </si>
  <si>
    <t>054189000270</t>
  </si>
  <si>
    <t>Kinh tế Phát triển</t>
  </si>
  <si>
    <t>Trình Thị Hạnh Đoan</t>
  </si>
  <si>
    <t>054300000092</t>
  </si>
  <si>
    <t>Lê Minh Tân</t>
  </si>
  <si>
    <t>Thôn Tân Vinh, xã Xuân Sơn Nam,
 H. Đồng Xuân</t>
  </si>
  <si>
    <t>Thôn Tân Vinh, xã Xuân Sơn Nam, H. Đồng Xuân</t>
  </si>
  <si>
    <t xml:space="preserve">054074000204 </t>
  </si>
  <si>
    <t>Nguyễn Tô Nhật Thuật</t>
  </si>
  <si>
    <t>054091007668</t>
  </si>
  <si>
    <t>TBP KTĐK</t>
  </si>
  <si>
    <t>Nguyễn Hồ Bảo Huy</t>
  </si>
  <si>
    <t>Long Mỹ, Xuân Long. H.Đồng Xuân</t>
  </si>
  <si>
    <t>054094009000</t>
  </si>
  <si>
    <t>PBP KTĐK</t>
  </si>
  <si>
    <t>Nguyễn Khắc Trung</t>
  </si>
  <si>
    <t>Xuân quang Hai, đồng Xuân</t>
  </si>
  <si>
    <t>Khu phố Long Thăng, thị trấn La Hai, huyện Đồng Xuân, Phú Yên;</t>
  </si>
  <si>
    <t xml:space="preserve">054089000467
</t>
  </si>
  <si>
    <t>Lưu Tấn Thành</t>
  </si>
  <si>
    <t>KP Long Hà, TT La Hai, Đồng Xuân</t>
  </si>
  <si>
    <t>054095004415</t>
  </si>
  <si>
    <t>Trần Yến Nhi</t>
  </si>
  <si>
    <t>Xuân Quang 1, Đồng Xuân, Phú Yên</t>
  </si>
  <si>
    <t>Phước Lộc, Xuân Quang 3, Đồng Xuân, Phú Yên</t>
  </si>
  <si>
    <t xml:space="preserve">054194002588 
</t>
  </si>
  <si>
    <t>Đỗ Thị Mỹ Hương</t>
  </si>
  <si>
    <t>TT La Hai, Đồng Xuân, Phú Yên</t>
  </si>
  <si>
    <t>054193011384</t>
  </si>
  <si>
    <t>Trần Ngọc Thạnh</t>
  </si>
  <si>
    <t>Gia Lai</t>
  </si>
  <si>
    <t>052094003931</t>
  </si>
  <si>
    <t>Trần Minh Quý</t>
  </si>
  <si>
    <t>Kỳ Lộ, xã Xuân Quang 1, Đồng Xuân</t>
  </si>
  <si>
    <t xml:space="preserve">054096003030
</t>
  </si>
  <si>
    <t>Anh văn C</t>
  </si>
  <si>
    <t>Nguyễn Thị Hồng Hà</t>
  </si>
  <si>
    <t>054192011962</t>
  </si>
  <si>
    <t>hành chính học</t>
  </si>
  <si>
    <t>Tổng cộng</t>
  </si>
  <si>
    <t>Đắk Lắk, ngày      tháng      năm 2025</t>
  </si>
  <si>
    <t>Người lập</t>
  </si>
  <si>
    <t>Thủ trưởng đơn vị</t>
  </si>
  <si>
    <t>Số lượng người làm việc</t>
  </si>
  <si>
    <t>Phòng Đăng ký và cấp Giấy chứng nhận</t>
  </si>
  <si>
    <t>Phòng Kỹ thuật địa chính</t>
  </si>
  <si>
    <t>Phòng Thông tin - Lưu trữ</t>
  </si>
  <si>
    <t>CN thành phố Buôn Ma Thuột</t>
  </si>
  <si>
    <t xml:space="preserve">Lãnh đạo Chi nhánh </t>
  </si>
  <si>
    <t>Bộ phận Đăng ký thống kê</t>
  </si>
  <si>
    <t>Bộ phận Kỹ thuật địa chính</t>
  </si>
  <si>
    <t>Bộ phận Thông tin - Lưu trữ</t>
  </si>
  <si>
    <t xml:space="preserve">Bộ phận Kỹ thuật địa chính </t>
  </si>
  <si>
    <t>CN M'Đrắk</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</si>
</sst>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mm/dd/yyyy"/>
    <numFmt numFmtId="178" formatCode="dd\/mm\/yyyy"/>
    <numFmt numFmtId="179" formatCode="B1mmm\-yy"/>
  </numFmts>
  <fonts count="51">
    <font>
      <sz val="12"/>
      <color theme="1"/>
      <name val="Times New Roman"/>
      <charset val="134"/>
    </font>
    <font>
      <sz val="12"/>
      <name val="Times New Roman"/>
      <charset val="134"/>
    </font>
    <font>
      <b/>
      <sz val="12"/>
      <name val="Times New Roman"/>
      <charset val="134"/>
    </font>
    <font>
      <b/>
      <sz val="14"/>
      <name val="Times New Roman"/>
      <charset val="134"/>
    </font>
    <font>
      <b/>
      <i/>
      <sz val="14"/>
      <name val="Times New Roman"/>
      <charset val="134"/>
    </font>
    <font>
      <sz val="12"/>
      <name val=".VnTime"/>
      <charset val="134"/>
    </font>
    <font>
      <b/>
      <sz val="12"/>
      <color theme="1"/>
      <name val="Times New Roman"/>
      <charset val="134"/>
    </font>
    <font>
      <i/>
      <sz val="12"/>
      <name val="Times New Roman"/>
      <charset val="134"/>
    </font>
    <font>
      <b/>
      <sz val="12"/>
      <name val=".VnTime"/>
      <charset val="134"/>
    </font>
    <font>
      <b/>
      <i/>
      <sz val="12"/>
      <name val=".VnTime"/>
      <charset val="134"/>
    </font>
    <font>
      <b/>
      <sz val="12"/>
      <name val="Arial"/>
      <charset val="134"/>
    </font>
    <font>
      <sz val="12"/>
      <name val="Arial"/>
      <charset val="134"/>
    </font>
    <font>
      <b/>
      <i/>
      <sz val="12"/>
      <name val="Times New Roman"/>
      <charset val="134"/>
    </font>
    <font>
      <sz val="12"/>
      <name val="Times New Roman"/>
      <charset val="134"/>
    </font>
    <font>
      <sz val="12"/>
      <name val="Times New Roman"/>
      <charset val="134"/>
    </font>
    <font>
      <b/>
      <sz val="12"/>
      <name val="Times New Roman"/>
      <charset val="134"/>
    </font>
    <font>
      <sz val="12"/>
      <color theme="1"/>
      <name val="Arial"/>
      <charset val="134"/>
    </font>
    <font>
      <sz val="12"/>
      <name val="Times New Roman"/>
      <family val="1"/>
      <charset val="0"/>
    </font>
    <font>
      <b/>
      <sz val="12"/>
      <name val="Times New Roman"/>
      <charset val="134"/>
    </font>
    <font>
      <sz val="12"/>
      <name val="Times New Roman"/>
      <family val="2"/>
      <charset val="0"/>
    </font>
    <font>
      <b/>
      <sz val="12"/>
      <color theme="1"/>
      <name val="Arial"/>
      <charset val="134"/>
    </font>
    <font>
      <sz val="12"/>
      <name val="Arial"/>
      <charset val="134"/>
    </font>
    <font>
      <b/>
      <sz val="12"/>
      <name val="Arial"/>
      <charset val="134"/>
    </font>
    <font>
      <sz val="12"/>
      <color theme="1"/>
      <name val="Times New Roman"/>
      <family val="1"/>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34"/>
    </font>
    <font>
      <sz val="10"/>
      <name val=".VnArial Narrow"/>
      <charset val="134"/>
    </font>
    <font>
      <sz val="11"/>
      <name val="UVnTime"/>
      <charset val="134"/>
    </font>
    <font>
      <sz val="10"/>
      <name val=".VnTime"/>
      <charset val="134"/>
    </font>
    <font>
      <sz val="11"/>
      <color indexed="8"/>
      <name val="Calibri"/>
      <charset val="134"/>
    </font>
    <font>
      <sz val="9"/>
      <name val="Tahoma"/>
      <charset val="134"/>
    </font>
    <font>
      <b/>
      <sz val="9"/>
      <name val="Tahoma"/>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rgb="FF000000"/>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hair">
        <color auto="1"/>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1">
    <xf numFmtId="0" fontId="0" fillId="0" borderId="0"/>
    <xf numFmtId="43" fontId="0" fillId="0" borderId="0" applyFont="0" applyFill="0" applyBorder="0" applyAlignment="0" applyProtection="0"/>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176"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4" borderId="13"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4" applyNumberFormat="0" applyFill="0" applyAlignment="0" applyProtection="0">
      <alignment vertical="center"/>
    </xf>
    <xf numFmtId="0" fontId="31" fillId="0" borderId="14" applyNumberFormat="0" applyFill="0" applyAlignment="0" applyProtection="0">
      <alignment vertical="center"/>
    </xf>
    <xf numFmtId="0" fontId="32" fillId="0" borderId="15" applyNumberFormat="0" applyFill="0" applyAlignment="0" applyProtection="0">
      <alignment vertical="center"/>
    </xf>
    <xf numFmtId="0" fontId="32" fillId="0" borderId="0" applyNumberFormat="0" applyFill="0" applyBorder="0" applyAlignment="0" applyProtection="0">
      <alignment vertical="center"/>
    </xf>
    <xf numFmtId="0" fontId="33" fillId="5" borderId="16" applyNumberFormat="0" applyAlignment="0" applyProtection="0">
      <alignment vertical="center"/>
    </xf>
    <xf numFmtId="0" fontId="34" fillId="6" borderId="17" applyNumberFormat="0" applyAlignment="0" applyProtection="0">
      <alignment vertical="center"/>
    </xf>
    <xf numFmtId="0" fontId="35" fillId="6" borderId="16" applyNumberFormat="0" applyAlignment="0" applyProtection="0">
      <alignment vertical="center"/>
    </xf>
    <xf numFmtId="0" fontId="36" fillId="7" borderId="18" applyNumberFormat="0" applyAlignment="0" applyProtection="0">
      <alignment vertical="center"/>
    </xf>
    <xf numFmtId="0" fontId="37" fillId="0" borderId="19" applyNumberFormat="0" applyFill="0" applyAlignment="0" applyProtection="0">
      <alignment vertical="center"/>
    </xf>
    <xf numFmtId="0" fontId="38" fillId="0" borderId="20" applyNumberFormat="0" applyFill="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3" fillId="12" borderId="0" applyNumberFormat="0" applyBorder="0" applyAlignment="0" applyProtection="0">
      <alignment vertical="center"/>
    </xf>
    <xf numFmtId="0" fontId="43" fillId="13" borderId="0" applyNumberFormat="0" applyBorder="0" applyAlignment="0" applyProtection="0">
      <alignment vertical="center"/>
    </xf>
    <xf numFmtId="0" fontId="42" fillId="14" borderId="0" applyNumberFormat="0" applyBorder="0" applyAlignment="0" applyProtection="0">
      <alignment vertical="center"/>
    </xf>
    <xf numFmtId="0" fontId="42"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2" fillId="18" borderId="0" applyNumberFormat="0" applyBorder="0" applyAlignment="0" applyProtection="0">
      <alignment vertical="center"/>
    </xf>
    <xf numFmtId="0" fontId="42"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2" fillId="34" borderId="0" applyNumberFormat="0" applyBorder="0" applyAlignment="0" applyProtection="0">
      <alignment vertical="center"/>
    </xf>
    <xf numFmtId="0" fontId="24" fillId="0" borderId="0"/>
    <xf numFmtId="0" fontId="0" fillId="0" borderId="0"/>
    <xf numFmtId="0" fontId="44" fillId="0" borderId="0"/>
    <xf numFmtId="0" fontId="45" fillId="0" borderId="0"/>
    <xf numFmtId="0" fontId="44" fillId="0" borderId="0"/>
    <xf numFmtId="0" fontId="44" fillId="0" borderId="0"/>
    <xf numFmtId="0" fontId="44" fillId="0" borderId="0"/>
    <xf numFmtId="0" fontId="46" fillId="0" borderId="0"/>
    <xf numFmtId="0" fontId="47" fillId="0" borderId="0"/>
    <xf numFmtId="0" fontId="44" fillId="0" borderId="0"/>
    <xf numFmtId="0" fontId="48" fillId="0" borderId="0"/>
    <xf numFmtId="0" fontId="17" fillId="0" borderId="0"/>
  </cellStyleXfs>
  <cellXfs count="324">
    <xf numFmtId="0" fontId="0" fillId="0" borderId="0" xfId="0"/>
    <xf numFmtId="0" fontId="1" fillId="0" borderId="0" xfId="0" applyNumberFormat="1" applyFont="1" applyFill="1" applyAlignment="1">
      <alignment horizontal="center"/>
    </xf>
    <xf numFmtId="0" fontId="1" fillId="0" borderId="0" xfId="0" applyNumberFormat="1" applyFont="1" applyFill="1" applyAlignment="1">
      <alignment vertical="center" wrapText="1"/>
    </xf>
    <xf numFmtId="0" fontId="2" fillId="0" borderId="0" xfId="0" applyNumberFormat="1" applyFont="1" applyFill="1" applyAlignment="1">
      <alignment horizontal="center"/>
    </xf>
    <xf numFmtId="0" fontId="2" fillId="0" borderId="0" xfId="0" applyNumberFormat="1" applyFont="1" applyFill="1" applyAlignment="1">
      <alignment vertical="center" wrapText="1"/>
    </xf>
    <xf numFmtId="0" fontId="2" fillId="0" borderId="0" xfId="0" applyNumberFormat="1" applyFont="1" applyFill="1" applyAlignment="1">
      <alignment horizontal="left"/>
    </xf>
    <xf numFmtId="0" fontId="2" fillId="0" borderId="0" xfId="0" applyNumberFormat="1" applyFont="1" applyFill="1" applyAlignment="1">
      <alignment horizontal="center" vertical="center" wrapText="1"/>
    </xf>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alignment horizontal="center" wrapText="1"/>
    </xf>
    <xf numFmtId="0" fontId="2" fillId="0" borderId="0" xfId="0" applyNumberFormat="1" applyFont="1" applyFill="1" applyAlignment="1">
      <alignment horizontal="center" wrapText="1"/>
    </xf>
    <xf numFmtId="0" fontId="4" fillId="0" borderId="0" xfId="0" applyNumberFormat="1" applyFont="1" applyFill="1" applyAlignment="1">
      <alignment horizontal="center"/>
    </xf>
    <xf numFmtId="0" fontId="4" fillId="0" borderId="0" xfId="0" applyNumberFormat="1" applyFont="1" applyFill="1" applyAlignment="1">
      <alignment horizontal="left"/>
    </xf>
    <xf numFmtId="0" fontId="4" fillId="0" borderId="0" xfId="0" applyNumberFormat="1" applyFont="1" applyFill="1" applyAlignment="1">
      <alignment horizontal="center" vertical="center" wrapText="1"/>
    </xf>
    <xf numFmtId="0" fontId="1" fillId="0" borderId="0" xfId="0" applyNumberFormat="1" applyFont="1" applyFill="1"/>
    <xf numFmtId="0" fontId="5" fillId="0" borderId="0" xfId="0" applyFont="1" applyFill="1" applyAlignment="1">
      <alignment horizontal="left"/>
    </xf>
    <xf numFmtId="49" fontId="5" fillId="0" borderId="0" xfId="0" applyNumberFormat="1" applyFont="1" applyFill="1" applyAlignment="1">
      <alignment horizontal="center" vertical="center" wrapText="1"/>
    </xf>
    <xf numFmtId="0"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6" fillId="0" borderId="0" xfId="0" applyFont="1" applyBorder="1" applyAlignment="1">
      <alignment vertical="center" wrapText="1"/>
    </xf>
    <xf numFmtId="0" fontId="6" fillId="0" borderId="0" xfId="0" applyFont="1" applyAlignment="1">
      <alignment horizontal="center"/>
    </xf>
    <xf numFmtId="0" fontId="7" fillId="0" borderId="1" xfId="0" applyNumberFormat="1" applyFont="1" applyFill="1" applyBorder="1" applyAlignment="1">
      <alignment horizontal="center" vertical="center"/>
    </xf>
    <xf numFmtId="0" fontId="2" fillId="0" borderId="2" xfId="0" applyFont="1" applyFill="1" applyBorder="1" applyAlignment="1">
      <alignment horizontal="left" vertical="center"/>
    </xf>
    <xf numFmtId="3" fontId="2" fillId="0" borderId="1" xfId="0" applyNumberFormat="1" applyFont="1" applyFill="1" applyBorder="1" applyAlignment="1">
      <alignment horizontal="center" vertical="center" wrapText="1"/>
    </xf>
    <xf numFmtId="0" fontId="2" fillId="0" borderId="2" xfId="59" applyFont="1" applyFill="1" applyBorder="1" applyAlignment="1">
      <alignment horizontal="left" vertical="center"/>
    </xf>
    <xf numFmtId="0" fontId="2" fillId="0" borderId="1" xfId="59" applyFont="1" applyFill="1" applyBorder="1" applyAlignment="1">
      <alignment horizontal="center" vertical="center" wrapText="1"/>
    </xf>
    <xf numFmtId="0" fontId="2" fillId="0" borderId="1" xfId="0" applyFont="1" applyFill="1" applyBorder="1" applyAlignment="1">
      <alignment horizontal="left" vertical="center"/>
    </xf>
    <xf numFmtId="1" fontId="2" fillId="0" borderId="1" xfId="0" applyNumberFormat="1" applyFont="1" applyFill="1" applyBorder="1" applyAlignment="1">
      <alignment horizontal="center" vertical="center" wrapText="1"/>
    </xf>
    <xf numFmtId="0" fontId="2" fillId="0" borderId="3" xfId="0" applyFont="1" applyFill="1" applyBorder="1" applyAlignment="1">
      <alignment horizontal="left" vertical="center"/>
    </xf>
    <xf numFmtId="0" fontId="2" fillId="0" borderId="4" xfId="0" applyFont="1" applyFill="1" applyBorder="1" applyAlignment="1">
      <alignment horizontal="center" vertical="center" wrapText="1"/>
    </xf>
    <xf numFmtId="0" fontId="2" fillId="0" borderId="1" xfId="59" applyFont="1" applyFill="1" applyBorder="1" applyAlignment="1">
      <alignment horizontal="left" vertical="center"/>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1" xfId="55" applyFont="1" applyFill="1" applyBorder="1" applyAlignment="1">
      <alignment horizontal="center" vertical="center" wrapText="1"/>
    </xf>
    <xf numFmtId="0" fontId="2" fillId="0" borderId="1" xfId="0" applyFont="1" applyFill="1" applyBorder="1" applyAlignment="1">
      <alignment vertical="center"/>
    </xf>
    <xf numFmtId="0" fontId="2" fillId="0" borderId="1" xfId="51" applyFont="1" applyFill="1" applyBorder="1" applyAlignment="1">
      <alignment horizontal="center" vertical="center" wrapText="1"/>
    </xf>
    <xf numFmtId="0" fontId="2" fillId="0" borderId="1" xfId="0" applyNumberFormat="1" applyFont="1" applyFill="1" applyBorder="1" applyAlignment="1">
      <alignment vertical="center"/>
    </xf>
    <xf numFmtId="0" fontId="5" fillId="0" borderId="0" xfId="0" applyFont="1" applyFill="1"/>
    <xf numFmtId="0" fontId="8" fillId="0" borderId="0" xfId="0" applyFont="1" applyFill="1"/>
    <xf numFmtId="0" fontId="9" fillId="0" borderId="0" xfId="0" applyFont="1" applyFill="1"/>
    <xf numFmtId="0" fontId="2" fillId="0" borderId="0" xfId="0" applyFont="1" applyFill="1"/>
    <xf numFmtId="0" fontId="1" fillId="0" borderId="0" xfId="0" applyFont="1" applyFill="1" applyAlignment="1">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1" fillId="0" borderId="0" xfId="0" applyFont="1" applyFill="1" applyAlignment="1"/>
    <xf numFmtId="0" fontId="5" fillId="0" borderId="0" xfId="0" applyFont="1" applyFill="1" applyAlignment="1">
      <alignment vertical="center"/>
    </xf>
    <xf numFmtId="0" fontId="2" fillId="0" borderId="0" xfId="0" applyFont="1" applyFill="1" applyAlignment="1">
      <alignment vertical="center"/>
    </xf>
    <xf numFmtId="43" fontId="5" fillId="0" borderId="0" xfId="1" applyNumberFormat="1" applyFont="1" applyFill="1" applyAlignment="1">
      <alignment vertical="center"/>
    </xf>
    <xf numFmtId="0" fontId="8" fillId="0" borderId="0" xfId="0" applyFont="1" applyFill="1" applyAlignment="1">
      <alignment vertical="center"/>
    </xf>
    <xf numFmtId="0" fontId="5" fillId="0" borderId="0" xfId="0" applyFont="1" applyFill="1" applyAlignment="1">
      <alignment vertical="center" wrapText="1"/>
    </xf>
    <xf numFmtId="0" fontId="0" fillId="0" borderId="0" xfId="0" applyFont="1" applyFill="1" applyAlignment="1">
      <alignment horizontal="center" vertical="center"/>
    </xf>
    <xf numFmtId="0" fontId="1" fillId="0" borderId="0" xfId="0" applyFont="1" applyFill="1" applyAlignment="1">
      <alignment horizontal="center" vertical="center" wrapText="1"/>
    </xf>
    <xf numFmtId="0" fontId="2" fillId="0" borderId="0" xfId="0" applyFont="1" applyFill="1" applyAlignment="1"/>
    <xf numFmtId="0" fontId="10" fillId="0" borderId="0" xfId="0" applyFont="1" applyFill="1" applyAlignment="1"/>
    <xf numFmtId="0" fontId="2" fillId="0" borderId="0" xfId="0" applyFont="1" applyFill="1" applyAlignment="1">
      <alignment horizontal="left" vertical="center"/>
    </xf>
    <xf numFmtId="0" fontId="1" fillId="2" borderId="0" xfId="0" applyFont="1" applyFill="1" applyAlignment="1">
      <alignment horizontal="center" vertical="center"/>
    </xf>
    <xf numFmtId="0" fontId="11" fillId="0" borderId="0" xfId="0" applyFont="1" applyFill="1"/>
    <xf numFmtId="0" fontId="6" fillId="0" borderId="0" xfId="0" applyFont="1" applyFill="1" applyAlignment="1">
      <alignment horizontal="center" vertical="center"/>
    </xf>
    <xf numFmtId="0" fontId="11" fillId="0" borderId="0" xfId="0" applyFont="1" applyFill="1" applyAlignment="1"/>
    <xf numFmtId="0" fontId="1" fillId="0" borderId="0" xfId="0" applyFont="1" applyFill="1" applyAlignment="1">
      <alignment horizontal="center" vertical="center"/>
    </xf>
    <xf numFmtId="0" fontId="1" fillId="0" borderId="0" xfId="0" applyFont="1" applyFill="1" applyAlignment="1">
      <alignment horizontal="left" vertical="center"/>
    </xf>
    <xf numFmtId="49" fontId="1" fillId="0" borderId="0" xfId="0" applyNumberFormat="1" applyFont="1" applyFill="1" applyAlignment="1">
      <alignment horizontal="center" vertical="center" wrapText="1"/>
    </xf>
    <xf numFmtId="0" fontId="1" fillId="0" borderId="0" xfId="0" applyFont="1" applyFill="1"/>
    <xf numFmtId="0"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left" vertical="center"/>
    </xf>
    <xf numFmtId="0" fontId="1"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12" fillId="0" borderId="0" xfId="0" applyNumberFormat="1" applyFont="1" applyFill="1" applyBorder="1" applyAlignment="1">
      <alignment horizontal="center" vertical="center"/>
    </xf>
    <xf numFmtId="0" fontId="12" fillId="0" borderId="0" xfId="0" applyNumberFormat="1" applyFont="1" applyFill="1" applyBorder="1" applyAlignment="1">
      <alignment horizontal="left" vertical="center"/>
    </xf>
    <xf numFmtId="0" fontId="12"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49" fontId="12" fillId="0" borderId="1" xfId="0" applyNumberFormat="1" applyFont="1" applyFill="1" applyBorder="1" applyAlignment="1">
      <alignment horizontal="center" vertical="center"/>
    </xf>
    <xf numFmtId="0" fontId="2" fillId="0" borderId="1" xfId="0" applyFont="1" applyFill="1" applyBorder="1" applyAlignment="1">
      <alignment horizontal="left" vertical="center"/>
    </xf>
    <xf numFmtId="0"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left" vertical="center" wrapText="1"/>
    </xf>
    <xf numFmtId="58"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1" xfId="59" applyFont="1" applyFill="1" applyBorder="1" applyAlignment="1">
      <alignment horizontal="left" vertical="center" wrapText="1"/>
    </xf>
    <xf numFmtId="58" fontId="1" fillId="0" borderId="1" xfId="0" applyNumberFormat="1" applyFont="1" applyFill="1" applyBorder="1" applyAlignment="1">
      <alignment horizontal="center" vertical="center" wrapText="1"/>
    </xf>
    <xf numFmtId="0" fontId="13" fillId="0" borderId="1" xfId="59" applyFont="1" applyFill="1" applyBorder="1" applyAlignment="1">
      <alignment horizontal="left" vertical="center" wrapText="1"/>
    </xf>
    <xf numFmtId="58" fontId="13" fillId="0" borderId="1" xfId="49" applyNumberFormat="1" applyFont="1" applyFill="1" applyBorder="1" applyAlignment="1">
      <alignment horizontal="center" vertical="center"/>
    </xf>
    <xf numFmtId="49" fontId="13" fillId="0" borderId="1" xfId="0" applyNumberFormat="1" applyFont="1" applyFill="1" applyBorder="1" applyAlignment="1">
      <alignment horizontal="center" vertical="center"/>
    </xf>
    <xf numFmtId="49" fontId="13"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58" fontId="13" fillId="0" borderId="1" xfId="0" applyNumberFormat="1" applyFont="1" applyFill="1" applyBorder="1" applyAlignment="1">
      <alignment horizontal="center" vertical="center" wrapText="1"/>
    </xf>
    <xf numFmtId="58" fontId="13" fillId="0" borderId="1" xfId="0" applyNumberFormat="1" applyFont="1" applyFill="1" applyBorder="1" applyAlignment="1">
      <alignment horizontal="center" vertical="center" wrapText="1"/>
    </xf>
    <xf numFmtId="0" fontId="2" fillId="0" borderId="1" xfId="59" applyFont="1" applyFill="1" applyBorder="1" applyAlignment="1">
      <alignment horizontal="left" vertical="center"/>
    </xf>
    <xf numFmtId="0" fontId="2" fillId="0" borderId="1" xfId="59" applyFont="1" applyFill="1" applyBorder="1" applyAlignment="1">
      <alignment horizontal="center" vertical="center" wrapText="1"/>
    </xf>
    <xf numFmtId="49" fontId="2" fillId="0" borderId="1" xfId="59" applyNumberFormat="1" applyFont="1" applyFill="1" applyBorder="1" applyAlignment="1">
      <alignment horizontal="center" vertical="center" wrapText="1"/>
    </xf>
    <xf numFmtId="0" fontId="1" fillId="0" borderId="1" xfId="0" applyFont="1" applyFill="1" applyBorder="1" applyAlignment="1">
      <alignment horizontal="center" vertical="center" wrapText="1" readingOrder="1"/>
    </xf>
    <xf numFmtId="58" fontId="1" fillId="0" borderId="1" xfId="0" applyNumberFormat="1" applyFont="1" applyFill="1" applyBorder="1" applyAlignment="1">
      <alignment horizontal="center" vertical="center" wrapText="1" readingOrder="1"/>
    </xf>
    <xf numFmtId="0" fontId="1" fillId="0" borderId="1" xfId="0" applyFont="1" applyFill="1" applyBorder="1" applyAlignment="1">
      <alignment horizontal="center" vertical="center" wrapText="1" readingOrder="1"/>
    </xf>
    <xf numFmtId="0" fontId="1" fillId="0" borderId="1" xfId="59" applyFont="1" applyFill="1" applyBorder="1" applyAlignment="1">
      <alignment horizontal="left" vertical="center" wrapText="1"/>
    </xf>
    <xf numFmtId="0" fontId="1" fillId="0" borderId="1" xfId="0" applyFont="1" applyFill="1" applyBorder="1" applyAlignment="1">
      <alignment horizontal="center" vertical="center" wrapText="1"/>
    </xf>
    <xf numFmtId="0" fontId="13" fillId="0" borderId="1" xfId="0" applyFont="1" applyFill="1" applyBorder="1" applyAlignment="1">
      <alignment vertical="center" wrapText="1"/>
    </xf>
    <xf numFmtId="58" fontId="13" fillId="0" borderId="1" xfId="0" applyNumberFormat="1" applyFont="1" applyFill="1" applyBorder="1" applyAlignment="1">
      <alignment horizontal="center" vertical="center" wrapText="1"/>
    </xf>
    <xf numFmtId="58" fontId="13" fillId="0" borderId="1" xfId="0" applyNumberFormat="1" applyFont="1" applyFill="1" applyBorder="1" applyAlignment="1">
      <alignment horizontal="center" vertical="center"/>
    </xf>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58" fontId="0" fillId="0" borderId="1" xfId="0" applyNumberFormat="1" applyFont="1" applyBorder="1" applyAlignment="1">
      <alignment horizontal="center" vertical="center" wrapText="1"/>
    </xf>
    <xf numFmtId="0" fontId="1" fillId="0" borderId="1" xfId="0" applyFont="1" applyFill="1" applyBorder="1" applyAlignment="1">
      <alignment horizontal="left" vertical="center" wrapText="1" readingOrder="1"/>
    </xf>
    <xf numFmtId="58" fontId="1" fillId="0" borderId="1" xfId="0" applyNumberFormat="1" applyFont="1" applyFill="1" applyBorder="1" applyAlignment="1">
      <alignment horizontal="center" vertical="center" wrapText="1" readingOrder="1"/>
    </xf>
    <xf numFmtId="0" fontId="1" fillId="0" borderId="1" xfId="0" applyFont="1" applyFill="1" applyBorder="1" applyAlignment="1">
      <alignment horizontal="center" vertical="center" wrapText="1" readingOrder="1"/>
    </xf>
    <xf numFmtId="58" fontId="1" fillId="0" borderId="1" xfId="0" applyNumberFormat="1" applyFont="1" applyFill="1" applyBorder="1" applyAlignment="1">
      <alignment horizontal="center" vertical="center" wrapText="1" readingOrder="1"/>
    </xf>
    <xf numFmtId="0" fontId="2" fillId="0" borderId="1" xfId="0" applyFont="1" applyFill="1" applyBorder="1" applyAlignment="1">
      <alignment horizontal="center" vertical="center" wrapText="1" readingOrder="1"/>
    </xf>
    <xf numFmtId="0" fontId="1" fillId="0" borderId="1" xfId="0" applyFont="1" applyFill="1" applyBorder="1" applyAlignment="1">
      <alignment horizontal="left" vertical="center" wrapText="1" readingOrder="1"/>
    </xf>
    <xf numFmtId="58" fontId="2" fillId="0" borderId="1" xfId="59" applyNumberFormat="1" applyFont="1" applyFill="1" applyBorder="1" applyAlignment="1">
      <alignment horizontal="center" vertical="center" wrapText="1"/>
    </xf>
    <xf numFmtId="0" fontId="1" fillId="0" borderId="1" xfId="0" applyFont="1" applyFill="1" applyBorder="1" applyAlignment="1">
      <alignment horizontal="center" vertical="center" wrapText="1" readingOrder="1"/>
    </xf>
    <xf numFmtId="0" fontId="5" fillId="0" borderId="0" xfId="0"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78" fontId="1"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xf>
    <xf numFmtId="178" fontId="13"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xf>
    <xf numFmtId="58" fontId="2" fillId="0" borderId="1" xfId="0" applyNumberFormat="1" applyFont="1" applyFill="1" applyBorder="1" applyAlignment="1">
      <alignment horizontal="center" vertical="center" wrapText="1"/>
    </xf>
    <xf numFmtId="3" fontId="1" fillId="0" borderId="1" xfId="0" applyNumberFormat="1" applyFont="1" applyFill="1" applyBorder="1" applyAlignment="1">
      <alignment horizontal="center" vertical="center" wrapText="1" readingOrder="1"/>
    </xf>
    <xf numFmtId="0" fontId="13" fillId="0" borderId="1" xfId="0" applyFont="1" applyFill="1" applyBorder="1" applyAlignment="1">
      <alignment horizontal="center" vertical="center" wrapText="1"/>
    </xf>
    <xf numFmtId="3"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center" wrapText="1"/>
    </xf>
    <xf numFmtId="0" fontId="2" fillId="0" borderId="0" xfId="0" applyFont="1" applyFill="1" applyBorder="1" applyAlignment="1">
      <alignment horizontal="center"/>
    </xf>
    <xf numFmtId="3" fontId="12" fillId="0" borderId="0" xfId="0" applyNumberFormat="1" applyFont="1" applyFill="1" applyBorder="1" applyAlignment="1">
      <alignment horizontal="center" vertical="center" wrapText="1"/>
    </xf>
    <xf numFmtId="0" fontId="12" fillId="0" borderId="0" xfId="0" applyNumberFormat="1" applyFont="1" applyFill="1" applyAlignment="1">
      <alignment horizontal="center"/>
    </xf>
    <xf numFmtId="58" fontId="1" fillId="0" borderId="0" xfId="0" applyNumberFormat="1" applyFont="1" applyFill="1" applyAlignment="1">
      <alignment horizontal="center" vertical="center"/>
    </xf>
    <xf numFmtId="49" fontId="2" fillId="0" borderId="0" xfId="0" applyNumberFormat="1" applyFont="1" applyFill="1" applyBorder="1" applyAlignment="1">
      <alignment horizontal="center" vertical="center" wrapText="1"/>
    </xf>
    <xf numFmtId="3" fontId="8" fillId="0" borderId="0" xfId="0" applyNumberFormat="1" applyFont="1" applyFill="1"/>
    <xf numFmtId="0" fontId="12" fillId="0" borderId="0" xfId="0" applyNumberFormat="1" applyFont="1" applyFill="1" applyBorder="1" applyAlignment="1">
      <alignment horizontal="center" vertical="center"/>
    </xf>
    <xf numFmtId="0" fontId="12" fillId="0" borderId="0" xfId="0" applyFont="1" applyFill="1" applyAlignment="1">
      <alignment horizontal="center" vertical="center"/>
    </xf>
    <xf numFmtId="3" fontId="12" fillId="0" borderId="1" xfId="0" applyNumberFormat="1" applyFont="1" applyFill="1" applyBorder="1" applyAlignment="1">
      <alignment horizontal="center" vertical="center" wrapText="1"/>
    </xf>
    <xf numFmtId="49" fontId="12"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xf>
    <xf numFmtId="3" fontId="1" fillId="0" borderId="1"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9"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 fillId="0" borderId="0"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0" xfId="0" applyFont="1" applyFill="1" applyAlignment="1">
      <alignment horizontal="center"/>
    </xf>
    <xf numFmtId="3" fontId="1" fillId="0" borderId="0" xfId="0" applyNumberFormat="1" applyFont="1" applyFill="1" applyAlignment="1">
      <alignment horizontal="center" vertical="center"/>
    </xf>
    <xf numFmtId="0" fontId="2" fillId="0" borderId="1" xfId="0" applyFont="1" applyFill="1" applyBorder="1" applyAlignment="1">
      <alignment horizontal="center" vertical="center" wrapText="1" readingOrder="1"/>
    </xf>
    <xf numFmtId="0" fontId="2" fillId="0" borderId="1" xfId="0" applyFont="1" applyFill="1" applyBorder="1" applyAlignment="1">
      <alignment horizontal="left" vertical="center" readingOrder="1"/>
    </xf>
    <xf numFmtId="58" fontId="1" fillId="0" borderId="1" xfId="0" applyNumberFormat="1" applyFont="1" applyFill="1" applyBorder="1" applyAlignment="1">
      <alignment horizontal="center" vertical="center" wrapText="1" readingOrder="1"/>
    </xf>
    <xf numFmtId="3" fontId="1" fillId="0" borderId="1" xfId="0" applyNumberFormat="1" applyFont="1" applyFill="1" applyBorder="1" applyAlignment="1">
      <alignment horizontal="center" vertical="center" wrapText="1" readingOrder="1"/>
    </xf>
    <xf numFmtId="0" fontId="2" fillId="0" borderId="0" xfId="0" applyFont="1" applyFill="1" applyBorder="1" applyAlignment="1">
      <alignment horizontal="center" vertical="center" wrapText="1"/>
    </xf>
    <xf numFmtId="0" fontId="1" fillId="3" borderId="1" xfId="0" applyFont="1" applyFill="1" applyBorder="1" applyAlignment="1">
      <alignment horizontal="center" vertical="center"/>
    </xf>
    <xf numFmtId="0" fontId="2" fillId="0" borderId="1" xfId="0" applyFont="1" applyFill="1" applyBorder="1" applyAlignment="1">
      <alignment horizontal="left" vertical="center" readingOrder="1"/>
    </xf>
    <xf numFmtId="0" fontId="2" fillId="0" borderId="1" xfId="0" applyFont="1" applyFill="1" applyBorder="1" applyAlignment="1">
      <alignment horizontal="center" vertical="center" wrapText="1" readingOrder="1"/>
    </xf>
    <xf numFmtId="0" fontId="1" fillId="0" borderId="1" xfId="0" applyFont="1" applyFill="1" applyBorder="1" applyAlignment="1">
      <alignment horizontal="center" vertical="center" wrapText="1" readingOrder="1"/>
    </xf>
    <xf numFmtId="0" fontId="2" fillId="0" borderId="1" xfId="0" applyFont="1" applyFill="1" applyBorder="1" applyAlignment="1">
      <alignment horizontal="center" vertical="center" readingOrder="1"/>
    </xf>
    <xf numFmtId="0" fontId="2" fillId="0" borderId="1" xfId="0" applyFont="1" applyFill="1" applyBorder="1" applyAlignment="1">
      <alignment horizontal="left" vertical="center" readingOrder="1"/>
    </xf>
    <xf numFmtId="0" fontId="1" fillId="0" borderId="1" xfId="0" applyFont="1" applyFill="1" applyBorder="1" applyAlignment="1">
      <alignment horizontal="center" vertical="center" readingOrder="1"/>
    </xf>
    <xf numFmtId="49" fontId="1" fillId="0" borderId="1" xfId="0" applyNumberFormat="1" applyFont="1" applyFill="1" applyBorder="1" applyAlignment="1">
      <alignment horizontal="center" vertical="center" readingOrder="1"/>
    </xf>
    <xf numFmtId="16" fontId="1" fillId="0" borderId="1" xfId="0" applyNumberFormat="1" applyFont="1" applyFill="1" applyBorder="1" applyAlignment="1">
      <alignment horizontal="center" vertical="center" wrapText="1" readingOrder="1"/>
    </xf>
    <xf numFmtId="0" fontId="2" fillId="0" borderId="1" xfId="0" applyNumberFormat="1" applyFont="1" applyFill="1" applyBorder="1" applyAlignment="1">
      <alignment horizontal="center" vertical="center" wrapText="1" readingOrder="1"/>
    </xf>
    <xf numFmtId="0" fontId="1" fillId="0" borderId="0" xfId="0" applyFont="1" applyFill="1" applyBorder="1" applyAlignment="1">
      <alignment vertical="center" wrapText="1"/>
    </xf>
    <xf numFmtId="0" fontId="1" fillId="0" borderId="0" xfId="0" applyFont="1" applyFill="1" applyBorder="1" applyAlignment="1">
      <alignment vertical="center"/>
    </xf>
    <xf numFmtId="49" fontId="2" fillId="0" borderId="0" xfId="0" applyNumberFormat="1" applyFont="1" applyFill="1" applyBorder="1" applyAlignment="1">
      <alignment horizontal="center" vertical="center"/>
    </xf>
    <xf numFmtId="0" fontId="1" fillId="0" borderId="1" xfId="0" applyFont="1" applyFill="1" applyBorder="1" applyAlignment="1">
      <alignment horizontal="left" vertical="center" wrapText="1" readingOrder="1"/>
    </xf>
    <xf numFmtId="58" fontId="1" fillId="0" borderId="1" xfId="0" applyNumberFormat="1" applyFont="1" applyFill="1" applyBorder="1" applyAlignment="1">
      <alignment horizontal="center" vertical="center" wrapText="1" readingOrder="1"/>
    </xf>
    <xf numFmtId="0" fontId="1" fillId="0" borderId="1" xfId="0" applyFont="1" applyFill="1" applyBorder="1" applyAlignment="1">
      <alignment horizontal="center" vertical="center" wrapText="1" readingOrder="1"/>
    </xf>
    <xf numFmtId="49" fontId="1" fillId="0" borderId="1" xfId="0" applyNumberFormat="1" applyFont="1" applyFill="1" applyBorder="1" applyAlignment="1">
      <alignment horizontal="center" vertical="center" wrapText="1" readingOrder="1"/>
    </xf>
    <xf numFmtId="0" fontId="1" fillId="0" borderId="1" xfId="0" applyFont="1" applyFill="1" applyBorder="1" applyAlignment="1">
      <alignment horizontal="left" vertical="center" wrapText="1" readingOrder="1"/>
    </xf>
    <xf numFmtId="0" fontId="1" fillId="0" borderId="1" xfId="0" applyFont="1" applyFill="1" applyBorder="1" applyAlignment="1">
      <alignment horizontal="center" vertical="center" wrapText="1" readingOrder="1"/>
    </xf>
    <xf numFmtId="0" fontId="2" fillId="0" borderId="1" xfId="0" applyFont="1" applyFill="1" applyBorder="1" applyAlignment="1">
      <alignment horizontal="left" vertical="center" wrapText="1" readingOrder="1"/>
    </xf>
    <xf numFmtId="49" fontId="1" fillId="0" borderId="1" xfId="0" applyNumberFormat="1" applyFont="1" applyFill="1" applyBorder="1" applyAlignment="1">
      <alignment horizontal="center" vertical="center" wrapText="1" readingOrder="1"/>
    </xf>
    <xf numFmtId="0" fontId="2" fillId="0" borderId="1" xfId="0" applyNumberFormat="1" applyFont="1" applyFill="1" applyBorder="1" applyAlignment="1">
      <alignment horizontal="center" vertical="center" wrapText="1" readingOrder="1"/>
    </xf>
    <xf numFmtId="0" fontId="2" fillId="0" borderId="1" xfId="0" applyFont="1" applyFill="1" applyBorder="1" applyAlignment="1">
      <alignment horizontal="center" vertical="center" wrapText="1" readingOrder="1"/>
    </xf>
    <xf numFmtId="3" fontId="1" fillId="0" borderId="1" xfId="0" applyNumberFormat="1" applyFont="1" applyFill="1" applyBorder="1" applyAlignment="1">
      <alignment horizontal="center" vertical="center" wrapText="1" readingOrder="1"/>
    </xf>
    <xf numFmtId="0" fontId="11" fillId="0" borderId="0" xfId="0" applyFont="1" applyFill="1" applyBorder="1" applyAlignment="1">
      <alignment vertical="center" wrapText="1"/>
    </xf>
    <xf numFmtId="43" fontId="1" fillId="0" borderId="0" xfId="1" applyNumberFormat="1" applyFont="1" applyFill="1" applyBorder="1" applyAlignment="1">
      <alignment horizontal="center" vertical="center"/>
    </xf>
    <xf numFmtId="0" fontId="2" fillId="0" borderId="1" xfId="0" applyFont="1" applyFill="1" applyBorder="1" applyAlignment="1">
      <alignment horizontal="center" vertical="center" wrapText="1" readingOrder="1"/>
    </xf>
    <xf numFmtId="0" fontId="1" fillId="0" borderId="1" xfId="59" applyFont="1" applyFill="1" applyBorder="1" applyAlignment="1">
      <alignment horizontal="center" vertical="center" wrapText="1"/>
    </xf>
    <xf numFmtId="0" fontId="2" fillId="0" borderId="1" xfId="0" applyFont="1" applyFill="1" applyBorder="1" applyAlignment="1">
      <alignment horizontal="center" vertical="center" readingOrder="1"/>
    </xf>
    <xf numFmtId="58" fontId="1" fillId="0" borderId="1" xfId="0" applyNumberFormat="1" applyFont="1" applyFill="1" applyBorder="1" applyAlignment="1">
      <alignment horizontal="center" vertical="center" wrapText="1" readingOrder="1"/>
    </xf>
    <xf numFmtId="58"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58" fontId="1" fillId="0" borderId="1" xfId="58" applyNumberFormat="1" applyFont="1" applyFill="1" applyBorder="1" applyAlignment="1">
      <alignment horizontal="center" vertical="center"/>
    </xf>
    <xf numFmtId="58" fontId="1" fillId="0" borderId="1" xfId="0" applyNumberFormat="1" applyFont="1" applyFill="1" applyBorder="1" applyAlignment="1">
      <alignment horizontal="center" vertical="center" wrapText="1"/>
    </xf>
    <xf numFmtId="58" fontId="2" fillId="0" borderId="1" xfId="58" applyNumberFormat="1" applyFont="1" applyFill="1" applyBorder="1" applyAlignment="1">
      <alignment horizontal="center" vertical="center"/>
    </xf>
    <xf numFmtId="0" fontId="2" fillId="0" borderId="1" xfId="59" applyFont="1" applyFill="1" applyBorder="1" applyAlignment="1">
      <alignment horizontal="left" vertical="center" wrapText="1"/>
    </xf>
    <xf numFmtId="3" fontId="1" fillId="0" borderId="1" xfId="0" applyNumberFormat="1" applyFont="1" applyFill="1" applyBorder="1" applyAlignment="1">
      <alignment horizontal="center" vertical="center" wrapText="1" readingOrder="1"/>
    </xf>
    <xf numFmtId="0" fontId="2" fillId="0" borderId="1" xfId="0" applyNumberFormat="1" applyFont="1" applyFill="1" applyBorder="1" applyAlignment="1">
      <alignment horizontal="center" vertical="center" wrapText="1"/>
    </xf>
    <xf numFmtId="58" fontId="1" fillId="0" borderId="1" xfId="56" applyNumberFormat="1" applyFont="1" applyFill="1" applyBorder="1" applyAlignment="1">
      <alignment horizontal="center" vertical="center" wrapText="1"/>
    </xf>
    <xf numFmtId="58" fontId="2" fillId="0" borderId="1" xfId="56" applyNumberFormat="1" applyFont="1" applyFill="1" applyBorder="1" applyAlignment="1">
      <alignment horizontal="center" vertical="center" wrapText="1"/>
    </xf>
    <xf numFmtId="49" fontId="1" fillId="0" borderId="1" xfId="57" applyNumberFormat="1" applyFont="1" applyFill="1" applyBorder="1" applyAlignment="1">
      <alignment horizontal="center" vertical="center" wrapText="1"/>
    </xf>
    <xf numFmtId="0" fontId="1" fillId="0" borderId="1" xfId="58" applyFont="1" applyFill="1" applyBorder="1" applyAlignment="1">
      <alignment horizontal="center" vertical="center" wrapText="1"/>
    </xf>
    <xf numFmtId="0" fontId="2" fillId="0" borderId="1" xfId="58" applyFont="1" applyFill="1" applyBorder="1" applyAlignment="1">
      <alignment horizontal="center" vertical="center" wrapText="1"/>
    </xf>
    <xf numFmtId="58" fontId="1" fillId="0" borderId="1" xfId="57" applyNumberFormat="1" applyFont="1" applyFill="1" applyBorder="1" applyAlignment="1">
      <alignment horizontal="center" vertical="center" wrapText="1"/>
    </xf>
    <xf numFmtId="3" fontId="1" fillId="0" borderId="1" xfId="57" applyNumberFormat="1" applyFont="1" applyFill="1" applyBorder="1" applyAlignment="1">
      <alignment horizontal="center" vertical="center" wrapText="1"/>
    </xf>
    <xf numFmtId="0" fontId="2" fillId="0" borderId="1" xfId="58" applyFont="1" applyFill="1" applyBorder="1" applyAlignment="1">
      <alignment horizontal="center" vertical="center"/>
    </xf>
    <xf numFmtId="3" fontId="2" fillId="0" borderId="1" xfId="0" applyNumberFormat="1" applyFont="1" applyFill="1" applyBorder="1" applyAlignment="1">
      <alignment horizontal="center" vertical="center"/>
    </xf>
    <xf numFmtId="49"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0" fontId="1" fillId="0" borderId="1" xfId="0" applyNumberFormat="1" applyFont="1" applyFill="1" applyBorder="1" applyAlignment="1">
      <alignment horizontal="center" vertical="center" wrapText="1"/>
    </xf>
    <xf numFmtId="58" fontId="1" fillId="0" borderId="1" xfId="59" applyNumberFormat="1" applyFont="1" applyFill="1" applyBorder="1" applyAlignment="1">
      <alignment horizontal="center" vertical="center" wrapText="1"/>
    </xf>
    <xf numFmtId="58" fontId="1" fillId="0" borderId="1" xfId="58" applyNumberFormat="1" applyFont="1" applyFill="1" applyBorder="1" applyAlignment="1">
      <alignment horizontal="center" vertical="center" wrapText="1"/>
    </xf>
    <xf numFmtId="0" fontId="1" fillId="0" borderId="1" xfId="59" applyFont="1" applyFill="1" applyBorder="1" applyAlignment="1">
      <alignment horizontal="left" vertical="center"/>
    </xf>
    <xf numFmtId="58" fontId="1" fillId="0" borderId="1" xfId="59" applyNumberFormat="1" applyFont="1" applyFill="1" applyBorder="1" applyAlignment="1">
      <alignment horizontal="center" vertical="center"/>
    </xf>
    <xf numFmtId="0" fontId="1" fillId="0" borderId="1" xfId="0" applyFont="1" applyFill="1" applyBorder="1" applyAlignment="1">
      <alignment horizontal="left" vertical="center"/>
    </xf>
    <xf numFmtId="58" fontId="1" fillId="0" borderId="1" xfId="0" applyNumberFormat="1" applyFont="1" applyFill="1" applyBorder="1" applyAlignment="1">
      <alignment horizontal="center" vertical="center" wrapText="1" readingOrder="1"/>
    </xf>
    <xf numFmtId="58" fontId="2" fillId="0" borderId="1" xfId="56"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readingOrder="1"/>
    </xf>
    <xf numFmtId="58" fontId="1" fillId="0" borderId="1" xfId="0" applyNumberFormat="1" applyFont="1" applyFill="1" applyBorder="1" applyAlignment="1">
      <alignment horizontal="center" vertical="center" wrapText="1" readingOrder="1"/>
    </xf>
    <xf numFmtId="0" fontId="15"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left" vertical="center"/>
    </xf>
    <xf numFmtId="0" fontId="13" fillId="0" borderId="1" xfId="0" applyFont="1" applyFill="1" applyBorder="1" applyAlignment="1">
      <alignment horizontal="left" vertical="center" wrapText="1"/>
    </xf>
    <xf numFmtId="58" fontId="14"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3" fontId="13" fillId="0" borderId="1" xfId="0" applyNumberFormat="1" applyFont="1" applyFill="1" applyBorder="1" applyAlignment="1">
      <alignment horizontal="center" vertical="center" wrapText="1"/>
    </xf>
    <xf numFmtId="0" fontId="11" fillId="0" borderId="0" xfId="0" applyFont="1" applyFill="1" applyBorder="1" applyAlignment="1">
      <alignment vertical="center"/>
    </xf>
    <xf numFmtId="0" fontId="16" fillId="0" borderId="10" xfId="0" applyFont="1" applyBorder="1" applyAlignment="1">
      <alignment wrapText="1"/>
    </xf>
    <xf numFmtId="0" fontId="16" fillId="0" borderId="11" xfId="0" applyFont="1" applyBorder="1" applyAlignment="1">
      <alignment wrapText="1"/>
    </xf>
    <xf numFmtId="0" fontId="13" fillId="0" borderId="1" xfId="53" applyFont="1" applyFill="1" applyBorder="1" applyAlignment="1">
      <alignment vertical="center" wrapText="1"/>
    </xf>
    <xf numFmtId="58" fontId="13" fillId="0" borderId="1" xfId="53" applyNumberFormat="1" applyFont="1" applyFill="1" applyBorder="1" applyAlignment="1">
      <alignment horizontal="center" vertical="center" wrapText="1"/>
    </xf>
    <xf numFmtId="58" fontId="13" fillId="0" borderId="1" xfId="53" applyNumberFormat="1" applyFont="1" applyFill="1" applyBorder="1" applyAlignment="1">
      <alignment horizontal="center" vertical="center"/>
    </xf>
    <xf numFmtId="49" fontId="13" fillId="0" borderId="1" xfId="0" applyNumberFormat="1"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left" vertical="center"/>
    </xf>
    <xf numFmtId="0" fontId="14" fillId="0" borderId="1" xfId="0" applyFont="1" applyFill="1" applyBorder="1" applyAlignment="1">
      <alignment horizontal="center" vertical="center" wrapText="1"/>
    </xf>
    <xf numFmtId="0" fontId="13" fillId="0" borderId="1" xfId="53" applyFont="1" applyFill="1" applyBorder="1" applyAlignment="1">
      <alignment horizontal="center" vertical="center" wrapText="1"/>
    </xf>
    <xf numFmtId="0" fontId="16" fillId="0" borderId="10" xfId="0" applyFont="1" applyBorder="1" applyAlignment="1">
      <alignment vertical="center" wrapText="1"/>
    </xf>
    <xf numFmtId="0" fontId="16" fillId="0" borderId="11" xfId="0" applyFont="1" applyBorder="1" applyAlignment="1">
      <alignment vertical="center" wrapText="1"/>
    </xf>
    <xf numFmtId="0" fontId="15" fillId="0" borderId="1" xfId="0" applyFont="1" applyFill="1" applyBorder="1" applyAlignment="1">
      <alignment horizontal="center" vertical="center"/>
    </xf>
    <xf numFmtId="0" fontId="14" fillId="0" borderId="1" xfId="0" applyFont="1" applyFill="1" applyBorder="1" applyAlignment="1">
      <alignment horizontal="center" vertical="center"/>
    </xf>
    <xf numFmtId="0" fontId="15" fillId="0" borderId="1" xfId="0" applyNumberFormat="1" applyFont="1" applyFill="1" applyBorder="1" applyAlignment="1">
      <alignment horizontal="center" vertical="center"/>
    </xf>
    <xf numFmtId="17" fontId="13" fillId="0" borderId="1" xfId="0" applyNumberFormat="1" applyFont="1" applyFill="1" applyBorder="1" applyAlignment="1">
      <alignment horizontal="center" vertical="center" wrapText="1"/>
    </xf>
    <xf numFmtId="179" fontId="13" fillId="0" borderId="1" xfId="0" applyNumberFormat="1" applyFont="1" applyFill="1" applyBorder="1" applyAlignment="1">
      <alignment horizontal="center" vertical="center" wrapText="1"/>
    </xf>
    <xf numFmtId="0" fontId="16" fillId="0" borderId="10" xfId="0" applyFont="1" applyBorder="1" applyAlignment="1">
      <alignment vertical="center"/>
    </xf>
    <xf numFmtId="0" fontId="16" fillId="0" borderId="11" xfId="0" applyFont="1" applyBorder="1" applyAlignment="1">
      <alignment vertical="center"/>
    </xf>
    <xf numFmtId="0" fontId="15" fillId="0" borderId="1" xfId="0" applyFont="1" applyFill="1" applyBorder="1" applyAlignment="1">
      <alignment horizontal="left" vertical="center"/>
    </xf>
    <xf numFmtId="0" fontId="15"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58" fontId="17" fillId="0" borderId="1" xfId="0" applyNumberFormat="1" applyFont="1" applyFill="1" applyBorder="1" applyAlignment="1">
      <alignment horizontal="center" vertical="center" wrapText="1"/>
    </xf>
    <xf numFmtId="0" fontId="17" fillId="0" borderId="1" xfId="49" applyFont="1" applyFill="1" applyBorder="1" applyAlignment="1">
      <alignment horizontal="center" vertical="center" wrapText="1"/>
    </xf>
    <xf numFmtId="49" fontId="17" fillId="0" borderId="1" xfId="49" applyNumberFormat="1" applyFont="1" applyFill="1" applyBorder="1" applyAlignment="1">
      <alignment horizontal="center" vertical="center" wrapText="1"/>
    </xf>
    <xf numFmtId="58" fontId="17" fillId="0" borderId="1" xfId="49" applyNumberFormat="1" applyFont="1" applyFill="1" applyBorder="1" applyAlignment="1">
      <alignment horizontal="center" vertical="center" wrapText="1"/>
    </xf>
    <xf numFmtId="0" fontId="17" fillId="0" borderId="1" xfId="60" applyFont="1" applyFill="1" applyBorder="1" applyAlignment="1">
      <alignment horizontal="left" vertical="center" wrapText="1"/>
    </xf>
    <xf numFmtId="0" fontId="17" fillId="0" borderId="1" xfId="60" applyFont="1" applyFill="1" applyBorder="1" applyAlignment="1">
      <alignment horizontal="center"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horizontal="left" vertical="center" wrapText="1"/>
    </xf>
    <xf numFmtId="0" fontId="17" fillId="0" borderId="1" xfId="49" applyFont="1" applyFill="1" applyBorder="1" applyAlignment="1">
      <alignment horizontal="left" vertical="center" wrapText="1"/>
    </xf>
    <xf numFmtId="58" fontId="17"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readingOrder="1"/>
    </xf>
    <xf numFmtId="0" fontId="16" fillId="0" borderId="0" xfId="0" applyFont="1" applyBorder="1" applyAlignment="1">
      <alignment vertical="center" wrapText="1"/>
    </xf>
    <xf numFmtId="0" fontId="16" fillId="0" borderId="0" xfId="0" applyFont="1" applyBorder="1" applyAlignment="1">
      <alignment vertical="center" wrapText="1"/>
    </xf>
    <xf numFmtId="0" fontId="16" fillId="0" borderId="0" xfId="0" applyFont="1" applyAlignment="1">
      <alignment vertical="center" wrapText="1"/>
    </xf>
    <xf numFmtId="58" fontId="15"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58" fontId="17" fillId="0" borderId="1" xfId="0" applyNumberFormat="1" applyFont="1" applyFill="1" applyBorder="1" applyAlignment="1">
      <alignment horizontal="center" vertical="center"/>
    </xf>
    <xf numFmtId="0" fontId="17" fillId="0" borderId="1" xfId="59" applyFont="1" applyFill="1" applyBorder="1" applyAlignment="1">
      <alignment horizontal="left" vertical="center" wrapText="1"/>
    </xf>
    <xf numFmtId="58" fontId="17" fillId="0" borderId="1" xfId="58" applyNumberFormat="1" applyFont="1" applyFill="1" applyBorder="1" applyAlignment="1">
      <alignment horizontal="center" vertical="center" wrapText="1"/>
    </xf>
    <xf numFmtId="58" fontId="19" fillId="0" borderId="1" xfId="0" applyNumberFormat="1" applyFont="1" applyFill="1" applyBorder="1" applyAlignment="1">
      <alignment horizontal="center" vertical="center" wrapText="1"/>
    </xf>
    <xf numFmtId="0" fontId="20" fillId="0" borderId="0" xfId="0" applyFont="1" applyBorder="1" applyAlignment="1">
      <alignment vertical="center" wrapText="1"/>
    </xf>
    <xf numFmtId="0" fontId="20" fillId="0" borderId="0" xfId="0" applyFont="1" applyBorder="1" applyAlignment="1">
      <alignment vertical="center" wrapText="1"/>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0" fontId="20" fillId="0" borderId="0" xfId="0" applyFont="1" applyAlignment="1">
      <alignment vertical="center" wrapText="1"/>
    </xf>
    <xf numFmtId="58" fontId="17" fillId="0" borderId="1" xfId="49"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17" fillId="0" borderId="1" xfId="50" applyFont="1" applyFill="1" applyBorder="1" applyAlignment="1">
      <alignment horizontal="left" vertical="center" wrapText="1"/>
    </xf>
    <xf numFmtId="0" fontId="17" fillId="0" borderId="1" xfId="50" applyFont="1" applyFill="1" applyBorder="1" applyAlignment="1">
      <alignment horizontal="center" vertical="center" wrapText="1"/>
    </xf>
    <xf numFmtId="0" fontId="22"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1" xfId="52" applyFont="1" applyFill="1" applyBorder="1" applyAlignment="1">
      <alignment horizontal="center" vertical="center" wrapText="1"/>
    </xf>
    <xf numFmtId="0" fontId="17" fillId="0" borderId="1" xfId="0" applyFont="1" applyFill="1" applyBorder="1" applyAlignment="1">
      <alignment horizontal="justify" vertical="center"/>
    </xf>
    <xf numFmtId="58" fontId="17" fillId="0" borderId="1" xfId="0" applyNumberFormat="1" applyFont="1" applyFill="1" applyBorder="1" applyAlignment="1">
      <alignment vertical="center"/>
    </xf>
    <xf numFmtId="58" fontId="23" fillId="0" borderId="1" xfId="0" applyNumberFormat="1" applyFont="1" applyFill="1" applyBorder="1" applyAlignment="1">
      <alignment horizontal="center" vertical="center" wrapText="1"/>
    </xf>
    <xf numFmtId="0" fontId="17" fillId="0" borderId="1" xfId="0" applyFont="1" applyFill="1" applyBorder="1" applyAlignment="1">
      <alignment vertical="center" wrapText="1"/>
    </xf>
    <xf numFmtId="0" fontId="23" fillId="0" borderId="1" xfId="0" applyFont="1" applyFill="1" applyBorder="1" applyAlignment="1">
      <alignment horizontal="center" vertical="center" wrapText="1"/>
    </xf>
    <xf numFmtId="0" fontId="23" fillId="0" borderId="1" xfId="0" applyFont="1" applyFill="1" applyBorder="1" applyAlignment="1">
      <alignment horizontal="center" vertical="center"/>
    </xf>
    <xf numFmtId="49" fontId="8"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0" fontId="1" fillId="0" borderId="0" xfId="0" applyNumberFormat="1" applyFont="1" applyFill="1" applyAlignment="1">
      <alignment horizontal="center" vertical="center"/>
    </xf>
    <xf numFmtId="0" fontId="5" fillId="0" borderId="0" xfId="0" applyFont="1" applyFill="1" applyAlignment="1">
      <alignment horizontal="left" vertical="center" wrapText="1"/>
    </xf>
    <xf numFmtId="49" fontId="5" fillId="0" borderId="0" xfId="0" applyNumberFormat="1" applyFont="1" applyFill="1" applyAlignment="1">
      <alignment horizontal="center" vertical="center"/>
    </xf>
    <xf numFmtId="0" fontId="2" fillId="0" borderId="0" xfId="0" applyFont="1" applyFill="1" applyAlignment="1">
      <alignment horizontal="left" vertical="center" wrapText="1"/>
    </xf>
    <xf numFmtId="0" fontId="2" fillId="0" borderId="0" xfId="0" applyFont="1" applyFill="1" applyAlignment="1">
      <alignment horizontal="center" vertical="center" wrapText="1"/>
    </xf>
    <xf numFmtId="1" fontId="1" fillId="0" borderId="0" xfId="0" applyNumberFormat="1" applyFont="1" applyFill="1" applyAlignment="1">
      <alignment horizontal="center" vertical="center" wrapText="1"/>
    </xf>
    <xf numFmtId="1"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49" fontId="7" fillId="0" borderId="12" xfId="0" applyNumberFormat="1" applyFont="1" applyFill="1" applyBorder="1" applyAlignment="1">
      <alignment horizontal="center" vertical="center" wrapText="1"/>
    </xf>
    <xf numFmtId="1" fontId="8" fillId="0" borderId="0" xfId="0" applyNumberFormat="1" applyFont="1" applyFill="1" applyBorder="1"/>
    <xf numFmtId="3" fontId="7" fillId="0" borderId="12"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49" fontId="1" fillId="0" borderId="1" xfId="0" applyNumberFormat="1" applyFont="1" applyFill="1" applyBorder="1" applyAlignment="1" quotePrefix="1">
      <alignment horizontal="center" vertical="center" wrapText="1"/>
    </xf>
    <xf numFmtId="49" fontId="13" fillId="0" borderId="1" xfId="0" applyNumberFormat="1" applyFont="1" applyFill="1" applyBorder="1" applyAlignment="1" quotePrefix="1">
      <alignment horizontal="center" vertical="center" wrapText="1"/>
    </xf>
    <xf numFmtId="0" fontId="1" fillId="0" borderId="1" xfId="0" applyFont="1" applyFill="1" applyBorder="1" applyAlignment="1" quotePrefix="1">
      <alignment horizontal="center" vertical="center" wrapText="1" readingOrder="1"/>
    </xf>
    <xf numFmtId="0" fontId="1" fillId="0" borderId="1" xfId="0" applyFont="1" applyFill="1" applyBorder="1" applyAlignment="1" quotePrefix="1">
      <alignment horizontal="center" vertical="center" wrapText="1" readingOrder="1"/>
    </xf>
    <xf numFmtId="0" fontId="1" fillId="0" borderId="1" xfId="0" applyFont="1" applyFill="1" applyBorder="1" applyAlignment="1" quotePrefix="1">
      <alignment horizontal="center" vertical="center" wrapText="1" readingOrder="1"/>
    </xf>
    <xf numFmtId="0" fontId="13" fillId="0" borderId="1" xfId="0" applyFont="1" applyFill="1" applyBorder="1" applyAlignment="1" quotePrefix="1">
      <alignment horizontal="center" vertical="center" wrapText="1"/>
    </xf>
    <xf numFmtId="58" fontId="13" fillId="0" borderId="1" xfId="53" applyNumberFormat="1" applyFont="1" applyFill="1" applyBorder="1" applyAlignment="1" quotePrefix="1">
      <alignment horizontal="center" vertical="center" wrapText="1"/>
    </xf>
    <xf numFmtId="0" fontId="17" fillId="0" borderId="1" xfId="0" applyFont="1" applyFill="1" applyBorder="1" applyAlignment="1" quotePrefix="1">
      <alignment horizontal="center" vertical="center" wrapText="1"/>
    </xf>
    <xf numFmtId="58" fontId="13" fillId="0" borderId="1" xfId="0" applyNumberFormat="1" applyFont="1" applyFill="1" applyBorder="1" applyAlignment="1" quotePrefix="1">
      <alignment horizontal="center" vertical="center" wrapText="1"/>
    </xf>
    <xf numFmtId="49" fontId="17" fillId="0" borderId="1" xfId="0" applyNumberFormat="1" applyFont="1" applyFill="1" applyBorder="1" applyAlignment="1" quotePrefix="1">
      <alignment horizontal="center" vertical="center" wrapText="1"/>
    </xf>
    <xf numFmtId="0" fontId="1" fillId="0" borderId="1" xfId="0" applyFont="1" applyFill="1" applyBorder="1" applyAlignment="1" quotePrefix="1">
      <alignment horizontal="center" vertical="center" wrapText="1" readingOrder="1"/>
    </xf>
    <xf numFmtId="58" fontId="17" fillId="0" borderId="1" xfId="0" applyNumberFormat="1" applyFont="1" applyFill="1" applyBorder="1" applyAlignment="1" quotePrefix="1">
      <alignment horizontal="center" vertical="center" wrapText="1"/>
    </xf>
    <xf numFmtId="0" fontId="17" fillId="0" borderId="1" xfId="0" applyFont="1" applyFill="1" applyBorder="1" applyAlignment="1" quotePrefix="1">
      <alignment horizontal="center" vertical="center"/>
    </xf>
  </cellXfs>
  <cellStyles count="6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3" xfId="51"/>
    <cellStyle name="Normal 4" xfId="52"/>
    <cellStyle name="Normal 4 2" xfId="53"/>
    <cellStyle name="Normal 4 3" xfId="54"/>
    <cellStyle name="Normal 4 4" xfId="55"/>
    <cellStyle name="Normal_Bieu 6" xfId="56"/>
    <cellStyle name="Normal_Book2" xfId="57"/>
    <cellStyle name="Normal_Danh sách CBVC 31-5-2013" xfId="58"/>
    <cellStyle name="Normal_Danh sach lao dong năm 2018" xfId="59"/>
    <cellStyle name="Normal_Sheet1" xfId="60"/>
  </cellStyles>
  <dxfs count="5">
    <dxf>
      <font>
        <color rgb="FF9C0006"/>
      </font>
      <fill>
        <patternFill patternType="solid">
          <bgColor rgb="FFFFC7CE"/>
        </patternFill>
      </fill>
    </dxf>
    <dxf>
      <fill>
        <patternFill patternType="solid">
          <bgColor theme="7" tint="0.599963377788629"/>
        </patternFill>
      </fill>
    </dxf>
    <dxf>
      <fill>
        <patternFill patternType="solid">
          <bgColor theme="7" tint="0.599963377788629"/>
        </patternFill>
      </fill>
    </dxf>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819150</xdr:colOff>
      <xdr:row>2</xdr:row>
      <xdr:rowOff>5715</xdr:rowOff>
    </xdr:from>
    <xdr:to>
      <xdr:col>3</xdr:col>
      <xdr:colOff>686947</xdr:colOff>
      <xdr:row>2</xdr:row>
      <xdr:rowOff>14771</xdr:rowOff>
    </xdr:to>
    <xdr:sp>
      <xdr:nvSpPr>
        <xdr:cNvPr id="2" name="Line 46"/>
        <xdr:cNvSpPr/>
      </xdr:nvSpPr>
      <xdr:spPr>
        <a:xfrm flipV="1">
          <a:off x="1350010" y="405765"/>
          <a:ext cx="1867535" cy="8890"/>
        </a:xfrm>
        <a:prstGeom prst="line">
          <a:avLst/>
        </a:prstGeom>
        <a:ln w="9525" cap="flat" cmpd="sng">
          <a:solidFill>
            <a:srgbClr val="000000"/>
          </a:solidFill>
          <a:prstDash val="solid"/>
          <a:round/>
          <a:headEnd type="none" w="med" len="med"/>
          <a:tailEnd type="none" w="med" len="med"/>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819150</xdr:colOff>
      <xdr:row>2</xdr:row>
      <xdr:rowOff>5715</xdr:rowOff>
    </xdr:from>
    <xdr:to>
      <xdr:col>2</xdr:col>
      <xdr:colOff>0</xdr:colOff>
      <xdr:row>2</xdr:row>
      <xdr:rowOff>14771</xdr:rowOff>
    </xdr:to>
    <xdr:sp>
      <xdr:nvSpPr>
        <xdr:cNvPr id="2" name="Line 46"/>
        <xdr:cNvSpPr/>
      </xdr:nvSpPr>
      <xdr:spPr>
        <a:xfrm flipV="1">
          <a:off x="1504950" y="405765"/>
          <a:ext cx="2552700" cy="8890"/>
        </a:xfrm>
        <a:prstGeom prst="line">
          <a:avLst/>
        </a:prstGeom>
        <a:ln w="9525" cap="flat" cmpd="sng">
          <a:solidFill>
            <a:srgbClr val="000000"/>
          </a:solidFill>
          <a:prstDash val="solid"/>
          <a:round/>
          <a:headEnd type="none" w="med" len="med"/>
          <a:tailEnd type="none" w="med" len="me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C848"/>
  <sheetViews>
    <sheetView tabSelected="1" zoomScale="70" zoomScaleNormal="70" workbookViewId="0">
      <selection activeCell="E23" sqref="E23"/>
    </sheetView>
  </sheetViews>
  <sheetFormatPr defaultColWidth="9" defaultRowHeight="15.75"/>
  <cols>
    <col min="1" max="1" width="6.96666666666667" style="62" customWidth="1"/>
    <col min="2" max="2" width="14.875" style="63" customWidth="1"/>
    <col min="3" max="3" width="11.375" style="62" customWidth="1"/>
    <col min="4" max="4" width="10.875" style="62" customWidth="1"/>
    <col min="5" max="5" width="20.625" style="54" customWidth="1"/>
    <col min="6" max="6" width="25.625" style="54" customWidth="1"/>
    <col min="7" max="7" width="15.125" style="64" customWidth="1"/>
    <col min="8" max="8" width="17.85" style="54" customWidth="1"/>
    <col min="9" max="9" width="15.225" style="54" customWidth="1"/>
    <col min="10" max="10" width="13.625" style="54" customWidth="1"/>
    <col min="11" max="11" width="22" style="54" customWidth="1"/>
    <col min="12" max="12" width="14.775" style="54" customWidth="1"/>
    <col min="13" max="13" width="10.875" style="54" customWidth="1"/>
    <col min="14" max="14" width="11.375" style="54" customWidth="1"/>
    <col min="15" max="15" width="6.875" style="54" customWidth="1"/>
    <col min="16" max="16" width="14.275" style="54" customWidth="1"/>
    <col min="17" max="17" width="12" style="54" customWidth="1"/>
    <col min="18" max="18" width="7.5" style="54" customWidth="1"/>
    <col min="19" max="19" width="7.25" style="54" customWidth="1"/>
    <col min="20" max="20" width="6.25" style="54" customWidth="1"/>
    <col min="21" max="21" width="5.875" style="62" customWidth="1"/>
    <col min="22" max="22" width="9.875" style="65" customWidth="1"/>
    <col min="23" max="23" width="10.375" style="65" customWidth="1"/>
    <col min="24" max="24" width="10.875" style="65" customWidth="1"/>
    <col min="25" max="25" width="9.875" style="65" customWidth="1"/>
    <col min="26" max="26" width="10.625" style="65" customWidth="1"/>
    <col min="27" max="27" width="5.625" style="65" customWidth="1"/>
    <col min="28" max="28" width="9" style="65"/>
    <col min="29" max="29" width="9.625" style="65"/>
    <col min="30" max="16384" width="9" style="65"/>
  </cols>
  <sheetData>
    <row r="1" s="40" customFormat="1" customHeight="1" spans="1:23">
      <c r="A1" s="66" t="s">
        <v>0</v>
      </c>
      <c r="B1" s="67"/>
      <c r="C1" s="66"/>
      <c r="D1" s="66"/>
      <c r="E1" s="68"/>
      <c r="F1" s="68"/>
      <c r="G1" s="69"/>
      <c r="H1" s="68"/>
      <c r="I1" s="68"/>
      <c r="J1" s="68"/>
      <c r="K1" s="68"/>
      <c r="L1" s="83"/>
      <c r="M1" s="83"/>
      <c r="N1" s="83"/>
      <c r="O1" s="130"/>
      <c r="P1" s="130"/>
      <c r="Q1" s="130"/>
      <c r="R1" s="130"/>
      <c r="S1" s="130"/>
      <c r="T1" s="141"/>
      <c r="U1" s="142"/>
      <c r="V1" s="143"/>
      <c r="W1" s="45"/>
    </row>
    <row r="2" s="40" customFormat="1" customHeight="1" spans="1:23">
      <c r="A2" s="70" t="s">
        <v>1</v>
      </c>
      <c r="B2" s="71"/>
      <c r="C2" s="70"/>
      <c r="D2" s="70"/>
      <c r="E2" s="72"/>
      <c r="F2" s="72"/>
      <c r="G2" s="73"/>
      <c r="H2" s="72"/>
      <c r="I2" s="72"/>
      <c r="J2" s="72"/>
      <c r="K2" s="72"/>
      <c r="L2" s="69"/>
      <c r="M2" s="69"/>
      <c r="N2" s="69"/>
      <c r="O2" s="130"/>
      <c r="P2" s="130"/>
      <c r="Q2" s="130"/>
      <c r="R2" s="130"/>
      <c r="S2" s="130"/>
      <c r="T2" s="141"/>
      <c r="U2" s="142"/>
      <c r="V2" s="143"/>
      <c r="W2" s="45"/>
    </row>
    <row r="3" s="40" customFormat="1" spans="1:24">
      <c r="A3" s="70"/>
      <c r="B3" s="71"/>
      <c r="C3" s="70"/>
      <c r="D3" s="70"/>
      <c r="E3" s="72"/>
      <c r="F3" s="72"/>
      <c r="G3" s="73"/>
      <c r="H3" s="72"/>
      <c r="I3" s="72"/>
      <c r="J3" s="72"/>
      <c r="K3" s="72"/>
      <c r="L3" s="69"/>
      <c r="M3" s="69"/>
      <c r="N3" s="69"/>
      <c r="O3" s="130"/>
      <c r="P3" s="130"/>
      <c r="Q3" s="130"/>
      <c r="R3" s="130"/>
      <c r="S3" s="130"/>
      <c r="T3" s="141"/>
      <c r="U3" s="142"/>
      <c r="V3" s="143"/>
      <c r="W3" s="45"/>
      <c r="X3" s="40">
        <f>500-245</f>
        <v>255</v>
      </c>
    </row>
    <row r="4" s="40" customFormat="1" spans="1:23">
      <c r="A4" s="74" t="s">
        <v>2</v>
      </c>
      <c r="B4" s="75"/>
      <c r="C4" s="74"/>
      <c r="D4" s="74"/>
      <c r="E4" s="76"/>
      <c r="F4" s="76"/>
      <c r="G4" s="76"/>
      <c r="H4" s="76"/>
      <c r="I4" s="76"/>
      <c r="J4" s="76"/>
      <c r="K4" s="76"/>
      <c r="L4" s="76"/>
      <c r="M4" s="76"/>
      <c r="N4" s="76"/>
      <c r="O4" s="76"/>
      <c r="P4" s="76"/>
      <c r="Q4" s="76"/>
      <c r="R4" s="76"/>
      <c r="S4" s="76"/>
      <c r="T4" s="76"/>
      <c r="U4" s="74"/>
      <c r="V4" s="144"/>
      <c r="W4" s="45"/>
    </row>
    <row r="5" s="40" customFormat="1" customHeight="1" spans="1:23">
      <c r="A5" s="70" t="s">
        <v>3</v>
      </c>
      <c r="B5" s="71"/>
      <c r="C5" s="70"/>
      <c r="D5" s="70"/>
      <c r="E5" s="72"/>
      <c r="F5" s="72"/>
      <c r="G5" s="72"/>
      <c r="H5" s="72"/>
      <c r="I5" s="72"/>
      <c r="J5" s="72"/>
      <c r="K5" s="72"/>
      <c r="L5" s="72"/>
      <c r="M5" s="72"/>
      <c r="N5" s="72"/>
      <c r="O5" s="72"/>
      <c r="P5" s="72"/>
      <c r="Q5" s="72"/>
      <c r="R5" s="72"/>
      <c r="S5" s="72"/>
      <c r="T5" s="72"/>
      <c r="U5" s="70"/>
      <c r="V5" s="3"/>
      <c r="W5" s="45"/>
    </row>
    <row r="6" s="40" customFormat="1" ht="18.75" customHeight="1" spans="1:23">
      <c r="A6" s="77" t="s">
        <v>4</v>
      </c>
      <c r="B6" s="78"/>
      <c r="C6" s="77"/>
      <c r="D6" s="77"/>
      <c r="E6" s="79"/>
      <c r="F6" s="79"/>
      <c r="G6" s="79"/>
      <c r="H6" s="79"/>
      <c r="I6" s="79"/>
      <c r="J6" s="79"/>
      <c r="K6" s="79"/>
      <c r="L6" s="79"/>
      <c r="M6" s="79"/>
      <c r="N6" s="79"/>
      <c r="O6" s="79"/>
      <c r="P6" s="79"/>
      <c r="Q6" s="79"/>
      <c r="R6" s="79"/>
      <c r="S6" s="79"/>
      <c r="T6" s="145"/>
      <c r="U6" s="77"/>
      <c r="V6" s="146"/>
      <c r="W6" s="45"/>
    </row>
    <row r="7" s="40" customFormat="1" spans="1:23">
      <c r="A7" s="80"/>
      <c r="B7" s="81"/>
      <c r="C7" s="82"/>
      <c r="D7" s="82"/>
      <c r="E7" s="83"/>
      <c r="F7" s="83"/>
      <c r="G7" s="83"/>
      <c r="H7" s="83"/>
      <c r="I7" s="83"/>
      <c r="J7" s="83"/>
      <c r="K7" s="83"/>
      <c r="L7" s="83"/>
      <c r="M7" s="83"/>
      <c r="N7" s="83"/>
      <c r="O7" s="130"/>
      <c r="P7" s="130"/>
      <c r="Q7" s="130"/>
      <c r="R7" s="130"/>
      <c r="S7" s="130"/>
      <c r="T7" s="141"/>
      <c r="U7" s="142"/>
      <c r="V7" s="143"/>
      <c r="W7" s="147">
        <v>45901</v>
      </c>
    </row>
    <row r="8" s="41" customFormat="1" spans="1:24">
      <c r="A8" s="84" t="s">
        <v>5</v>
      </c>
      <c r="B8" s="85" t="s">
        <v>6</v>
      </c>
      <c r="C8" s="85" t="s">
        <v>7</v>
      </c>
      <c r="D8" s="85"/>
      <c r="E8" s="86" t="s">
        <v>8</v>
      </c>
      <c r="F8" s="86" t="s">
        <v>9</v>
      </c>
      <c r="G8" s="87" t="s">
        <v>10</v>
      </c>
      <c r="H8" s="86" t="s">
        <v>11</v>
      </c>
      <c r="I8" s="86" t="s">
        <v>12</v>
      </c>
      <c r="J8" s="86" t="s">
        <v>13</v>
      </c>
      <c r="K8" s="86" t="s">
        <v>14</v>
      </c>
      <c r="L8" s="87" t="s">
        <v>15</v>
      </c>
      <c r="M8" s="87" t="s">
        <v>16</v>
      </c>
      <c r="N8" s="87" t="s">
        <v>17</v>
      </c>
      <c r="O8" s="86" t="s">
        <v>18</v>
      </c>
      <c r="P8" s="86"/>
      <c r="Q8" s="86"/>
      <c r="R8" s="86" t="s">
        <v>19</v>
      </c>
      <c r="S8" s="86"/>
      <c r="T8" s="131" t="s">
        <v>20</v>
      </c>
      <c r="U8" s="87" t="s">
        <v>21</v>
      </c>
      <c r="V8" s="148"/>
      <c r="W8" s="46"/>
      <c r="X8" s="149"/>
    </row>
    <row r="9" s="41" customFormat="1" spans="1:24">
      <c r="A9" s="84"/>
      <c r="B9" s="85"/>
      <c r="C9" s="88" t="s">
        <v>22</v>
      </c>
      <c r="D9" s="88" t="s">
        <v>23</v>
      </c>
      <c r="E9" s="86"/>
      <c r="F9" s="86"/>
      <c r="G9" s="87"/>
      <c r="H9" s="86"/>
      <c r="I9" s="86"/>
      <c r="J9" s="86"/>
      <c r="K9" s="86"/>
      <c r="L9" s="87"/>
      <c r="M9" s="87"/>
      <c r="N9" s="87"/>
      <c r="O9" s="86"/>
      <c r="P9" s="86"/>
      <c r="Q9" s="86"/>
      <c r="R9" s="86"/>
      <c r="S9" s="86"/>
      <c r="T9" s="131"/>
      <c r="U9" s="87"/>
      <c r="V9" s="148"/>
      <c r="W9" s="46">
        <f>1000-820</f>
        <v>180</v>
      </c>
      <c r="X9" s="41">
        <v>2025</v>
      </c>
    </row>
    <row r="10" s="41" customFormat="1" ht="37" customHeight="1" spans="1:23">
      <c r="A10" s="84"/>
      <c r="B10" s="85"/>
      <c r="C10" s="88"/>
      <c r="D10" s="88"/>
      <c r="E10" s="86"/>
      <c r="F10" s="86"/>
      <c r="G10" s="87"/>
      <c r="H10" s="86"/>
      <c r="I10" s="86"/>
      <c r="J10" s="86"/>
      <c r="K10" s="86"/>
      <c r="L10" s="87"/>
      <c r="M10" s="87"/>
      <c r="N10" s="87"/>
      <c r="O10" s="86" t="s">
        <v>24</v>
      </c>
      <c r="P10" s="86" t="s">
        <v>25</v>
      </c>
      <c r="Q10" s="86" t="s">
        <v>26</v>
      </c>
      <c r="R10" s="86" t="s">
        <v>27</v>
      </c>
      <c r="S10" s="86" t="s">
        <v>28</v>
      </c>
      <c r="T10" s="131"/>
      <c r="U10" s="87"/>
      <c r="V10" s="148"/>
      <c r="W10" s="46"/>
    </row>
    <row r="11" s="42" customFormat="1" customHeight="1" spans="1:23">
      <c r="A11" s="89">
        <v>1</v>
      </c>
      <c r="B11" s="89">
        <v>2</v>
      </c>
      <c r="C11" s="89">
        <v>3</v>
      </c>
      <c r="D11" s="89">
        <v>4</v>
      </c>
      <c r="E11" s="89">
        <v>5</v>
      </c>
      <c r="F11" s="89">
        <v>6</v>
      </c>
      <c r="G11" s="90">
        <v>7</v>
      </c>
      <c r="H11" s="89">
        <v>8</v>
      </c>
      <c r="I11" s="89">
        <v>9</v>
      </c>
      <c r="J11" s="89">
        <v>10</v>
      </c>
      <c r="K11" s="89">
        <v>11</v>
      </c>
      <c r="L11" s="89">
        <v>8</v>
      </c>
      <c r="M11" s="89"/>
      <c r="N11" s="89">
        <v>9</v>
      </c>
      <c r="O11" s="89">
        <v>10</v>
      </c>
      <c r="P11" s="89">
        <v>11</v>
      </c>
      <c r="Q11" s="89">
        <v>16</v>
      </c>
      <c r="R11" s="89">
        <v>12</v>
      </c>
      <c r="S11" s="89">
        <v>13</v>
      </c>
      <c r="T11" s="89">
        <v>19</v>
      </c>
      <c r="U11" s="89">
        <v>14</v>
      </c>
      <c r="V11" s="150"/>
      <c r="W11" s="151"/>
    </row>
    <row r="12" s="43" customFormat="1" customHeight="1" spans="1:23">
      <c r="A12" s="84" t="s">
        <v>29</v>
      </c>
      <c r="B12" s="91" t="s">
        <v>30</v>
      </c>
      <c r="C12" s="85"/>
      <c r="D12" s="85"/>
      <c r="E12" s="86"/>
      <c r="F12" s="86"/>
      <c r="G12" s="87"/>
      <c r="H12" s="86"/>
      <c r="I12" s="86"/>
      <c r="J12" s="131">
        <f>SUM(J13:J115)</f>
        <v>135</v>
      </c>
      <c r="K12" s="131"/>
      <c r="L12" s="87"/>
      <c r="M12" s="87"/>
      <c r="N12" s="132"/>
      <c r="O12" s="132"/>
      <c r="P12" s="132"/>
      <c r="Q12" s="132"/>
      <c r="R12" s="132"/>
      <c r="S12" s="132"/>
      <c r="T12" s="152"/>
      <c r="U12" s="132"/>
      <c r="V12" s="153"/>
      <c r="W12" s="46"/>
    </row>
    <row r="13" s="43" customFormat="1" customHeight="1" spans="1:26">
      <c r="A13" s="84" t="s">
        <v>31</v>
      </c>
      <c r="B13" s="91" t="s">
        <v>32</v>
      </c>
      <c r="C13" s="85"/>
      <c r="D13" s="85"/>
      <c r="E13" s="86"/>
      <c r="F13" s="86"/>
      <c r="G13" s="87"/>
      <c r="H13" s="86"/>
      <c r="I13" s="86"/>
      <c r="J13" s="131">
        <f>A19</f>
        <v>6</v>
      </c>
      <c r="K13" s="131"/>
      <c r="L13" s="87"/>
      <c r="M13" s="87"/>
      <c r="N13" s="132"/>
      <c r="O13" s="132"/>
      <c r="P13" s="132"/>
      <c r="Q13" s="132"/>
      <c r="R13" s="132"/>
      <c r="S13" s="132"/>
      <c r="T13" s="152"/>
      <c r="U13" s="132"/>
      <c r="V13" s="153"/>
      <c r="W13" s="154"/>
      <c r="X13" s="155" t="s">
        <v>33</v>
      </c>
      <c r="Y13" s="164" t="s">
        <v>34</v>
      </c>
      <c r="Z13" s="164" t="s">
        <v>35</v>
      </c>
    </row>
    <row r="14" s="44" customFormat="1" ht="31.5" spans="1:26">
      <c r="A14" s="92">
        <v>1</v>
      </c>
      <c r="B14" s="93" t="s">
        <v>36</v>
      </c>
      <c r="C14" s="94" t="s">
        <v>37</v>
      </c>
      <c r="D14" s="95"/>
      <c r="E14" s="96" t="s">
        <v>38</v>
      </c>
      <c r="F14" s="96" t="s">
        <v>39</v>
      </c>
      <c r="G14" s="324" t="s">
        <v>40</v>
      </c>
      <c r="H14" s="98" t="s">
        <v>41</v>
      </c>
      <c r="I14" s="133" t="s">
        <v>42</v>
      </c>
      <c r="J14" s="133" t="s">
        <v>43</v>
      </c>
      <c r="K14" s="133" t="s">
        <v>44</v>
      </c>
      <c r="L14" s="100">
        <v>39703</v>
      </c>
      <c r="M14" s="100" t="s">
        <v>45</v>
      </c>
      <c r="N14" s="100" t="s">
        <v>46</v>
      </c>
      <c r="O14" s="133" t="s">
        <v>47</v>
      </c>
      <c r="P14" s="133" t="s">
        <v>48</v>
      </c>
      <c r="Q14" s="133" t="s">
        <v>49</v>
      </c>
      <c r="R14" s="133" t="s">
        <v>50</v>
      </c>
      <c r="S14" s="133" t="s">
        <v>51</v>
      </c>
      <c r="T14" s="156">
        <f t="shared" ref="T14:T19" si="0">$X$9-YEAR(C14)</f>
        <v>43</v>
      </c>
      <c r="U14" s="97" t="s">
        <v>52</v>
      </c>
      <c r="V14" s="157"/>
      <c r="W14" s="158" t="s">
        <v>53</v>
      </c>
      <c r="X14" s="159">
        <f>DATEDIF(L14,$W$7,"m")</f>
        <v>203</v>
      </c>
      <c r="Y14" s="159">
        <f t="shared" ref="Y14:Y77" si="1">ROUNDDOWN(X14/12,0)</f>
        <v>16</v>
      </c>
      <c r="Z14" s="159">
        <f t="shared" ref="Z14:Z77" si="2">MOD(X14,12)</f>
        <v>11</v>
      </c>
    </row>
    <row r="15" s="45" customFormat="1" ht="31.5" spans="1:26">
      <c r="A15" s="92">
        <v>2</v>
      </c>
      <c r="B15" s="99" t="s">
        <v>54</v>
      </c>
      <c r="C15" s="100">
        <v>25308</v>
      </c>
      <c r="D15" s="95"/>
      <c r="E15" s="96" t="s">
        <v>55</v>
      </c>
      <c r="F15" s="96" t="s">
        <v>56</v>
      </c>
      <c r="G15" s="324" t="s">
        <v>57</v>
      </c>
      <c r="H15" s="100">
        <v>44420</v>
      </c>
      <c r="I15" s="133" t="s">
        <v>42</v>
      </c>
      <c r="J15" s="133" t="s">
        <v>58</v>
      </c>
      <c r="K15" s="133" t="s">
        <v>58</v>
      </c>
      <c r="L15" s="100">
        <v>35339</v>
      </c>
      <c r="M15" s="100" t="s">
        <v>45</v>
      </c>
      <c r="N15" s="100" t="s">
        <v>46</v>
      </c>
      <c r="O15" s="133" t="s">
        <v>59</v>
      </c>
      <c r="P15" s="133" t="s">
        <v>60</v>
      </c>
      <c r="Q15" s="133" t="s">
        <v>49</v>
      </c>
      <c r="R15" s="133" t="s">
        <v>50</v>
      </c>
      <c r="S15" s="133" t="s">
        <v>51</v>
      </c>
      <c r="T15" s="156">
        <f t="shared" si="0"/>
        <v>56</v>
      </c>
      <c r="U15" s="97" t="s">
        <v>52</v>
      </c>
      <c r="V15" s="160"/>
      <c r="W15" s="158" t="s">
        <v>53</v>
      </c>
      <c r="X15" s="159">
        <f>DATEDIF(L15,$W$7,"m")</f>
        <v>347</v>
      </c>
      <c r="Y15" s="159">
        <f t="shared" si="1"/>
        <v>28</v>
      </c>
      <c r="Z15" s="159">
        <f t="shared" si="2"/>
        <v>11</v>
      </c>
    </row>
    <row r="16" s="45" customFormat="1" ht="31.5" spans="1:26">
      <c r="A16" s="92">
        <v>3</v>
      </c>
      <c r="B16" s="99" t="s">
        <v>61</v>
      </c>
      <c r="C16" s="100" t="s">
        <v>62</v>
      </c>
      <c r="D16" s="95"/>
      <c r="E16" s="96" t="s">
        <v>63</v>
      </c>
      <c r="F16" s="96" t="s">
        <v>64</v>
      </c>
      <c r="G16" s="324" t="s">
        <v>65</v>
      </c>
      <c r="H16" s="100">
        <v>44652</v>
      </c>
      <c r="I16" s="133" t="s">
        <v>42</v>
      </c>
      <c r="J16" s="133" t="s">
        <v>44</v>
      </c>
      <c r="K16" s="133" t="s">
        <v>44</v>
      </c>
      <c r="L16" s="134">
        <v>35374</v>
      </c>
      <c r="M16" s="100" t="s">
        <v>45</v>
      </c>
      <c r="N16" s="100" t="s">
        <v>46</v>
      </c>
      <c r="O16" s="133" t="s">
        <v>59</v>
      </c>
      <c r="P16" s="133" t="s">
        <v>66</v>
      </c>
      <c r="Q16" s="133" t="s">
        <v>49</v>
      </c>
      <c r="R16" s="133" t="s">
        <v>50</v>
      </c>
      <c r="S16" s="133" t="s">
        <v>51</v>
      </c>
      <c r="T16" s="156">
        <f t="shared" si="0"/>
        <v>57</v>
      </c>
      <c r="U16" s="97" t="s">
        <v>52</v>
      </c>
      <c r="V16" s="160"/>
      <c r="W16" s="158" t="s">
        <v>53</v>
      </c>
      <c r="X16" s="159">
        <f>DATEDIF(L16,$W$7,"m")</f>
        <v>345</v>
      </c>
      <c r="Y16" s="159">
        <f t="shared" si="1"/>
        <v>28</v>
      </c>
      <c r="Z16" s="159">
        <f t="shared" si="2"/>
        <v>9</v>
      </c>
    </row>
    <row r="17" s="45" customFormat="1" ht="31.5" spans="1:26">
      <c r="A17" s="92">
        <v>4</v>
      </c>
      <c r="B17" s="101" t="s">
        <v>67</v>
      </c>
      <c r="C17" s="102">
        <v>29952</v>
      </c>
      <c r="D17" s="103"/>
      <c r="E17" s="104" t="s">
        <v>68</v>
      </c>
      <c r="F17" s="105" t="s">
        <v>69</v>
      </c>
      <c r="G17" s="104" t="s">
        <v>70</v>
      </c>
      <c r="H17" s="106">
        <v>44419</v>
      </c>
      <c r="I17" s="133" t="s">
        <v>42</v>
      </c>
      <c r="J17" s="105" t="s">
        <v>44</v>
      </c>
      <c r="K17" s="105" t="s">
        <v>44</v>
      </c>
      <c r="L17" s="107">
        <v>40179</v>
      </c>
      <c r="M17" s="107" t="s">
        <v>45</v>
      </c>
      <c r="N17" s="325" t="s">
        <v>71</v>
      </c>
      <c r="O17" s="105" t="s">
        <v>59</v>
      </c>
      <c r="P17" s="105" t="s">
        <v>48</v>
      </c>
      <c r="Q17" s="105" t="s">
        <v>49</v>
      </c>
      <c r="R17" s="105" t="s">
        <v>51</v>
      </c>
      <c r="S17" s="105" t="s">
        <v>29</v>
      </c>
      <c r="T17" s="156">
        <f t="shared" si="0"/>
        <v>43</v>
      </c>
      <c r="U17" s="104" t="s">
        <v>52</v>
      </c>
      <c r="V17" s="160"/>
      <c r="W17" s="158" t="s">
        <v>53</v>
      </c>
      <c r="X17" s="159">
        <f>DATEDIF(L17,$W$7,"m")</f>
        <v>188</v>
      </c>
      <c r="Y17" s="159">
        <f t="shared" si="1"/>
        <v>15</v>
      </c>
      <c r="Z17" s="159">
        <f t="shared" si="2"/>
        <v>8</v>
      </c>
    </row>
    <row r="18" s="45" customFormat="1" ht="31.5" spans="1:26">
      <c r="A18" s="92">
        <v>5</v>
      </c>
      <c r="B18" s="101" t="s">
        <v>72</v>
      </c>
      <c r="C18" s="102" t="s">
        <v>73</v>
      </c>
      <c r="D18" s="103"/>
      <c r="E18" s="104" t="s">
        <v>74</v>
      </c>
      <c r="F18" s="105" t="s">
        <v>75</v>
      </c>
      <c r="G18" s="104" t="s">
        <v>76</v>
      </c>
      <c r="H18" s="107">
        <v>45073</v>
      </c>
      <c r="I18" s="133" t="s">
        <v>42</v>
      </c>
      <c r="J18" s="105" t="s">
        <v>44</v>
      </c>
      <c r="K18" s="105" t="s">
        <v>44</v>
      </c>
      <c r="L18" s="107">
        <v>36619</v>
      </c>
      <c r="M18" s="107" t="s">
        <v>45</v>
      </c>
      <c r="N18" s="325" t="s">
        <v>71</v>
      </c>
      <c r="O18" s="105" t="s">
        <v>59</v>
      </c>
      <c r="P18" s="135" t="s">
        <v>77</v>
      </c>
      <c r="Q18" s="105" t="s">
        <v>78</v>
      </c>
      <c r="R18" s="105" t="s">
        <v>79</v>
      </c>
      <c r="S18" s="161" t="s">
        <v>51</v>
      </c>
      <c r="T18" s="156">
        <f t="shared" si="0"/>
        <v>49</v>
      </c>
      <c r="U18" s="104" t="s">
        <v>52</v>
      </c>
      <c r="V18" s="160"/>
      <c r="W18" s="158" t="s">
        <v>53</v>
      </c>
      <c r="X18" s="159">
        <f>DATEDIF(L18,$W$7,"m")</f>
        <v>304</v>
      </c>
      <c r="Y18" s="159">
        <f t="shared" si="1"/>
        <v>25</v>
      </c>
      <c r="Z18" s="159">
        <f t="shared" si="2"/>
        <v>4</v>
      </c>
    </row>
    <row r="19" s="45" customFormat="1" ht="31.5" spans="1:26">
      <c r="A19" s="92">
        <v>6</v>
      </c>
      <c r="B19" s="101" t="s">
        <v>80</v>
      </c>
      <c r="C19" s="102">
        <v>28695</v>
      </c>
      <c r="D19" s="103"/>
      <c r="E19" s="104" t="s">
        <v>81</v>
      </c>
      <c r="F19" s="105" t="s">
        <v>82</v>
      </c>
      <c r="G19" s="104" t="s">
        <v>83</v>
      </c>
      <c r="H19" s="107">
        <v>45462</v>
      </c>
      <c r="I19" s="133" t="s">
        <v>42</v>
      </c>
      <c r="J19" s="105" t="s">
        <v>44</v>
      </c>
      <c r="K19" s="105" t="s">
        <v>44</v>
      </c>
      <c r="L19" s="136">
        <v>41128</v>
      </c>
      <c r="M19" s="107" t="s">
        <v>45</v>
      </c>
      <c r="N19" s="137" t="s">
        <v>46</v>
      </c>
      <c r="O19" s="105" t="s">
        <v>84</v>
      </c>
      <c r="P19" s="105" t="s">
        <v>48</v>
      </c>
      <c r="Q19" s="105" t="s">
        <v>49</v>
      </c>
      <c r="R19" s="105" t="s">
        <v>51</v>
      </c>
      <c r="S19" s="105" t="s">
        <v>51</v>
      </c>
      <c r="T19" s="156">
        <f t="shared" si="0"/>
        <v>47</v>
      </c>
      <c r="U19" s="104" t="s">
        <v>52</v>
      </c>
      <c r="V19" s="160"/>
      <c r="W19" s="158" t="s">
        <v>53</v>
      </c>
      <c r="X19" s="159">
        <f>DATEDIF(L19,$W$7,"m")</f>
        <v>156</v>
      </c>
      <c r="Y19" s="159">
        <f t="shared" si="1"/>
        <v>13</v>
      </c>
      <c r="Z19" s="159">
        <f t="shared" si="2"/>
        <v>0</v>
      </c>
    </row>
    <row r="20" s="46" customFormat="1" spans="1:26">
      <c r="A20" s="84" t="s">
        <v>85</v>
      </c>
      <c r="B20" s="108" t="s">
        <v>86</v>
      </c>
      <c r="C20" s="109"/>
      <c r="D20" s="109"/>
      <c r="E20" s="109"/>
      <c r="F20" s="109"/>
      <c r="G20" s="110"/>
      <c r="H20" s="109"/>
      <c r="I20" s="109"/>
      <c r="J20" s="86">
        <f>A38</f>
        <v>18</v>
      </c>
      <c r="K20" s="86"/>
      <c r="L20" s="138"/>
      <c r="M20" s="138"/>
      <c r="N20" s="138"/>
      <c r="O20" s="86"/>
      <c r="P20" s="86"/>
      <c r="Q20" s="86"/>
      <c r="R20" s="86"/>
      <c r="S20" s="86"/>
      <c r="T20" s="131"/>
      <c r="U20" s="87"/>
      <c r="V20" s="148"/>
      <c r="W20" s="154"/>
      <c r="X20" s="159"/>
      <c r="Y20" s="159"/>
      <c r="Z20" s="159"/>
    </row>
    <row r="21" s="45" customFormat="1" ht="47.25" spans="1:26">
      <c r="A21" s="92">
        <v>1</v>
      </c>
      <c r="B21" s="99" t="s">
        <v>87</v>
      </c>
      <c r="C21" s="111"/>
      <c r="D21" s="112">
        <v>26352</v>
      </c>
      <c r="E21" s="113" t="s">
        <v>88</v>
      </c>
      <c r="F21" s="113" t="s">
        <v>89</v>
      </c>
      <c r="G21" s="111" t="s">
        <v>90</v>
      </c>
      <c r="H21" s="112">
        <v>45056</v>
      </c>
      <c r="I21" s="133" t="s">
        <v>42</v>
      </c>
      <c r="J21" s="113" t="s">
        <v>91</v>
      </c>
      <c r="K21" s="113" t="s">
        <v>91</v>
      </c>
      <c r="L21" s="112">
        <v>36281</v>
      </c>
      <c r="M21" s="113" t="s">
        <v>45</v>
      </c>
      <c r="N21" s="113" t="s">
        <v>46</v>
      </c>
      <c r="O21" s="113" t="s">
        <v>59</v>
      </c>
      <c r="P21" s="113" t="s">
        <v>60</v>
      </c>
      <c r="Q21" s="113" t="s">
        <v>49</v>
      </c>
      <c r="R21" s="113" t="s">
        <v>50</v>
      </c>
      <c r="S21" s="113" t="s">
        <v>51</v>
      </c>
      <c r="T21" s="156">
        <f t="shared" ref="T21:T29" si="3">$X$9-YEAR(D21)</f>
        <v>53</v>
      </c>
      <c r="U21" s="113" t="s">
        <v>52</v>
      </c>
      <c r="V21" s="160"/>
      <c r="W21" s="158" t="s">
        <v>53</v>
      </c>
      <c r="X21" s="159">
        <f>DATEDIF(L21,$W$7,"m")</f>
        <v>316</v>
      </c>
      <c r="Y21" s="159">
        <f t="shared" si="1"/>
        <v>26</v>
      </c>
      <c r="Z21" s="159">
        <f t="shared" si="2"/>
        <v>4</v>
      </c>
    </row>
    <row r="22" s="45" customFormat="1" ht="31.5" spans="1:29">
      <c r="A22" s="92">
        <v>2</v>
      </c>
      <c r="B22" s="114" t="s">
        <v>92</v>
      </c>
      <c r="C22" s="112">
        <v>29629</v>
      </c>
      <c r="D22" s="111"/>
      <c r="E22" s="113" t="s">
        <v>55</v>
      </c>
      <c r="F22" s="113" t="s">
        <v>93</v>
      </c>
      <c r="G22" s="111" t="s">
        <v>94</v>
      </c>
      <c r="H22" s="112">
        <v>44827</v>
      </c>
      <c r="I22" s="133" t="s">
        <v>42</v>
      </c>
      <c r="J22" s="113" t="s">
        <v>95</v>
      </c>
      <c r="K22" s="113" t="s">
        <v>96</v>
      </c>
      <c r="L22" s="112">
        <v>39814</v>
      </c>
      <c r="M22" s="113" t="s">
        <v>45</v>
      </c>
      <c r="N22" s="139">
        <v>1003</v>
      </c>
      <c r="O22" s="113" t="s">
        <v>59</v>
      </c>
      <c r="P22" s="113" t="s">
        <v>97</v>
      </c>
      <c r="Q22" s="113" t="s">
        <v>49</v>
      </c>
      <c r="R22" s="113" t="s">
        <v>50</v>
      </c>
      <c r="S22" s="113" t="s">
        <v>51</v>
      </c>
      <c r="T22" s="156">
        <f>$X$9-YEAR(C22)</f>
        <v>44</v>
      </c>
      <c r="U22" s="113" t="s">
        <v>52</v>
      </c>
      <c r="V22" s="160"/>
      <c r="W22" s="158"/>
      <c r="X22" s="159">
        <f>DATEDIF(L22,$W$7,"m")</f>
        <v>200</v>
      </c>
      <c r="Y22" s="159">
        <f t="shared" si="1"/>
        <v>16</v>
      </c>
      <c r="Z22" s="159">
        <f t="shared" si="2"/>
        <v>8</v>
      </c>
      <c r="AC22" s="165"/>
    </row>
    <row r="23" s="45" customFormat="1" ht="47.25" customHeight="1" spans="1:26">
      <c r="A23" s="92">
        <v>3</v>
      </c>
      <c r="B23" s="99" t="s">
        <v>98</v>
      </c>
      <c r="C23" s="111"/>
      <c r="D23" s="112">
        <v>31537</v>
      </c>
      <c r="E23" s="113" t="s">
        <v>99</v>
      </c>
      <c r="F23" s="113" t="s">
        <v>100</v>
      </c>
      <c r="G23" s="111" t="s">
        <v>101</v>
      </c>
      <c r="H23" s="112">
        <v>44417</v>
      </c>
      <c r="I23" s="133" t="s">
        <v>42</v>
      </c>
      <c r="J23" s="113" t="s">
        <v>95</v>
      </c>
      <c r="K23" s="113" t="s">
        <v>102</v>
      </c>
      <c r="L23" s="112">
        <v>41821</v>
      </c>
      <c r="M23" s="113" t="s">
        <v>103</v>
      </c>
      <c r="N23" s="113" t="s">
        <v>104</v>
      </c>
      <c r="O23" s="113" t="s">
        <v>105</v>
      </c>
      <c r="P23" s="113" t="s">
        <v>106</v>
      </c>
      <c r="Q23" s="113" t="s">
        <v>107</v>
      </c>
      <c r="R23" s="113" t="s">
        <v>50</v>
      </c>
      <c r="S23" s="113" t="s">
        <v>51</v>
      </c>
      <c r="T23" s="156">
        <f t="shared" si="3"/>
        <v>39</v>
      </c>
      <c r="U23" s="111"/>
      <c r="V23" s="160"/>
      <c r="W23" s="158"/>
      <c r="X23" s="159">
        <f>DATEDIF(L23,$W$7,"m")</f>
        <v>134</v>
      </c>
      <c r="Y23" s="159">
        <f t="shared" si="1"/>
        <v>11</v>
      </c>
      <c r="Z23" s="159">
        <f t="shared" si="2"/>
        <v>2</v>
      </c>
    </row>
    <row r="24" s="45" customFormat="1" ht="47.25" customHeight="1" spans="1:26">
      <c r="A24" s="92">
        <v>4</v>
      </c>
      <c r="B24" s="99" t="s">
        <v>108</v>
      </c>
      <c r="C24" s="111"/>
      <c r="D24" s="112">
        <v>31050</v>
      </c>
      <c r="E24" s="113" t="s">
        <v>109</v>
      </c>
      <c r="F24" s="113" t="s">
        <v>110</v>
      </c>
      <c r="G24" s="111" t="s">
        <v>111</v>
      </c>
      <c r="H24" s="112">
        <v>45667</v>
      </c>
      <c r="I24" s="113" t="s">
        <v>112</v>
      </c>
      <c r="J24" s="113" t="s">
        <v>95</v>
      </c>
      <c r="K24" s="113" t="s">
        <v>113</v>
      </c>
      <c r="L24" s="112">
        <v>40422</v>
      </c>
      <c r="M24" s="113" t="s">
        <v>45</v>
      </c>
      <c r="N24" s="139">
        <v>1003</v>
      </c>
      <c r="O24" s="113" t="s">
        <v>59</v>
      </c>
      <c r="P24" s="113" t="s">
        <v>48</v>
      </c>
      <c r="Q24" s="113" t="s">
        <v>49</v>
      </c>
      <c r="R24" s="113" t="s">
        <v>50</v>
      </c>
      <c r="S24" s="113" t="s">
        <v>51</v>
      </c>
      <c r="T24" s="156">
        <f t="shared" si="3"/>
        <v>40</v>
      </c>
      <c r="U24" s="113" t="s">
        <v>52</v>
      </c>
      <c r="V24" s="160"/>
      <c r="W24" s="158"/>
      <c r="X24" s="159">
        <f>DATEDIF(L24,$W$7,"m")</f>
        <v>180</v>
      </c>
      <c r="Y24" s="159">
        <f t="shared" si="1"/>
        <v>15</v>
      </c>
      <c r="Z24" s="159">
        <f t="shared" si="2"/>
        <v>0</v>
      </c>
    </row>
    <row r="25" s="45" customFormat="1" ht="47.25" spans="1:26">
      <c r="A25" s="92">
        <v>5</v>
      </c>
      <c r="B25" s="99" t="s">
        <v>114</v>
      </c>
      <c r="C25" s="111"/>
      <c r="D25" s="112">
        <v>32788</v>
      </c>
      <c r="E25" s="113" t="s">
        <v>115</v>
      </c>
      <c r="F25" s="113" t="s">
        <v>116</v>
      </c>
      <c r="G25" s="111" t="s">
        <v>117</v>
      </c>
      <c r="H25" s="112">
        <v>44385</v>
      </c>
      <c r="I25" s="133" t="s">
        <v>42</v>
      </c>
      <c r="J25" s="113" t="s">
        <v>95</v>
      </c>
      <c r="K25" s="113" t="s">
        <v>113</v>
      </c>
      <c r="L25" s="113" t="s">
        <v>118</v>
      </c>
      <c r="M25" s="113" t="s">
        <v>45</v>
      </c>
      <c r="N25" s="139">
        <v>1003</v>
      </c>
      <c r="O25" s="113" t="s">
        <v>59</v>
      </c>
      <c r="P25" s="113" t="s">
        <v>48</v>
      </c>
      <c r="Q25" s="113" t="s">
        <v>49</v>
      </c>
      <c r="R25" s="113" t="s">
        <v>50</v>
      </c>
      <c r="S25" s="113" t="s">
        <v>51</v>
      </c>
      <c r="T25" s="156">
        <f t="shared" si="3"/>
        <v>36</v>
      </c>
      <c r="U25" s="111"/>
      <c r="V25" s="160"/>
      <c r="W25" s="158"/>
      <c r="X25" s="159" t="e">
        <f>DATEDIF(L25,$W$7,"m")</f>
        <v>#VALUE!</v>
      </c>
      <c r="Y25" s="159" t="e">
        <f t="shared" si="1"/>
        <v>#VALUE!</v>
      </c>
      <c r="Z25" s="159" t="e">
        <f t="shared" si="2"/>
        <v>#VALUE!</v>
      </c>
    </row>
    <row r="26" s="45" customFormat="1" ht="31.5" spans="1:26">
      <c r="A26" s="92">
        <v>6</v>
      </c>
      <c r="B26" s="99" t="s">
        <v>119</v>
      </c>
      <c r="C26" s="111"/>
      <c r="D26" s="112">
        <v>36052</v>
      </c>
      <c r="E26" s="113" t="s">
        <v>120</v>
      </c>
      <c r="F26" s="113" t="s">
        <v>121</v>
      </c>
      <c r="G26" s="111" t="s">
        <v>122</v>
      </c>
      <c r="H26" s="112">
        <v>45370</v>
      </c>
      <c r="I26" s="133" t="s">
        <v>42</v>
      </c>
      <c r="J26" s="113" t="s">
        <v>95</v>
      </c>
      <c r="K26" s="113" t="s">
        <v>113</v>
      </c>
      <c r="L26" s="112">
        <v>44197</v>
      </c>
      <c r="M26" s="113" t="s">
        <v>103</v>
      </c>
      <c r="N26" s="113" t="s">
        <v>104</v>
      </c>
      <c r="O26" s="113" t="s">
        <v>59</v>
      </c>
      <c r="P26" s="113" t="s">
        <v>123</v>
      </c>
      <c r="Q26" s="113" t="s">
        <v>49</v>
      </c>
      <c r="R26" s="113" t="s">
        <v>50</v>
      </c>
      <c r="S26" s="113" t="s">
        <v>124</v>
      </c>
      <c r="T26" s="156">
        <f t="shared" si="3"/>
        <v>27</v>
      </c>
      <c r="U26" s="111"/>
      <c r="V26" s="160"/>
      <c r="W26" s="158"/>
      <c r="X26" s="159">
        <f>DATEDIF(L26,$W$7,"m")</f>
        <v>56</v>
      </c>
      <c r="Y26" s="159">
        <f t="shared" si="1"/>
        <v>4</v>
      </c>
      <c r="Z26" s="159">
        <f t="shared" si="2"/>
        <v>8</v>
      </c>
    </row>
    <row r="27" s="45" customFormat="1" ht="47.25" customHeight="1" spans="1:26">
      <c r="A27" s="92">
        <v>7</v>
      </c>
      <c r="B27" s="99" t="s">
        <v>125</v>
      </c>
      <c r="C27" s="111"/>
      <c r="D27" s="112">
        <v>36613</v>
      </c>
      <c r="E27" s="113" t="s">
        <v>126</v>
      </c>
      <c r="F27" s="113" t="s">
        <v>127</v>
      </c>
      <c r="G27" s="111" t="s">
        <v>128</v>
      </c>
      <c r="H27" s="112">
        <v>45713</v>
      </c>
      <c r="I27" s="133" t="s">
        <v>42</v>
      </c>
      <c r="J27" s="113" t="s">
        <v>95</v>
      </c>
      <c r="K27" s="113" t="s">
        <v>113</v>
      </c>
      <c r="L27" s="112">
        <v>45090</v>
      </c>
      <c r="M27" s="113" t="s">
        <v>103</v>
      </c>
      <c r="N27" s="113" t="s">
        <v>104</v>
      </c>
      <c r="O27" s="113" t="s">
        <v>59</v>
      </c>
      <c r="P27" s="113" t="s">
        <v>48</v>
      </c>
      <c r="Q27" s="113" t="s">
        <v>49</v>
      </c>
      <c r="R27" s="111"/>
      <c r="S27" s="113" t="s">
        <v>124</v>
      </c>
      <c r="T27" s="156">
        <f t="shared" si="3"/>
        <v>25</v>
      </c>
      <c r="U27" s="111"/>
      <c r="V27" s="160"/>
      <c r="W27" s="158"/>
      <c r="X27" s="159">
        <f>DATEDIF(L27,$W$7,"m")</f>
        <v>26</v>
      </c>
      <c r="Y27" s="159">
        <f t="shared" si="1"/>
        <v>2</v>
      </c>
      <c r="Z27" s="159">
        <f t="shared" si="2"/>
        <v>2</v>
      </c>
    </row>
    <row r="28" s="45" customFormat="1" ht="31.5" spans="1:26">
      <c r="A28" s="92">
        <v>8</v>
      </c>
      <c r="B28" s="99" t="s">
        <v>129</v>
      </c>
      <c r="C28" s="111"/>
      <c r="D28" s="112">
        <v>35115</v>
      </c>
      <c r="E28" s="113" t="s">
        <v>130</v>
      </c>
      <c r="F28" s="113" t="s">
        <v>131</v>
      </c>
      <c r="G28" s="111" t="s">
        <v>132</v>
      </c>
      <c r="H28" s="112">
        <v>44991</v>
      </c>
      <c r="I28" s="133" t="s">
        <v>42</v>
      </c>
      <c r="J28" s="113" t="s">
        <v>45</v>
      </c>
      <c r="K28" s="113" t="s">
        <v>113</v>
      </c>
      <c r="L28" s="112">
        <v>45108</v>
      </c>
      <c r="M28" s="113" t="s">
        <v>45</v>
      </c>
      <c r="N28" s="139">
        <v>1003</v>
      </c>
      <c r="O28" s="113" t="s">
        <v>47</v>
      </c>
      <c r="P28" s="113" t="s">
        <v>133</v>
      </c>
      <c r="Q28" s="113" t="s">
        <v>49</v>
      </c>
      <c r="R28" s="113" t="s">
        <v>134</v>
      </c>
      <c r="S28" s="113" t="s">
        <v>51</v>
      </c>
      <c r="T28" s="156">
        <f t="shared" si="3"/>
        <v>29</v>
      </c>
      <c r="U28" s="111"/>
      <c r="V28" s="160"/>
      <c r="W28" s="158"/>
      <c r="X28" s="159">
        <f>DATEDIF(L28,$W$7,"m")</f>
        <v>26</v>
      </c>
      <c r="Y28" s="159">
        <f t="shared" si="1"/>
        <v>2</v>
      </c>
      <c r="Z28" s="159">
        <f t="shared" si="2"/>
        <v>2</v>
      </c>
    </row>
    <row r="29" s="45" customFormat="1" ht="47.25" customHeight="1" spans="1:26">
      <c r="A29" s="92">
        <v>9</v>
      </c>
      <c r="B29" s="99" t="s">
        <v>135</v>
      </c>
      <c r="C29" s="111"/>
      <c r="D29" s="112">
        <v>36206</v>
      </c>
      <c r="E29" s="113" t="s">
        <v>136</v>
      </c>
      <c r="F29" s="113" t="s">
        <v>137</v>
      </c>
      <c r="G29" s="111" t="s">
        <v>138</v>
      </c>
      <c r="H29" s="112">
        <v>45370</v>
      </c>
      <c r="I29" s="133" t="s">
        <v>42</v>
      </c>
      <c r="J29" s="113" t="s">
        <v>95</v>
      </c>
      <c r="K29" s="113" t="s">
        <v>113</v>
      </c>
      <c r="L29" s="112">
        <v>45019</v>
      </c>
      <c r="M29" s="113" t="s">
        <v>103</v>
      </c>
      <c r="N29" s="113" t="s">
        <v>104</v>
      </c>
      <c r="O29" s="113" t="s">
        <v>59</v>
      </c>
      <c r="P29" s="113" t="s">
        <v>139</v>
      </c>
      <c r="Q29" s="113" t="s">
        <v>49</v>
      </c>
      <c r="R29" s="113" t="s">
        <v>134</v>
      </c>
      <c r="S29" s="113" t="s">
        <v>124</v>
      </c>
      <c r="T29" s="156">
        <f t="shared" si="3"/>
        <v>26</v>
      </c>
      <c r="U29" s="111"/>
      <c r="V29" s="160"/>
      <c r="W29" s="158"/>
      <c r="X29" s="159">
        <f>DATEDIF(L29,$W$7,"m")</f>
        <v>28</v>
      </c>
      <c r="Y29" s="159">
        <f t="shared" si="1"/>
        <v>2</v>
      </c>
      <c r="Z29" s="159">
        <f t="shared" si="2"/>
        <v>4</v>
      </c>
    </row>
    <row r="30" s="45" customFormat="1" ht="63" customHeight="1" spans="1:26">
      <c r="A30" s="92">
        <v>10</v>
      </c>
      <c r="B30" s="99" t="s">
        <v>140</v>
      </c>
      <c r="C30" s="112">
        <v>27885</v>
      </c>
      <c r="D30" s="111"/>
      <c r="E30" s="113" t="s">
        <v>141</v>
      </c>
      <c r="F30" s="113" t="s">
        <v>142</v>
      </c>
      <c r="G30" s="111" t="s">
        <v>143</v>
      </c>
      <c r="H30" s="112">
        <v>44574</v>
      </c>
      <c r="I30" s="133" t="s">
        <v>42</v>
      </c>
      <c r="J30" s="113" t="s">
        <v>45</v>
      </c>
      <c r="K30" s="113" t="s">
        <v>113</v>
      </c>
      <c r="L30" s="112">
        <v>45261</v>
      </c>
      <c r="M30" s="113" t="s">
        <v>45</v>
      </c>
      <c r="N30" s="139">
        <v>1002</v>
      </c>
      <c r="O30" s="113" t="s">
        <v>59</v>
      </c>
      <c r="P30" s="113" t="s">
        <v>60</v>
      </c>
      <c r="Q30" s="113" t="s">
        <v>49</v>
      </c>
      <c r="R30" s="113" t="s">
        <v>50</v>
      </c>
      <c r="S30" s="113" t="s">
        <v>51</v>
      </c>
      <c r="T30" s="156">
        <f t="shared" ref="T30:T34" si="4">$X$9-YEAR(C30)</f>
        <v>49</v>
      </c>
      <c r="U30" s="113" t="s">
        <v>52</v>
      </c>
      <c r="V30" s="160"/>
      <c r="W30" s="158"/>
      <c r="X30" s="159">
        <f>DATEDIF(L30,$W$7,"m")</f>
        <v>21</v>
      </c>
      <c r="Y30" s="159">
        <f t="shared" si="1"/>
        <v>1</v>
      </c>
      <c r="Z30" s="159">
        <f t="shared" si="2"/>
        <v>9</v>
      </c>
    </row>
    <row r="31" s="45" customFormat="1" ht="47.25" spans="1:26">
      <c r="A31" s="92">
        <v>11</v>
      </c>
      <c r="B31" s="99" t="s">
        <v>144</v>
      </c>
      <c r="C31" s="111"/>
      <c r="D31" s="112">
        <v>32061</v>
      </c>
      <c r="E31" s="113" t="s">
        <v>145</v>
      </c>
      <c r="F31" s="115" t="s">
        <v>146</v>
      </c>
      <c r="G31" s="111" t="s">
        <v>147</v>
      </c>
      <c r="H31" s="112">
        <v>44557</v>
      </c>
      <c r="I31" s="133" t="s">
        <v>42</v>
      </c>
      <c r="J31" s="113" t="s">
        <v>95</v>
      </c>
      <c r="K31" s="113" t="s">
        <v>113</v>
      </c>
      <c r="L31" s="112">
        <v>42552</v>
      </c>
      <c r="M31" s="113" t="s">
        <v>103</v>
      </c>
      <c r="N31" s="113" t="s">
        <v>104</v>
      </c>
      <c r="O31" s="113" t="s">
        <v>59</v>
      </c>
      <c r="P31" s="113" t="s">
        <v>139</v>
      </c>
      <c r="Q31" s="113" t="s">
        <v>49</v>
      </c>
      <c r="R31" s="113" t="s">
        <v>50</v>
      </c>
      <c r="S31" s="113" t="s">
        <v>51</v>
      </c>
      <c r="T31" s="156">
        <f t="shared" ref="T31:T38" si="5">$X$9-YEAR(D31)</f>
        <v>38</v>
      </c>
      <c r="U31" s="111"/>
      <c r="V31" s="160"/>
      <c r="W31" s="158"/>
      <c r="X31" s="159">
        <f>DATEDIF(L31,$W$7,"m")</f>
        <v>110</v>
      </c>
      <c r="Y31" s="159">
        <f t="shared" si="1"/>
        <v>9</v>
      </c>
      <c r="Z31" s="159">
        <f t="shared" si="2"/>
        <v>2</v>
      </c>
    </row>
    <row r="32" s="45" customFormat="1" ht="31.5" spans="1:26">
      <c r="A32" s="92">
        <v>12</v>
      </c>
      <c r="B32" s="116" t="s">
        <v>148</v>
      </c>
      <c r="C32" s="117"/>
      <c r="D32" s="118">
        <v>36999</v>
      </c>
      <c r="E32" s="119" t="s">
        <v>149</v>
      </c>
      <c r="F32" s="119" t="s">
        <v>150</v>
      </c>
      <c r="G32" s="120" t="s">
        <v>151</v>
      </c>
      <c r="H32" s="121">
        <v>44326</v>
      </c>
      <c r="I32" s="133" t="s">
        <v>42</v>
      </c>
      <c r="J32" s="140" t="s">
        <v>95</v>
      </c>
      <c r="K32" s="113" t="s">
        <v>113</v>
      </c>
      <c r="L32" s="117">
        <v>45299</v>
      </c>
      <c r="M32" s="117" t="s">
        <v>152</v>
      </c>
      <c r="N32" s="140" t="s">
        <v>104</v>
      </c>
      <c r="O32" s="140" t="s">
        <v>59</v>
      </c>
      <c r="P32" s="140" t="s">
        <v>153</v>
      </c>
      <c r="Q32" s="140" t="s">
        <v>49</v>
      </c>
      <c r="R32" s="140" t="s">
        <v>134</v>
      </c>
      <c r="S32" s="140" t="s">
        <v>124</v>
      </c>
      <c r="T32" s="156">
        <f t="shared" si="5"/>
        <v>24</v>
      </c>
      <c r="U32" s="140"/>
      <c r="V32" s="160"/>
      <c r="W32" s="158"/>
      <c r="X32" s="159">
        <f>DATEDIF(L32,$W$7,"m")</f>
        <v>19</v>
      </c>
      <c r="Y32" s="159">
        <f t="shared" si="1"/>
        <v>1</v>
      </c>
      <c r="Z32" s="159">
        <f t="shared" si="2"/>
        <v>7</v>
      </c>
    </row>
    <row r="33" s="45" customFormat="1" ht="31.5" spans="1:26">
      <c r="A33" s="92">
        <v>13</v>
      </c>
      <c r="B33" s="122" t="s">
        <v>154</v>
      </c>
      <c r="C33" s="123">
        <v>36015</v>
      </c>
      <c r="D33" s="124"/>
      <c r="E33" s="113" t="s">
        <v>155</v>
      </c>
      <c r="F33" s="113" t="s">
        <v>156</v>
      </c>
      <c r="G33" s="124" t="s">
        <v>157</v>
      </c>
      <c r="H33" s="123">
        <v>45027</v>
      </c>
      <c r="I33" s="133" t="s">
        <v>42</v>
      </c>
      <c r="J33" s="113" t="s">
        <v>95</v>
      </c>
      <c r="K33" s="113" t="s">
        <v>113</v>
      </c>
      <c r="L33" s="123">
        <v>44907</v>
      </c>
      <c r="M33" s="113" t="s">
        <v>152</v>
      </c>
      <c r="N33" s="113" t="s">
        <v>104</v>
      </c>
      <c r="O33" s="113" t="s">
        <v>59</v>
      </c>
      <c r="P33" s="113" t="s">
        <v>123</v>
      </c>
      <c r="Q33" s="113" t="s">
        <v>49</v>
      </c>
      <c r="R33" s="113" t="s">
        <v>158</v>
      </c>
      <c r="S33" s="113" t="s">
        <v>159</v>
      </c>
      <c r="T33" s="156">
        <f t="shared" si="4"/>
        <v>27</v>
      </c>
      <c r="U33" s="124"/>
      <c r="V33" s="160"/>
      <c r="W33" s="158"/>
      <c r="X33" s="159">
        <f>DATEDIF(L33,$W$7,"m")</f>
        <v>32</v>
      </c>
      <c r="Y33" s="159">
        <f t="shared" si="1"/>
        <v>2</v>
      </c>
      <c r="Z33" s="159">
        <f t="shared" si="2"/>
        <v>8</v>
      </c>
    </row>
    <row r="34" s="45" customFormat="1" ht="47.25" spans="1:26">
      <c r="A34" s="92">
        <v>14</v>
      </c>
      <c r="B34" s="122" t="s">
        <v>160</v>
      </c>
      <c r="C34" s="123">
        <v>33435</v>
      </c>
      <c r="D34" s="124"/>
      <c r="E34" s="113" t="s">
        <v>161</v>
      </c>
      <c r="F34" s="113" t="s">
        <v>162</v>
      </c>
      <c r="G34" s="124" t="s">
        <v>163</v>
      </c>
      <c r="H34" s="123">
        <v>44604</v>
      </c>
      <c r="I34" s="133" t="s">
        <v>42</v>
      </c>
      <c r="J34" s="113" t="s">
        <v>164</v>
      </c>
      <c r="K34" s="113" t="s">
        <v>165</v>
      </c>
      <c r="L34" s="123">
        <v>45706</v>
      </c>
      <c r="M34" s="113" t="s">
        <v>45</v>
      </c>
      <c r="N34" s="113" t="s">
        <v>46</v>
      </c>
      <c r="O34" s="113" t="s">
        <v>47</v>
      </c>
      <c r="P34" s="113" t="s">
        <v>166</v>
      </c>
      <c r="Q34" s="113" t="s">
        <v>167</v>
      </c>
      <c r="R34" s="113" t="s">
        <v>168</v>
      </c>
      <c r="S34" s="113" t="s">
        <v>169</v>
      </c>
      <c r="T34" s="156">
        <f t="shared" si="4"/>
        <v>34</v>
      </c>
      <c r="U34" s="113" t="s">
        <v>52</v>
      </c>
      <c r="V34" s="162"/>
      <c r="W34" s="158"/>
      <c r="X34" s="159">
        <f>DATEDIF(L34,$W$7,"m")</f>
        <v>6</v>
      </c>
      <c r="Y34" s="159">
        <f t="shared" si="1"/>
        <v>0</v>
      </c>
      <c r="Z34" s="159">
        <f t="shared" si="2"/>
        <v>6</v>
      </c>
    </row>
    <row r="35" s="45" customFormat="1" ht="31.5" spans="1:26">
      <c r="A35" s="92">
        <v>15</v>
      </c>
      <c r="B35" s="122" t="s">
        <v>170</v>
      </c>
      <c r="C35" s="111"/>
      <c r="D35" s="125">
        <v>32193</v>
      </c>
      <c r="E35" s="115" t="s">
        <v>171</v>
      </c>
      <c r="F35" s="115" t="s">
        <v>172</v>
      </c>
      <c r="G35" s="111" t="s">
        <v>173</v>
      </c>
      <c r="H35" s="112">
        <v>44375</v>
      </c>
      <c r="I35" s="133" t="s">
        <v>42</v>
      </c>
      <c r="J35" s="113" t="s">
        <v>95</v>
      </c>
      <c r="K35" s="113" t="s">
        <v>113</v>
      </c>
      <c r="L35" s="112">
        <v>40695</v>
      </c>
      <c r="M35" s="113" t="s">
        <v>103</v>
      </c>
      <c r="N35" s="111"/>
      <c r="O35" s="113" t="s">
        <v>174</v>
      </c>
      <c r="P35" s="113" t="s">
        <v>175</v>
      </c>
      <c r="Q35" s="113" t="s">
        <v>176</v>
      </c>
      <c r="R35" s="113" t="s">
        <v>50</v>
      </c>
      <c r="S35" s="113" t="s">
        <v>51</v>
      </c>
      <c r="T35" s="156">
        <f t="shared" si="5"/>
        <v>37</v>
      </c>
      <c r="U35" s="111"/>
      <c r="V35" s="160"/>
      <c r="W35" s="158"/>
      <c r="X35" s="159">
        <f>DATEDIF(L35,$W$7,"m")</f>
        <v>171</v>
      </c>
      <c r="Y35" s="159">
        <f t="shared" si="1"/>
        <v>14</v>
      </c>
      <c r="Z35" s="159">
        <f t="shared" si="2"/>
        <v>3</v>
      </c>
    </row>
    <row r="36" s="45" customFormat="1" ht="31.5" spans="1:26">
      <c r="A36" s="92">
        <v>16</v>
      </c>
      <c r="B36" s="122" t="s">
        <v>177</v>
      </c>
      <c r="C36" s="111"/>
      <c r="D36" s="112">
        <v>30394</v>
      </c>
      <c r="E36" s="113" t="s">
        <v>178</v>
      </c>
      <c r="F36" s="115" t="s">
        <v>179</v>
      </c>
      <c r="G36" s="111" t="s">
        <v>180</v>
      </c>
      <c r="H36" s="112">
        <v>44777</v>
      </c>
      <c r="I36" s="133" t="s">
        <v>42</v>
      </c>
      <c r="J36" s="113" t="s">
        <v>95</v>
      </c>
      <c r="K36" s="113" t="s">
        <v>113</v>
      </c>
      <c r="L36" s="113" t="s">
        <v>181</v>
      </c>
      <c r="M36" s="113" t="s">
        <v>103</v>
      </c>
      <c r="N36" s="111"/>
      <c r="O36" s="113" t="s">
        <v>84</v>
      </c>
      <c r="P36" s="113" t="s">
        <v>48</v>
      </c>
      <c r="Q36" s="113" t="s">
        <v>49</v>
      </c>
      <c r="R36" s="113" t="s">
        <v>51</v>
      </c>
      <c r="S36" s="113" t="s">
        <v>29</v>
      </c>
      <c r="T36" s="156">
        <f t="shared" si="5"/>
        <v>42</v>
      </c>
      <c r="U36" s="111"/>
      <c r="V36" s="160"/>
      <c r="W36" s="158"/>
      <c r="X36" s="159" t="e">
        <f>DATEDIF(L36,$W$7,"m")</f>
        <v>#VALUE!</v>
      </c>
      <c r="Y36" s="159" t="e">
        <f t="shared" si="1"/>
        <v>#VALUE!</v>
      </c>
      <c r="Z36" s="159" t="e">
        <f t="shared" si="2"/>
        <v>#VALUE!</v>
      </c>
    </row>
    <row r="37" s="45" customFormat="1" ht="31.5" spans="1:26">
      <c r="A37" s="92">
        <v>17</v>
      </c>
      <c r="B37" s="122" t="s">
        <v>182</v>
      </c>
      <c r="C37" s="111"/>
      <c r="D37" s="112">
        <v>34396</v>
      </c>
      <c r="E37" s="115" t="s">
        <v>183</v>
      </c>
      <c r="F37" s="115" t="s">
        <v>184</v>
      </c>
      <c r="G37" s="111" t="s">
        <v>185</v>
      </c>
      <c r="H37" s="112">
        <v>45086</v>
      </c>
      <c r="I37" s="133" t="s">
        <v>42</v>
      </c>
      <c r="J37" s="113" t="s">
        <v>95</v>
      </c>
      <c r="K37" s="113" t="s">
        <v>113</v>
      </c>
      <c r="L37" s="112">
        <v>42826</v>
      </c>
      <c r="M37" s="113" t="s">
        <v>103</v>
      </c>
      <c r="N37" s="111"/>
      <c r="O37" s="113" t="s">
        <v>186</v>
      </c>
      <c r="P37" s="113" t="s">
        <v>187</v>
      </c>
      <c r="Q37" s="113" t="s">
        <v>49</v>
      </c>
      <c r="R37" s="113" t="s">
        <v>51</v>
      </c>
      <c r="S37" s="113" t="s">
        <v>51</v>
      </c>
      <c r="T37" s="156">
        <f t="shared" si="5"/>
        <v>31</v>
      </c>
      <c r="U37" s="111"/>
      <c r="V37" s="160"/>
      <c r="W37" s="158"/>
      <c r="X37" s="159">
        <f>DATEDIF(L37,$W$7,"m")</f>
        <v>101</v>
      </c>
      <c r="Y37" s="159">
        <f t="shared" si="1"/>
        <v>8</v>
      </c>
      <c r="Z37" s="159">
        <f t="shared" si="2"/>
        <v>5</v>
      </c>
    </row>
    <row r="38" s="45" customFormat="1" ht="31.5" spans="1:26">
      <c r="A38" s="92">
        <v>18</v>
      </c>
      <c r="B38" s="122" t="s">
        <v>188</v>
      </c>
      <c r="C38" s="111"/>
      <c r="D38" s="112">
        <v>31070</v>
      </c>
      <c r="E38" s="113" t="s">
        <v>189</v>
      </c>
      <c r="F38" s="115" t="s">
        <v>190</v>
      </c>
      <c r="G38" s="326" t="s">
        <v>185</v>
      </c>
      <c r="H38" s="112">
        <v>44581</v>
      </c>
      <c r="I38" s="133" t="s">
        <v>42</v>
      </c>
      <c r="J38" s="113" t="s">
        <v>95</v>
      </c>
      <c r="K38" s="113" t="s">
        <v>113</v>
      </c>
      <c r="L38" s="112">
        <v>45352</v>
      </c>
      <c r="M38" s="113" t="s">
        <v>152</v>
      </c>
      <c r="N38" s="111"/>
      <c r="O38" s="113" t="s">
        <v>84</v>
      </c>
      <c r="P38" s="113" t="s">
        <v>191</v>
      </c>
      <c r="Q38" s="113" t="s">
        <v>49</v>
      </c>
      <c r="R38" s="113" t="s">
        <v>79</v>
      </c>
      <c r="S38" s="113" t="s">
        <v>51</v>
      </c>
      <c r="T38" s="156">
        <f t="shared" si="5"/>
        <v>40</v>
      </c>
      <c r="U38" s="111"/>
      <c r="V38" s="160"/>
      <c r="W38" s="158"/>
      <c r="X38" s="159">
        <f>DATEDIF(L38,$W$7,"m")</f>
        <v>18</v>
      </c>
      <c r="Y38" s="159">
        <f t="shared" si="1"/>
        <v>1</v>
      </c>
      <c r="Z38" s="159">
        <f t="shared" si="2"/>
        <v>6</v>
      </c>
    </row>
    <row r="39" s="46" customFormat="1" spans="1:26">
      <c r="A39" s="84" t="s">
        <v>104</v>
      </c>
      <c r="B39" s="108" t="s">
        <v>192</v>
      </c>
      <c r="C39" s="126"/>
      <c r="D39" s="126"/>
      <c r="E39" s="126"/>
      <c r="F39" s="126"/>
      <c r="G39" s="126"/>
      <c r="H39" s="126"/>
      <c r="I39" s="126"/>
      <c r="J39" s="126">
        <f>A61</f>
        <v>22</v>
      </c>
      <c r="K39" s="126"/>
      <c r="L39" s="126"/>
      <c r="M39" s="126"/>
      <c r="N39" s="126"/>
      <c r="O39" s="126"/>
      <c r="P39" s="126"/>
      <c r="Q39" s="126"/>
      <c r="R39" s="126"/>
      <c r="S39" s="126"/>
      <c r="T39" s="126"/>
      <c r="U39" s="126"/>
      <c r="V39" s="148"/>
      <c r="W39" s="154"/>
      <c r="X39" s="159"/>
      <c r="Y39" s="159"/>
      <c r="Z39" s="159"/>
    </row>
    <row r="40" s="46" customFormat="1" ht="31.5" spans="1:26">
      <c r="A40" s="92">
        <v>1</v>
      </c>
      <c r="B40" s="127" t="s">
        <v>193</v>
      </c>
      <c r="C40" s="112">
        <v>30792</v>
      </c>
      <c r="D40" s="111"/>
      <c r="E40" s="113" t="s">
        <v>194</v>
      </c>
      <c r="F40" s="113" t="s">
        <v>195</v>
      </c>
      <c r="G40" s="111" t="s">
        <v>196</v>
      </c>
      <c r="H40" s="112">
        <v>44819</v>
      </c>
      <c r="I40" s="133" t="s">
        <v>42</v>
      </c>
      <c r="J40" s="113" t="s">
        <v>197</v>
      </c>
      <c r="K40" s="113" t="s">
        <v>197</v>
      </c>
      <c r="L40" s="112">
        <v>39577</v>
      </c>
      <c r="M40" s="113" t="s">
        <v>45</v>
      </c>
      <c r="N40" s="113" t="s">
        <v>46</v>
      </c>
      <c r="O40" s="113" t="s">
        <v>47</v>
      </c>
      <c r="P40" s="113" t="s">
        <v>48</v>
      </c>
      <c r="Q40" s="113" t="s">
        <v>49</v>
      </c>
      <c r="R40" s="113" t="s">
        <v>134</v>
      </c>
      <c r="S40" s="113" t="s">
        <v>51</v>
      </c>
      <c r="T40" s="156">
        <f>$X$9-YEAR(C40)</f>
        <v>41</v>
      </c>
      <c r="U40" s="113" t="s">
        <v>52</v>
      </c>
      <c r="V40" s="148"/>
      <c r="W40" s="154"/>
      <c r="X40" s="159">
        <f>DATEDIF(L40,$W$7,"m")</f>
        <v>207</v>
      </c>
      <c r="Y40" s="159">
        <f t="shared" si="1"/>
        <v>17</v>
      </c>
      <c r="Z40" s="159">
        <f t="shared" si="2"/>
        <v>3</v>
      </c>
    </row>
    <row r="41" s="45" customFormat="1" ht="47.25" spans="1:26">
      <c r="A41" s="92">
        <v>2</v>
      </c>
      <c r="B41" s="122" t="s">
        <v>198</v>
      </c>
      <c r="C41" s="111"/>
      <c r="D41" s="112">
        <v>31297</v>
      </c>
      <c r="E41" s="113" t="s">
        <v>199</v>
      </c>
      <c r="F41" s="113" t="s">
        <v>200</v>
      </c>
      <c r="G41" s="111" t="s">
        <v>201</v>
      </c>
      <c r="H41" s="112">
        <v>45756</v>
      </c>
      <c r="I41" s="113" t="s">
        <v>112</v>
      </c>
      <c r="J41" s="115" t="s">
        <v>202</v>
      </c>
      <c r="K41" s="115" t="s">
        <v>202</v>
      </c>
      <c r="L41" s="112">
        <v>39784</v>
      </c>
      <c r="M41" s="113" t="s">
        <v>45</v>
      </c>
      <c r="N41" s="139">
        <v>6031</v>
      </c>
      <c r="O41" s="113" t="s">
        <v>59</v>
      </c>
      <c r="P41" s="113" t="s">
        <v>203</v>
      </c>
      <c r="Q41" s="113" t="s">
        <v>107</v>
      </c>
      <c r="R41" s="113" t="s">
        <v>50</v>
      </c>
      <c r="S41" s="113" t="s">
        <v>204</v>
      </c>
      <c r="T41" s="156">
        <f t="shared" ref="T41:T44" si="6">$X$9-YEAR(D41)</f>
        <v>40</v>
      </c>
      <c r="U41" s="113" t="s">
        <v>52</v>
      </c>
      <c r="V41" s="160"/>
      <c r="W41" s="158"/>
      <c r="X41" s="159">
        <f>DATEDIF(L41,$W$7,"m")</f>
        <v>200</v>
      </c>
      <c r="Y41" s="159">
        <f t="shared" si="1"/>
        <v>16</v>
      </c>
      <c r="Z41" s="159">
        <f t="shared" si="2"/>
        <v>8</v>
      </c>
    </row>
    <row r="42" s="47" customFormat="1" ht="31.5" spans="1:26">
      <c r="A42" s="92">
        <v>3</v>
      </c>
      <c r="B42" s="122" t="s">
        <v>205</v>
      </c>
      <c r="C42" s="111"/>
      <c r="D42" s="112">
        <v>31726</v>
      </c>
      <c r="E42" s="113" t="s">
        <v>206</v>
      </c>
      <c r="F42" s="113" t="s">
        <v>207</v>
      </c>
      <c r="G42" s="111" t="s">
        <v>208</v>
      </c>
      <c r="H42" s="112">
        <v>44256</v>
      </c>
      <c r="I42" s="133" t="s">
        <v>42</v>
      </c>
      <c r="J42" s="113" t="s">
        <v>209</v>
      </c>
      <c r="K42" s="113" t="s">
        <v>209</v>
      </c>
      <c r="L42" s="112">
        <v>39083</v>
      </c>
      <c r="M42" s="113" t="s">
        <v>45</v>
      </c>
      <c r="N42" s="139">
        <v>6031</v>
      </c>
      <c r="O42" s="113" t="s">
        <v>210</v>
      </c>
      <c r="P42" s="113" t="s">
        <v>211</v>
      </c>
      <c r="Q42" s="113" t="s">
        <v>107</v>
      </c>
      <c r="R42" s="113" t="s">
        <v>50</v>
      </c>
      <c r="S42" s="113" t="s">
        <v>29</v>
      </c>
      <c r="T42" s="156">
        <f t="shared" si="6"/>
        <v>39</v>
      </c>
      <c r="U42" s="113" t="s">
        <v>52</v>
      </c>
      <c r="V42" s="160"/>
      <c r="W42" s="158"/>
      <c r="X42" s="159">
        <f>DATEDIF(L42,$W$7,"m")</f>
        <v>224</v>
      </c>
      <c r="Y42" s="159">
        <f t="shared" si="1"/>
        <v>18</v>
      </c>
      <c r="Z42" s="159">
        <f t="shared" si="2"/>
        <v>8</v>
      </c>
    </row>
    <row r="43" s="45" customFormat="1" ht="47.25" spans="1:26">
      <c r="A43" s="92">
        <v>4</v>
      </c>
      <c r="B43" s="122" t="s">
        <v>212</v>
      </c>
      <c r="C43" s="111"/>
      <c r="D43" s="112">
        <v>33405</v>
      </c>
      <c r="E43" s="113" t="s">
        <v>213</v>
      </c>
      <c r="F43" s="113" t="s">
        <v>214</v>
      </c>
      <c r="G43" s="111" t="s">
        <v>215</v>
      </c>
      <c r="H43" s="112">
        <v>44799</v>
      </c>
      <c r="I43" s="133" t="s">
        <v>42</v>
      </c>
      <c r="J43" s="113" t="s">
        <v>216</v>
      </c>
      <c r="K43" s="113" t="s">
        <v>216</v>
      </c>
      <c r="L43" s="112">
        <v>41548</v>
      </c>
      <c r="M43" s="113" t="s">
        <v>45</v>
      </c>
      <c r="N43" s="139">
        <v>6031</v>
      </c>
      <c r="O43" s="113" t="s">
        <v>59</v>
      </c>
      <c r="P43" s="113" t="s">
        <v>217</v>
      </c>
      <c r="Q43" s="113" t="s">
        <v>49</v>
      </c>
      <c r="R43" s="113" t="s">
        <v>218</v>
      </c>
      <c r="S43" s="113" t="s">
        <v>51</v>
      </c>
      <c r="T43" s="156">
        <f t="shared" si="6"/>
        <v>34</v>
      </c>
      <c r="U43" s="111"/>
      <c r="V43" s="160"/>
      <c r="W43" s="158"/>
      <c r="X43" s="159">
        <f>DATEDIF(L43,$W$7,"m")</f>
        <v>143</v>
      </c>
      <c r="Y43" s="159">
        <f t="shared" si="1"/>
        <v>11</v>
      </c>
      <c r="Z43" s="159">
        <f t="shared" si="2"/>
        <v>11</v>
      </c>
    </row>
    <row r="44" s="45" customFormat="1" ht="31.5" spans="1:26">
      <c r="A44" s="92">
        <v>5</v>
      </c>
      <c r="B44" s="122" t="s">
        <v>219</v>
      </c>
      <c r="C44" s="111"/>
      <c r="D44" s="112">
        <v>34037</v>
      </c>
      <c r="E44" s="113" t="s">
        <v>220</v>
      </c>
      <c r="F44" s="113" t="s">
        <v>221</v>
      </c>
      <c r="G44" s="111" t="s">
        <v>222</v>
      </c>
      <c r="H44" s="112">
        <v>44417</v>
      </c>
      <c r="I44" s="133" t="s">
        <v>42</v>
      </c>
      <c r="J44" s="113" t="s">
        <v>216</v>
      </c>
      <c r="K44" s="113" t="s">
        <v>216</v>
      </c>
      <c r="L44" s="111">
        <v>42430</v>
      </c>
      <c r="M44" s="113" t="s">
        <v>45</v>
      </c>
      <c r="N44" s="139">
        <v>6031</v>
      </c>
      <c r="O44" s="113" t="s">
        <v>59</v>
      </c>
      <c r="P44" s="113" t="s">
        <v>223</v>
      </c>
      <c r="Q44" s="113" t="s">
        <v>49</v>
      </c>
      <c r="R44" s="113" t="s">
        <v>50</v>
      </c>
      <c r="S44" s="113" t="s">
        <v>224</v>
      </c>
      <c r="T44" s="156">
        <f t="shared" si="6"/>
        <v>32</v>
      </c>
      <c r="U44" s="111"/>
      <c r="V44" s="160"/>
      <c r="W44" s="158"/>
      <c r="X44" s="159">
        <f>DATEDIF(L44,$W$7,"m")</f>
        <v>114</v>
      </c>
      <c r="Y44" s="159">
        <f t="shared" si="1"/>
        <v>9</v>
      </c>
      <c r="Z44" s="159">
        <f t="shared" si="2"/>
        <v>6</v>
      </c>
    </row>
    <row r="45" s="45" customFormat="1" ht="47.25" spans="1:26">
      <c r="A45" s="92">
        <v>6</v>
      </c>
      <c r="B45" s="122" t="s">
        <v>225</v>
      </c>
      <c r="C45" s="112">
        <v>31177</v>
      </c>
      <c r="D45" s="111"/>
      <c r="E45" s="113" t="s">
        <v>226</v>
      </c>
      <c r="F45" s="113" t="s">
        <v>227</v>
      </c>
      <c r="G45" s="111" t="s">
        <v>228</v>
      </c>
      <c r="H45" s="112">
        <v>45761</v>
      </c>
      <c r="I45" s="113" t="s">
        <v>112</v>
      </c>
      <c r="J45" s="113" t="s">
        <v>229</v>
      </c>
      <c r="K45" s="113" t="s">
        <v>230</v>
      </c>
      <c r="L45" s="112">
        <v>42614</v>
      </c>
      <c r="M45" s="113" t="s">
        <v>45</v>
      </c>
      <c r="N45" s="111">
        <v>1003</v>
      </c>
      <c r="O45" s="113" t="s">
        <v>59</v>
      </c>
      <c r="P45" s="113" t="s">
        <v>211</v>
      </c>
      <c r="Q45" s="113" t="s">
        <v>49</v>
      </c>
      <c r="R45" s="113" t="s">
        <v>50</v>
      </c>
      <c r="S45" s="113" t="s">
        <v>204</v>
      </c>
      <c r="T45" s="156">
        <f>$X$9-YEAR(C45)</f>
        <v>40</v>
      </c>
      <c r="U45" s="113" t="s">
        <v>231</v>
      </c>
      <c r="V45" s="160"/>
      <c r="W45" s="158"/>
      <c r="X45" s="159">
        <f>DATEDIF(L45,$W$7,"m")</f>
        <v>108</v>
      </c>
      <c r="Y45" s="159">
        <f t="shared" si="1"/>
        <v>9</v>
      </c>
      <c r="Z45" s="159">
        <f t="shared" si="2"/>
        <v>0</v>
      </c>
    </row>
    <row r="46" s="45" customFormat="1" ht="31.5" spans="1:26">
      <c r="A46" s="92">
        <v>7</v>
      </c>
      <c r="B46" s="122" t="s">
        <v>232</v>
      </c>
      <c r="C46" s="112">
        <v>34562</v>
      </c>
      <c r="D46" s="111"/>
      <c r="E46" s="113" t="s">
        <v>233</v>
      </c>
      <c r="F46" s="113" t="s">
        <v>234</v>
      </c>
      <c r="G46" s="111" t="s">
        <v>235</v>
      </c>
      <c r="H46" s="112">
        <v>44290</v>
      </c>
      <c r="I46" s="133" t="s">
        <v>42</v>
      </c>
      <c r="J46" s="113" t="s">
        <v>229</v>
      </c>
      <c r="K46" s="113" t="s">
        <v>236</v>
      </c>
      <c r="L46" s="112">
        <v>42795</v>
      </c>
      <c r="M46" s="113" t="s">
        <v>45</v>
      </c>
      <c r="N46" s="111">
        <v>1003</v>
      </c>
      <c r="O46" s="113" t="s">
        <v>59</v>
      </c>
      <c r="P46" s="113" t="s">
        <v>237</v>
      </c>
      <c r="Q46" s="113" t="s">
        <v>49</v>
      </c>
      <c r="R46" s="113" t="s">
        <v>50</v>
      </c>
      <c r="S46" s="113" t="s">
        <v>51</v>
      </c>
      <c r="T46" s="156">
        <f>$X$9-YEAR(C46)</f>
        <v>31</v>
      </c>
      <c r="U46" s="111"/>
      <c r="V46" s="160"/>
      <c r="W46" s="158"/>
      <c r="X46" s="159">
        <f>DATEDIF(L46,$W$7,"m")</f>
        <v>102</v>
      </c>
      <c r="Y46" s="159">
        <f t="shared" si="1"/>
        <v>8</v>
      </c>
      <c r="Z46" s="159">
        <f t="shared" si="2"/>
        <v>6</v>
      </c>
    </row>
    <row r="47" s="45" customFormat="1" ht="31.5" spans="1:26">
      <c r="A47" s="92">
        <v>8</v>
      </c>
      <c r="B47" s="122" t="s">
        <v>238</v>
      </c>
      <c r="C47" s="111"/>
      <c r="D47" s="112">
        <v>32535</v>
      </c>
      <c r="E47" s="113" t="s">
        <v>239</v>
      </c>
      <c r="F47" s="113" t="s">
        <v>240</v>
      </c>
      <c r="G47" s="111" t="s">
        <v>241</v>
      </c>
      <c r="H47" s="112">
        <v>44315</v>
      </c>
      <c r="I47" s="133" t="s">
        <v>42</v>
      </c>
      <c r="J47" s="113" t="s">
        <v>216</v>
      </c>
      <c r="K47" s="113" t="s">
        <v>216</v>
      </c>
      <c r="L47" s="112">
        <v>43617</v>
      </c>
      <c r="M47" s="113" t="s">
        <v>45</v>
      </c>
      <c r="N47" s="139">
        <v>6031</v>
      </c>
      <c r="O47" s="113" t="s">
        <v>59</v>
      </c>
      <c r="P47" s="113" t="s">
        <v>217</v>
      </c>
      <c r="Q47" s="113" t="s">
        <v>49</v>
      </c>
      <c r="R47" s="113" t="s">
        <v>50</v>
      </c>
      <c r="S47" s="113" t="s">
        <v>204</v>
      </c>
      <c r="T47" s="156">
        <f t="shared" ref="T47:T58" si="7">$X$9-YEAR(D47)</f>
        <v>36</v>
      </c>
      <c r="U47" s="111"/>
      <c r="V47" s="160"/>
      <c r="W47" s="158"/>
      <c r="X47" s="159">
        <f>DATEDIF(L47,$W$7,"m")</f>
        <v>75</v>
      </c>
      <c r="Y47" s="159">
        <f t="shared" si="1"/>
        <v>6</v>
      </c>
      <c r="Z47" s="159">
        <f t="shared" si="2"/>
        <v>3</v>
      </c>
    </row>
    <row r="48" s="45" customFormat="1" ht="31.5" spans="1:26">
      <c r="A48" s="92">
        <v>9</v>
      </c>
      <c r="B48" s="127" t="s">
        <v>242</v>
      </c>
      <c r="C48" s="111"/>
      <c r="D48" s="112">
        <v>34036</v>
      </c>
      <c r="E48" s="113" t="s">
        <v>243</v>
      </c>
      <c r="F48" s="113" t="s">
        <v>244</v>
      </c>
      <c r="G48" s="111" t="s">
        <v>245</v>
      </c>
      <c r="H48" s="112">
        <v>44420</v>
      </c>
      <c r="I48" s="133" t="s">
        <v>42</v>
      </c>
      <c r="J48" s="113" t="s">
        <v>95</v>
      </c>
      <c r="K48" s="113" t="s">
        <v>211</v>
      </c>
      <c r="L48" s="112">
        <v>43265</v>
      </c>
      <c r="M48" s="113" t="s">
        <v>103</v>
      </c>
      <c r="N48" s="139">
        <v>6031</v>
      </c>
      <c r="O48" s="113" t="s">
        <v>59</v>
      </c>
      <c r="P48" s="113" t="s">
        <v>203</v>
      </c>
      <c r="Q48" s="113" t="s">
        <v>49</v>
      </c>
      <c r="R48" s="113" t="s">
        <v>50</v>
      </c>
      <c r="S48" s="113" t="s">
        <v>51</v>
      </c>
      <c r="T48" s="156">
        <f t="shared" si="7"/>
        <v>32</v>
      </c>
      <c r="U48" s="111"/>
      <c r="V48" s="160"/>
      <c r="W48" s="158"/>
      <c r="X48" s="159">
        <f>DATEDIF(L48,$W$7,"m")</f>
        <v>86</v>
      </c>
      <c r="Y48" s="159">
        <f t="shared" si="1"/>
        <v>7</v>
      </c>
      <c r="Z48" s="159">
        <f t="shared" si="2"/>
        <v>2</v>
      </c>
    </row>
    <row r="49" s="45" customFormat="1" ht="31.5" spans="1:26">
      <c r="A49" s="92">
        <v>10</v>
      </c>
      <c r="B49" s="122" t="s">
        <v>246</v>
      </c>
      <c r="C49" s="111"/>
      <c r="D49" s="112">
        <v>35255</v>
      </c>
      <c r="E49" s="113" t="s">
        <v>247</v>
      </c>
      <c r="F49" s="113" t="s">
        <v>248</v>
      </c>
      <c r="G49" s="111" t="s">
        <v>249</v>
      </c>
      <c r="H49" s="112">
        <v>44301</v>
      </c>
      <c r="I49" s="133" t="s">
        <v>42</v>
      </c>
      <c r="J49" s="113" t="s">
        <v>95</v>
      </c>
      <c r="K49" s="113" t="s">
        <v>211</v>
      </c>
      <c r="L49" s="112">
        <v>44685</v>
      </c>
      <c r="M49" s="113" t="s">
        <v>152</v>
      </c>
      <c r="N49" s="111">
        <v>6031</v>
      </c>
      <c r="O49" s="113" t="s">
        <v>59</v>
      </c>
      <c r="P49" s="113" t="s">
        <v>211</v>
      </c>
      <c r="Q49" s="113" t="s">
        <v>49</v>
      </c>
      <c r="R49" s="113" t="s">
        <v>134</v>
      </c>
      <c r="S49" s="113" t="s">
        <v>204</v>
      </c>
      <c r="T49" s="156">
        <f t="shared" si="7"/>
        <v>29</v>
      </c>
      <c r="U49" s="111"/>
      <c r="V49" s="160"/>
      <c r="W49" s="158"/>
      <c r="X49" s="159">
        <f>DATEDIF(L49,$W$7,"m")</f>
        <v>39</v>
      </c>
      <c r="Y49" s="159">
        <f t="shared" si="1"/>
        <v>3</v>
      </c>
      <c r="Z49" s="159">
        <f t="shared" si="2"/>
        <v>3</v>
      </c>
    </row>
    <row r="50" s="45" customFormat="1" ht="31.5" spans="1:26">
      <c r="A50" s="92">
        <v>11</v>
      </c>
      <c r="B50" s="122" t="s">
        <v>250</v>
      </c>
      <c r="C50" s="111"/>
      <c r="D50" s="112">
        <v>34061</v>
      </c>
      <c r="E50" s="113" t="s">
        <v>251</v>
      </c>
      <c r="F50" s="113" t="s">
        <v>252</v>
      </c>
      <c r="G50" s="111" t="s">
        <v>253</v>
      </c>
      <c r="H50" s="112">
        <v>44417</v>
      </c>
      <c r="I50" s="133" t="s">
        <v>42</v>
      </c>
      <c r="J50" s="113" t="s">
        <v>95</v>
      </c>
      <c r="K50" s="113" t="s">
        <v>211</v>
      </c>
      <c r="L50" s="112">
        <v>45474</v>
      </c>
      <c r="M50" s="113" t="s">
        <v>152</v>
      </c>
      <c r="N50" s="139">
        <v>6031</v>
      </c>
      <c r="O50" s="113" t="s">
        <v>59</v>
      </c>
      <c r="P50" s="113" t="s">
        <v>217</v>
      </c>
      <c r="Q50" s="113" t="s">
        <v>49</v>
      </c>
      <c r="R50" s="113" t="s">
        <v>50</v>
      </c>
      <c r="S50" s="113" t="s">
        <v>51</v>
      </c>
      <c r="T50" s="156">
        <f t="shared" si="7"/>
        <v>32</v>
      </c>
      <c r="U50" s="111"/>
      <c r="V50" s="160"/>
      <c r="W50" s="158"/>
      <c r="X50" s="159">
        <f>DATEDIF(L50,$W$7,"m")</f>
        <v>14</v>
      </c>
      <c r="Y50" s="159">
        <f t="shared" si="1"/>
        <v>1</v>
      </c>
      <c r="Z50" s="159">
        <f t="shared" si="2"/>
        <v>2</v>
      </c>
    </row>
    <row r="51" s="45" customFormat="1" ht="47.25" spans="1:26">
      <c r="A51" s="92">
        <v>12</v>
      </c>
      <c r="B51" s="122" t="s">
        <v>254</v>
      </c>
      <c r="C51" s="111"/>
      <c r="D51" s="112">
        <v>32433</v>
      </c>
      <c r="E51" s="113" t="s">
        <v>255</v>
      </c>
      <c r="F51" s="113" t="s">
        <v>256</v>
      </c>
      <c r="G51" s="111" t="s">
        <v>257</v>
      </c>
      <c r="H51" s="112">
        <v>44812</v>
      </c>
      <c r="I51" s="133" t="s">
        <v>42</v>
      </c>
      <c r="J51" s="113" t="s">
        <v>95</v>
      </c>
      <c r="K51" s="113" t="s">
        <v>211</v>
      </c>
      <c r="L51" s="112">
        <v>45717</v>
      </c>
      <c r="M51" s="113" t="s">
        <v>152</v>
      </c>
      <c r="N51" s="139">
        <v>6031</v>
      </c>
      <c r="O51" s="113" t="s">
        <v>59</v>
      </c>
      <c r="P51" s="113" t="s">
        <v>211</v>
      </c>
      <c r="Q51" s="113" t="s">
        <v>49</v>
      </c>
      <c r="R51" s="111"/>
      <c r="S51" s="113" t="s">
        <v>204</v>
      </c>
      <c r="T51" s="156">
        <f t="shared" si="7"/>
        <v>37</v>
      </c>
      <c r="U51" s="111"/>
      <c r="V51" s="160"/>
      <c r="W51" s="158"/>
      <c r="X51" s="159">
        <f>DATEDIF(L51,$W$7,"m")</f>
        <v>6</v>
      </c>
      <c r="Y51" s="159">
        <f t="shared" si="1"/>
        <v>0</v>
      </c>
      <c r="Z51" s="159">
        <f t="shared" si="2"/>
        <v>6</v>
      </c>
    </row>
    <row r="52" s="45" customFormat="1" ht="31.5" spans="1:26">
      <c r="A52" s="92">
        <v>13</v>
      </c>
      <c r="B52" s="122" t="s">
        <v>258</v>
      </c>
      <c r="C52" s="111"/>
      <c r="D52" s="125">
        <v>33322</v>
      </c>
      <c r="E52" s="113" t="s">
        <v>259</v>
      </c>
      <c r="F52" s="113" t="s">
        <v>260</v>
      </c>
      <c r="G52" s="111" t="s">
        <v>261</v>
      </c>
      <c r="H52" s="112">
        <v>44417</v>
      </c>
      <c r="I52" s="133" t="s">
        <v>42</v>
      </c>
      <c r="J52" s="113" t="s">
        <v>95</v>
      </c>
      <c r="K52" s="113" t="s">
        <v>211</v>
      </c>
      <c r="L52" s="112">
        <v>45809</v>
      </c>
      <c r="M52" s="113" t="s">
        <v>152</v>
      </c>
      <c r="N52" s="139">
        <v>6031</v>
      </c>
      <c r="O52" s="113" t="s">
        <v>59</v>
      </c>
      <c r="P52" s="113" t="s">
        <v>211</v>
      </c>
      <c r="Q52" s="113" t="s">
        <v>49</v>
      </c>
      <c r="R52" s="113" t="s">
        <v>50</v>
      </c>
      <c r="S52" s="113" t="s">
        <v>51</v>
      </c>
      <c r="T52" s="156">
        <f t="shared" si="7"/>
        <v>34</v>
      </c>
      <c r="U52" s="111"/>
      <c r="V52" s="160"/>
      <c r="W52" s="158"/>
      <c r="X52" s="159">
        <f>DATEDIF(L52,$W$7,"m")</f>
        <v>3</v>
      </c>
      <c r="Y52" s="159">
        <f t="shared" si="1"/>
        <v>0</v>
      </c>
      <c r="Z52" s="159">
        <f t="shared" si="2"/>
        <v>3</v>
      </c>
    </row>
    <row r="53" s="45" customFormat="1" ht="42" customHeight="1" spans="1:26">
      <c r="A53" s="92">
        <v>14</v>
      </c>
      <c r="B53" s="122" t="s">
        <v>262</v>
      </c>
      <c r="C53" s="111"/>
      <c r="D53" s="125">
        <v>32078</v>
      </c>
      <c r="E53" s="113" t="s">
        <v>263</v>
      </c>
      <c r="F53" s="113" t="s">
        <v>264</v>
      </c>
      <c r="G53" s="326" t="s">
        <v>265</v>
      </c>
      <c r="H53" s="112">
        <v>44782</v>
      </c>
      <c r="I53" s="133" t="s">
        <v>42</v>
      </c>
      <c r="J53" s="113" t="s">
        <v>95</v>
      </c>
      <c r="K53" s="113" t="s">
        <v>211</v>
      </c>
      <c r="L53" s="112">
        <v>45870</v>
      </c>
      <c r="M53" s="113" t="s">
        <v>152</v>
      </c>
      <c r="N53" s="139">
        <v>6031</v>
      </c>
      <c r="O53" s="113" t="s">
        <v>59</v>
      </c>
      <c r="P53" s="113" t="s">
        <v>211</v>
      </c>
      <c r="Q53" s="113" t="s">
        <v>49</v>
      </c>
      <c r="R53" s="113" t="s">
        <v>50</v>
      </c>
      <c r="S53" s="113" t="s">
        <v>51</v>
      </c>
      <c r="T53" s="156">
        <f t="shared" si="7"/>
        <v>38</v>
      </c>
      <c r="U53" s="111"/>
      <c r="V53" s="160"/>
      <c r="W53" s="158"/>
      <c r="X53" s="159">
        <f>DATEDIF(L53,$W$7,"m")</f>
        <v>1</v>
      </c>
      <c r="Y53" s="159">
        <f>ROUNDDOWN(X53/12,0)</f>
        <v>0</v>
      </c>
      <c r="Z53" s="159">
        <f>MOD(X53,12)</f>
        <v>1</v>
      </c>
    </row>
    <row r="54" s="45" customFormat="1" ht="31.5" spans="1:26">
      <c r="A54" s="92">
        <v>15</v>
      </c>
      <c r="B54" s="122" t="s">
        <v>266</v>
      </c>
      <c r="C54" s="111"/>
      <c r="D54" s="112">
        <v>29239</v>
      </c>
      <c r="E54" s="115" t="s">
        <v>267</v>
      </c>
      <c r="F54" s="115" t="s">
        <v>268</v>
      </c>
      <c r="G54" s="111" t="s">
        <v>269</v>
      </c>
      <c r="H54" s="112">
        <v>45002</v>
      </c>
      <c r="I54" s="133" t="s">
        <v>42</v>
      </c>
      <c r="J54" s="113" t="s">
        <v>95</v>
      </c>
      <c r="K54" s="113" t="s">
        <v>211</v>
      </c>
      <c r="L54" s="111">
        <v>42430</v>
      </c>
      <c r="M54" s="115" t="s">
        <v>270</v>
      </c>
      <c r="N54" s="139">
        <v>6031</v>
      </c>
      <c r="O54" s="113" t="s">
        <v>59</v>
      </c>
      <c r="P54" s="113" t="s">
        <v>211</v>
      </c>
      <c r="Q54" s="113" t="s">
        <v>271</v>
      </c>
      <c r="R54" s="113" t="s">
        <v>50</v>
      </c>
      <c r="S54" s="113" t="s">
        <v>51</v>
      </c>
      <c r="T54" s="156">
        <f t="shared" si="7"/>
        <v>45</v>
      </c>
      <c r="U54" s="111"/>
      <c r="V54" s="160"/>
      <c r="W54" s="158"/>
      <c r="X54" s="159">
        <f t="shared" ref="X54:X86" si="8">DATEDIF(L54,$W$7,"m")</f>
        <v>114</v>
      </c>
      <c r="Y54" s="159">
        <f>ROUNDDOWN(X54/12,0)</f>
        <v>9</v>
      </c>
      <c r="Z54" s="159">
        <f>MOD(X54,12)</f>
        <v>6</v>
      </c>
    </row>
    <row r="55" s="45" customFormat="1" ht="47.25" spans="1:26">
      <c r="A55" s="92">
        <v>16</v>
      </c>
      <c r="B55" s="122" t="s">
        <v>272</v>
      </c>
      <c r="C55" s="111"/>
      <c r="D55" s="112">
        <v>34008</v>
      </c>
      <c r="E55" s="115" t="s">
        <v>68</v>
      </c>
      <c r="F55" s="115" t="s">
        <v>273</v>
      </c>
      <c r="G55" s="111" t="s">
        <v>274</v>
      </c>
      <c r="H55" s="112">
        <v>44419</v>
      </c>
      <c r="I55" s="133" t="s">
        <v>42</v>
      </c>
      <c r="J55" s="113" t="s">
        <v>95</v>
      </c>
      <c r="K55" s="113" t="s">
        <v>211</v>
      </c>
      <c r="L55" s="112">
        <v>43739</v>
      </c>
      <c r="M55" s="115" t="s">
        <v>270</v>
      </c>
      <c r="N55" s="139">
        <v>6031</v>
      </c>
      <c r="O55" s="113" t="s">
        <v>59</v>
      </c>
      <c r="P55" s="113" t="s">
        <v>211</v>
      </c>
      <c r="Q55" s="113" t="s">
        <v>275</v>
      </c>
      <c r="R55" s="113" t="s">
        <v>50</v>
      </c>
      <c r="S55" s="113" t="s">
        <v>29</v>
      </c>
      <c r="T55" s="156">
        <f t="shared" si="7"/>
        <v>32</v>
      </c>
      <c r="U55" s="111"/>
      <c r="V55" s="160"/>
      <c r="W55" s="158"/>
      <c r="X55" s="159">
        <f t="shared" si="8"/>
        <v>71</v>
      </c>
      <c r="Y55" s="159">
        <f>ROUNDDOWN(X55/12,0)</f>
        <v>5</v>
      </c>
      <c r="Z55" s="159">
        <f>MOD(X55,12)</f>
        <v>11</v>
      </c>
    </row>
    <row r="56" s="45" customFormat="1" ht="31.5" spans="1:26">
      <c r="A56" s="92">
        <v>17</v>
      </c>
      <c r="B56" s="122" t="s">
        <v>276</v>
      </c>
      <c r="C56" s="111"/>
      <c r="D56" s="112">
        <v>34511</v>
      </c>
      <c r="E56" s="115" t="s">
        <v>277</v>
      </c>
      <c r="F56" s="115" t="s">
        <v>278</v>
      </c>
      <c r="G56" s="111" t="s">
        <v>279</v>
      </c>
      <c r="H56" s="112">
        <v>44688</v>
      </c>
      <c r="I56" s="133" t="s">
        <v>42</v>
      </c>
      <c r="J56" s="113" t="s">
        <v>95</v>
      </c>
      <c r="K56" s="113" t="s">
        <v>211</v>
      </c>
      <c r="L56" s="112">
        <v>44348</v>
      </c>
      <c r="M56" s="115" t="s">
        <v>270</v>
      </c>
      <c r="N56" s="139">
        <v>6031</v>
      </c>
      <c r="O56" s="113" t="s">
        <v>59</v>
      </c>
      <c r="P56" s="113" t="s">
        <v>217</v>
      </c>
      <c r="Q56" s="113" t="s">
        <v>275</v>
      </c>
      <c r="R56" s="113" t="s">
        <v>280</v>
      </c>
      <c r="S56" s="113" t="s">
        <v>51</v>
      </c>
      <c r="T56" s="156">
        <f t="shared" si="7"/>
        <v>31</v>
      </c>
      <c r="U56" s="111"/>
      <c r="V56" s="160"/>
      <c r="W56" s="158"/>
      <c r="X56" s="159">
        <f t="shared" si="8"/>
        <v>51</v>
      </c>
      <c r="Y56" s="159">
        <f>ROUNDDOWN(X56/12,0)</f>
        <v>4</v>
      </c>
      <c r="Z56" s="159">
        <f>MOD(X56,12)</f>
        <v>3</v>
      </c>
    </row>
    <row r="57" s="45" customFormat="1" ht="31.5" spans="1:26">
      <c r="A57" s="92">
        <v>18</v>
      </c>
      <c r="B57" s="122" t="s">
        <v>281</v>
      </c>
      <c r="C57" s="111"/>
      <c r="D57" s="112">
        <v>37155</v>
      </c>
      <c r="E57" s="115" t="s">
        <v>282</v>
      </c>
      <c r="F57" s="115" t="s">
        <v>283</v>
      </c>
      <c r="G57" s="111" t="s">
        <v>284</v>
      </c>
      <c r="H57" s="112">
        <v>44305</v>
      </c>
      <c r="I57" s="133" t="s">
        <v>42</v>
      </c>
      <c r="J57" s="113" t="s">
        <v>95</v>
      </c>
      <c r="K57" s="113" t="s">
        <v>211</v>
      </c>
      <c r="L57" s="112">
        <v>45597</v>
      </c>
      <c r="M57" s="113" t="s">
        <v>152</v>
      </c>
      <c r="N57" s="111">
        <v>6031</v>
      </c>
      <c r="O57" s="113" t="s">
        <v>59</v>
      </c>
      <c r="P57" s="113" t="s">
        <v>211</v>
      </c>
      <c r="Q57" s="113" t="s">
        <v>285</v>
      </c>
      <c r="R57" s="113" t="s">
        <v>286</v>
      </c>
      <c r="S57" s="113" t="s">
        <v>29</v>
      </c>
      <c r="T57" s="156">
        <f t="shared" si="7"/>
        <v>24</v>
      </c>
      <c r="U57" s="111"/>
      <c r="V57" s="160"/>
      <c r="W57" s="158"/>
      <c r="X57" s="159">
        <f t="shared" si="8"/>
        <v>10</v>
      </c>
      <c r="Y57" s="159">
        <f>ROUNDDOWN(X57/12,0)</f>
        <v>0</v>
      </c>
      <c r="Z57" s="159">
        <f>MOD(X57,12)</f>
        <v>10</v>
      </c>
    </row>
    <row r="58" s="45" customFormat="1" ht="31.5" spans="1:26">
      <c r="A58" s="92">
        <v>19</v>
      </c>
      <c r="B58" s="122" t="s">
        <v>287</v>
      </c>
      <c r="C58" s="111"/>
      <c r="D58" s="112">
        <v>34117</v>
      </c>
      <c r="E58" s="115" t="s">
        <v>288</v>
      </c>
      <c r="F58" s="115" t="s">
        <v>289</v>
      </c>
      <c r="G58" s="111" t="s">
        <v>290</v>
      </c>
      <c r="H58" s="112">
        <v>44419</v>
      </c>
      <c r="I58" s="133" t="s">
        <v>42</v>
      </c>
      <c r="J58" s="113" t="s">
        <v>95</v>
      </c>
      <c r="K58" s="113" t="s">
        <v>211</v>
      </c>
      <c r="L58" s="112">
        <v>45597</v>
      </c>
      <c r="M58" s="113" t="s">
        <v>152</v>
      </c>
      <c r="N58" s="111">
        <v>6031</v>
      </c>
      <c r="O58" s="113" t="s">
        <v>59</v>
      </c>
      <c r="P58" s="113" t="s">
        <v>139</v>
      </c>
      <c r="Q58" s="113" t="s">
        <v>49</v>
      </c>
      <c r="R58" s="113" t="s">
        <v>51</v>
      </c>
      <c r="S58" s="113" t="s">
        <v>51</v>
      </c>
      <c r="T58" s="156">
        <f t="shared" si="7"/>
        <v>32</v>
      </c>
      <c r="U58" s="111"/>
      <c r="V58" s="160"/>
      <c r="W58" s="158"/>
      <c r="X58" s="159">
        <f t="shared" si="8"/>
        <v>10</v>
      </c>
      <c r="Y58" s="159">
        <f>ROUNDDOWN(X58/12,0)</f>
        <v>0</v>
      </c>
      <c r="Z58" s="159">
        <f>MOD(X58,12)</f>
        <v>10</v>
      </c>
    </row>
    <row r="59" s="45" customFormat="1" ht="31.5" spans="1:26">
      <c r="A59" s="92">
        <v>20</v>
      </c>
      <c r="B59" s="99" t="s">
        <v>291</v>
      </c>
      <c r="C59" s="112">
        <v>29003</v>
      </c>
      <c r="D59" s="111"/>
      <c r="E59" s="113" t="s">
        <v>292</v>
      </c>
      <c r="F59" s="113" t="s">
        <v>293</v>
      </c>
      <c r="G59" s="111" t="s">
        <v>294</v>
      </c>
      <c r="H59" s="112">
        <v>44830</v>
      </c>
      <c r="I59" s="133" t="s">
        <v>42</v>
      </c>
      <c r="J59" s="113" t="s">
        <v>229</v>
      </c>
      <c r="K59" s="111" t="s">
        <v>295</v>
      </c>
      <c r="L59" s="112">
        <v>45706</v>
      </c>
      <c r="M59" s="113" t="s">
        <v>45</v>
      </c>
      <c r="N59" s="139">
        <v>1003</v>
      </c>
      <c r="O59" s="113" t="s">
        <v>47</v>
      </c>
      <c r="P59" s="113" t="s">
        <v>48</v>
      </c>
      <c r="Q59" s="113" t="s">
        <v>49</v>
      </c>
      <c r="R59" s="113" t="s">
        <v>50</v>
      </c>
      <c r="S59" s="113" t="s">
        <v>51</v>
      </c>
      <c r="T59" s="156">
        <f>$X$9-YEAR(C59)</f>
        <v>46</v>
      </c>
      <c r="U59" s="113" t="s">
        <v>52</v>
      </c>
      <c r="V59" s="160"/>
      <c r="W59" s="158"/>
      <c r="X59" s="159">
        <f>DATEDIF(L59,$W$7,"m")</f>
        <v>6</v>
      </c>
      <c r="Y59" s="159">
        <f>ROUNDDOWN(X59/12,0)</f>
        <v>0</v>
      </c>
      <c r="Z59" s="159">
        <f>MOD(X59,12)</f>
        <v>6</v>
      </c>
    </row>
    <row r="60" s="45" customFormat="1" ht="31.5" spans="1:26">
      <c r="A60" s="92">
        <v>21</v>
      </c>
      <c r="B60" s="99" t="s">
        <v>296</v>
      </c>
      <c r="C60" s="111"/>
      <c r="D60" s="112">
        <v>31168</v>
      </c>
      <c r="E60" s="113" t="s">
        <v>297</v>
      </c>
      <c r="F60" s="113" t="s">
        <v>298</v>
      </c>
      <c r="G60" s="111" t="s">
        <v>299</v>
      </c>
      <c r="H60" s="112">
        <v>45713</v>
      </c>
      <c r="I60" s="133" t="s">
        <v>42</v>
      </c>
      <c r="J60" s="113" t="s">
        <v>95</v>
      </c>
      <c r="K60" s="111" t="s">
        <v>295</v>
      </c>
      <c r="L60" s="112">
        <v>44903</v>
      </c>
      <c r="M60" s="113" t="s">
        <v>152</v>
      </c>
      <c r="N60" s="113" t="s">
        <v>104</v>
      </c>
      <c r="O60" s="113" t="s">
        <v>59</v>
      </c>
      <c r="P60" s="113" t="s">
        <v>48</v>
      </c>
      <c r="Q60" s="113" t="s">
        <v>107</v>
      </c>
      <c r="R60" s="113" t="s">
        <v>50</v>
      </c>
      <c r="S60" s="113" t="s">
        <v>51</v>
      </c>
      <c r="T60" s="156">
        <f t="shared" ref="T60:T64" si="9">$X$9-YEAR(D60)</f>
        <v>40</v>
      </c>
      <c r="U60" s="113" t="s">
        <v>52</v>
      </c>
      <c r="V60" s="160"/>
      <c r="W60" s="158"/>
      <c r="X60" s="159">
        <f>DATEDIF(L60,$W$7,"m")</f>
        <v>32</v>
      </c>
      <c r="Y60" s="159">
        <f>ROUNDDOWN(X60/12,0)</f>
        <v>2</v>
      </c>
      <c r="Z60" s="159">
        <f>MOD(X60,12)</f>
        <v>8</v>
      </c>
    </row>
    <row r="61" s="45" customFormat="1" ht="31.5" spans="1:26">
      <c r="A61" s="92">
        <v>22</v>
      </c>
      <c r="B61" s="99" t="s">
        <v>300</v>
      </c>
      <c r="C61" s="112">
        <v>37347</v>
      </c>
      <c r="D61" s="112"/>
      <c r="E61" s="113" t="s">
        <v>263</v>
      </c>
      <c r="F61" s="113" t="s">
        <v>301</v>
      </c>
      <c r="G61" s="326" t="s">
        <v>302</v>
      </c>
      <c r="H61" s="112">
        <v>44573</v>
      </c>
      <c r="I61" s="133" t="s">
        <v>42</v>
      </c>
      <c r="J61" s="113" t="s">
        <v>95</v>
      </c>
      <c r="K61" s="111" t="s">
        <v>295</v>
      </c>
      <c r="L61" s="112">
        <v>45870</v>
      </c>
      <c r="M61" s="113" t="s">
        <v>303</v>
      </c>
      <c r="N61" s="113"/>
      <c r="O61" s="113" t="s">
        <v>59</v>
      </c>
      <c r="P61" s="113" t="s">
        <v>237</v>
      </c>
      <c r="Q61" s="113" t="s">
        <v>49</v>
      </c>
      <c r="R61" s="113"/>
      <c r="S61" s="113" t="s">
        <v>124</v>
      </c>
      <c r="T61" s="156">
        <f>$X$9-YEAR(C61)</f>
        <v>23</v>
      </c>
      <c r="U61" s="113"/>
      <c r="V61" s="160"/>
      <c r="W61" s="158"/>
      <c r="X61" s="159">
        <f>DATEDIF(L61,$W$7,"m")</f>
        <v>1</v>
      </c>
      <c r="Y61" s="159">
        <f>ROUNDDOWN(X61/12,0)</f>
        <v>0</v>
      </c>
      <c r="Z61" s="159">
        <f>MOD(X61,12)</f>
        <v>1</v>
      </c>
    </row>
    <row r="62" s="46" customFormat="1" spans="1:26">
      <c r="A62" s="84" t="s">
        <v>304</v>
      </c>
      <c r="B62" s="108" t="s">
        <v>305</v>
      </c>
      <c r="C62" s="128"/>
      <c r="D62" s="128"/>
      <c r="E62" s="109"/>
      <c r="F62" s="109"/>
      <c r="G62" s="110"/>
      <c r="H62" s="109"/>
      <c r="I62" s="109"/>
      <c r="J62" s="109">
        <f>A114</f>
        <v>52</v>
      </c>
      <c r="K62" s="109"/>
      <c r="L62" s="138"/>
      <c r="M62" s="138"/>
      <c r="N62" s="138"/>
      <c r="O62" s="86"/>
      <c r="P62" s="86"/>
      <c r="Q62" s="86"/>
      <c r="R62" s="86"/>
      <c r="S62" s="86"/>
      <c r="T62" s="163"/>
      <c r="U62" s="87"/>
      <c r="V62" s="148"/>
      <c r="W62" s="154"/>
      <c r="X62" s="159"/>
      <c r="Y62" s="159"/>
      <c r="Z62" s="159"/>
    </row>
    <row r="63" s="45" customFormat="1" ht="31.5" spans="1:26">
      <c r="A63" s="92">
        <v>1</v>
      </c>
      <c r="B63" s="122" t="s">
        <v>306</v>
      </c>
      <c r="C63" s="124"/>
      <c r="D63" s="123">
        <v>29511</v>
      </c>
      <c r="E63" s="113" t="s">
        <v>307</v>
      </c>
      <c r="F63" s="113" t="s">
        <v>308</v>
      </c>
      <c r="G63" s="124" t="s">
        <v>309</v>
      </c>
      <c r="H63" s="123">
        <v>44809</v>
      </c>
      <c r="I63" s="133" t="s">
        <v>42</v>
      </c>
      <c r="J63" s="113" t="s">
        <v>91</v>
      </c>
      <c r="K63" s="113" t="s">
        <v>310</v>
      </c>
      <c r="L63" s="123">
        <v>38961</v>
      </c>
      <c r="M63" s="113" t="s">
        <v>45</v>
      </c>
      <c r="N63" s="129" t="s">
        <v>46</v>
      </c>
      <c r="O63" s="113" t="s">
        <v>47</v>
      </c>
      <c r="P63" s="113" t="s">
        <v>48</v>
      </c>
      <c r="Q63" s="113" t="s">
        <v>49</v>
      </c>
      <c r="R63" s="113" t="s">
        <v>134</v>
      </c>
      <c r="S63" s="113" t="s">
        <v>51</v>
      </c>
      <c r="T63" s="156">
        <f t="shared" si="9"/>
        <v>45</v>
      </c>
      <c r="U63" s="113" t="s">
        <v>52</v>
      </c>
      <c r="V63" s="160"/>
      <c r="W63" s="158"/>
      <c r="X63" s="159">
        <f>DATEDIF(L63,$W$7,"m")</f>
        <v>228</v>
      </c>
      <c r="Y63" s="159">
        <f>ROUNDDOWN(X63/12,0)</f>
        <v>19</v>
      </c>
      <c r="Z63" s="159">
        <f>MOD(X63,12)</f>
        <v>0</v>
      </c>
    </row>
    <row r="64" s="45" customFormat="1" ht="47.25" spans="1:26">
      <c r="A64" s="92">
        <v>2</v>
      </c>
      <c r="B64" s="122" t="s">
        <v>311</v>
      </c>
      <c r="C64" s="124"/>
      <c r="D64" s="123">
        <v>31360</v>
      </c>
      <c r="E64" s="113" t="s">
        <v>312</v>
      </c>
      <c r="F64" s="129" t="s">
        <v>313</v>
      </c>
      <c r="G64" s="124" t="s">
        <v>314</v>
      </c>
      <c r="H64" s="123">
        <v>44385</v>
      </c>
      <c r="I64" s="133" t="s">
        <v>42</v>
      </c>
      <c r="J64" s="113" t="s">
        <v>315</v>
      </c>
      <c r="K64" s="113" t="s">
        <v>316</v>
      </c>
      <c r="L64" s="123">
        <v>42115</v>
      </c>
      <c r="M64" s="113" t="s">
        <v>45</v>
      </c>
      <c r="N64" s="129" t="s">
        <v>46</v>
      </c>
      <c r="O64" s="113" t="s">
        <v>59</v>
      </c>
      <c r="P64" s="113" t="s">
        <v>48</v>
      </c>
      <c r="Q64" s="113" t="s">
        <v>49</v>
      </c>
      <c r="R64" s="113" t="s">
        <v>50</v>
      </c>
      <c r="S64" s="113" t="s">
        <v>51</v>
      </c>
      <c r="T64" s="156">
        <f t="shared" si="9"/>
        <v>40</v>
      </c>
      <c r="U64" s="113" t="s">
        <v>52</v>
      </c>
      <c r="V64" s="160"/>
      <c r="W64" s="158"/>
      <c r="X64" s="159">
        <f>DATEDIF(L64,$W$7,"m")</f>
        <v>124</v>
      </c>
      <c r="Y64" s="159">
        <f>ROUNDDOWN(X64/12,0)</f>
        <v>10</v>
      </c>
      <c r="Z64" s="159">
        <f>MOD(X64,12)</f>
        <v>4</v>
      </c>
    </row>
    <row r="65" s="45" customFormat="1" ht="47.25" spans="1:26">
      <c r="A65" s="92">
        <v>3</v>
      </c>
      <c r="B65" s="122" t="s">
        <v>317</v>
      </c>
      <c r="C65" s="123">
        <v>32193</v>
      </c>
      <c r="D65" s="124"/>
      <c r="E65" s="113" t="s">
        <v>318</v>
      </c>
      <c r="F65" s="113" t="s">
        <v>319</v>
      </c>
      <c r="G65" s="124" t="s">
        <v>320</v>
      </c>
      <c r="H65" s="123">
        <v>44557</v>
      </c>
      <c r="I65" s="133" t="s">
        <v>42</v>
      </c>
      <c r="J65" s="113" t="s">
        <v>315</v>
      </c>
      <c r="K65" s="113" t="s">
        <v>321</v>
      </c>
      <c r="L65" s="123">
        <v>42339</v>
      </c>
      <c r="M65" s="113" t="s">
        <v>45</v>
      </c>
      <c r="N65" s="129" t="s">
        <v>46</v>
      </c>
      <c r="O65" s="113" t="s">
        <v>59</v>
      </c>
      <c r="P65" s="113" t="s">
        <v>48</v>
      </c>
      <c r="Q65" s="113" t="s">
        <v>49</v>
      </c>
      <c r="R65" s="113" t="s">
        <v>50</v>
      </c>
      <c r="S65" s="113" t="s">
        <v>51</v>
      </c>
      <c r="T65" s="156">
        <f t="shared" ref="T65:T67" si="10">$X$9-YEAR(C65)</f>
        <v>37</v>
      </c>
      <c r="U65" s="113" t="s">
        <v>52</v>
      </c>
      <c r="V65" s="162"/>
      <c r="W65" s="158"/>
      <c r="X65" s="159">
        <f>DATEDIF(L65,$W$7,"m")</f>
        <v>117</v>
      </c>
      <c r="Y65" s="159">
        <f>ROUNDDOWN(X65/12,0)</f>
        <v>9</v>
      </c>
      <c r="Z65" s="159">
        <f>MOD(X65,12)</f>
        <v>9</v>
      </c>
    </row>
    <row r="66" s="45" customFormat="1" ht="47.25" spans="1:26">
      <c r="A66" s="92">
        <v>4</v>
      </c>
      <c r="B66" s="122" t="s">
        <v>322</v>
      </c>
      <c r="C66" s="123">
        <v>29726</v>
      </c>
      <c r="D66" s="124"/>
      <c r="E66" s="113" t="s">
        <v>323</v>
      </c>
      <c r="F66" s="113" t="s">
        <v>324</v>
      </c>
      <c r="G66" s="124" t="s">
        <v>325</v>
      </c>
      <c r="H66" s="123">
        <v>44289</v>
      </c>
      <c r="I66" s="133" t="s">
        <v>42</v>
      </c>
      <c r="J66" s="113" t="s">
        <v>326</v>
      </c>
      <c r="K66" s="113" t="s">
        <v>327</v>
      </c>
      <c r="L66" s="123">
        <v>41128</v>
      </c>
      <c r="M66" s="113" t="s">
        <v>45</v>
      </c>
      <c r="N66" s="113" t="s">
        <v>328</v>
      </c>
      <c r="O66" s="113" t="s">
        <v>84</v>
      </c>
      <c r="P66" s="113" t="s">
        <v>48</v>
      </c>
      <c r="Q66" s="113" t="s">
        <v>49</v>
      </c>
      <c r="R66" s="113" t="s">
        <v>51</v>
      </c>
      <c r="S66" s="113" t="s">
        <v>29</v>
      </c>
      <c r="T66" s="156">
        <f t="shared" si="10"/>
        <v>44</v>
      </c>
      <c r="U66" s="113" t="s">
        <v>52</v>
      </c>
      <c r="V66" s="162"/>
      <c r="W66" s="158"/>
      <c r="X66" s="159">
        <f>DATEDIF(L66,$W$7,"m")</f>
        <v>156</v>
      </c>
      <c r="Y66" s="159">
        <f>ROUNDDOWN(X66/12,0)</f>
        <v>13</v>
      </c>
      <c r="Z66" s="159">
        <f>MOD(X66,12)</f>
        <v>0</v>
      </c>
    </row>
    <row r="67" s="45" customFormat="1" ht="47.25" spans="1:26">
      <c r="A67" s="92">
        <v>5</v>
      </c>
      <c r="B67" s="122" t="s">
        <v>329</v>
      </c>
      <c r="C67" s="123">
        <v>34119</v>
      </c>
      <c r="D67" s="124"/>
      <c r="E67" s="113" t="s">
        <v>330</v>
      </c>
      <c r="F67" s="113" t="s">
        <v>331</v>
      </c>
      <c r="G67" s="124" t="s">
        <v>332</v>
      </c>
      <c r="H67" s="123">
        <v>44231</v>
      </c>
      <c r="I67" s="133" t="s">
        <v>42</v>
      </c>
      <c r="J67" s="113" t="s">
        <v>95</v>
      </c>
      <c r="K67" s="113" t="s">
        <v>333</v>
      </c>
      <c r="L67" s="123">
        <v>43405</v>
      </c>
      <c r="M67" s="113" t="s">
        <v>45</v>
      </c>
      <c r="N67" s="113" t="s">
        <v>46</v>
      </c>
      <c r="O67" s="113" t="s">
        <v>47</v>
      </c>
      <c r="P67" s="113" t="s">
        <v>48</v>
      </c>
      <c r="Q67" s="113" t="s">
        <v>49</v>
      </c>
      <c r="R67" s="113" t="s">
        <v>50</v>
      </c>
      <c r="S67" s="113" t="s">
        <v>51</v>
      </c>
      <c r="T67" s="156">
        <f t="shared" si="10"/>
        <v>32</v>
      </c>
      <c r="U67" s="113" t="s">
        <v>52</v>
      </c>
      <c r="V67" s="162"/>
      <c r="W67" s="158"/>
      <c r="X67" s="159">
        <f>DATEDIF(L67,$W$7,"m")</f>
        <v>82</v>
      </c>
      <c r="Y67" s="159">
        <f>ROUNDDOWN(X67/12,0)</f>
        <v>6</v>
      </c>
      <c r="Z67" s="159">
        <f>MOD(X67,12)</f>
        <v>10</v>
      </c>
    </row>
    <row r="68" s="45" customFormat="1" ht="47.25" spans="1:26">
      <c r="A68" s="92">
        <v>6</v>
      </c>
      <c r="B68" s="122" t="s">
        <v>334</v>
      </c>
      <c r="C68" s="124"/>
      <c r="D68" s="123">
        <v>30520</v>
      </c>
      <c r="E68" s="113" t="s">
        <v>335</v>
      </c>
      <c r="F68" s="113" t="s">
        <v>336</v>
      </c>
      <c r="G68" s="124" t="s">
        <v>337</v>
      </c>
      <c r="H68" s="123">
        <v>44420</v>
      </c>
      <c r="I68" s="133" t="s">
        <v>42</v>
      </c>
      <c r="J68" s="113" t="s">
        <v>95</v>
      </c>
      <c r="K68" s="113" t="s">
        <v>338</v>
      </c>
      <c r="L68" s="123">
        <v>39675</v>
      </c>
      <c r="M68" s="113" t="s">
        <v>45</v>
      </c>
      <c r="N68" s="113" t="s">
        <v>46</v>
      </c>
      <c r="O68" s="113" t="s">
        <v>47</v>
      </c>
      <c r="P68" s="113" t="s">
        <v>48</v>
      </c>
      <c r="Q68" s="113" t="s">
        <v>49</v>
      </c>
      <c r="R68" s="113" t="s">
        <v>50</v>
      </c>
      <c r="S68" s="113" t="s">
        <v>29</v>
      </c>
      <c r="T68" s="156">
        <f t="shared" ref="T68:T73" si="11">$X$9-YEAR(D68)</f>
        <v>42</v>
      </c>
      <c r="U68" s="113" t="s">
        <v>52</v>
      </c>
      <c r="V68" s="162"/>
      <c r="W68" s="158"/>
      <c r="X68" s="159">
        <f>DATEDIF(L68,$W$7,"m")</f>
        <v>204</v>
      </c>
      <c r="Y68" s="159">
        <f>ROUNDDOWN(X68/12,0)</f>
        <v>17</v>
      </c>
      <c r="Z68" s="159">
        <f>MOD(X68,12)</f>
        <v>0</v>
      </c>
    </row>
    <row r="69" s="45" customFormat="1" ht="47.25" spans="1:26">
      <c r="A69" s="92">
        <v>7</v>
      </c>
      <c r="B69" s="122" t="s">
        <v>339</v>
      </c>
      <c r="C69" s="124"/>
      <c r="D69" s="123">
        <v>30122</v>
      </c>
      <c r="E69" s="113" t="s">
        <v>340</v>
      </c>
      <c r="F69" s="113" t="s">
        <v>341</v>
      </c>
      <c r="G69" s="124" t="s">
        <v>342</v>
      </c>
      <c r="H69" s="123">
        <v>44417</v>
      </c>
      <c r="I69" s="133" t="s">
        <v>42</v>
      </c>
      <c r="J69" s="113" t="s">
        <v>45</v>
      </c>
      <c r="K69" s="113" t="s">
        <v>338</v>
      </c>
      <c r="L69" s="123">
        <v>38718</v>
      </c>
      <c r="M69" s="113" t="s">
        <v>45</v>
      </c>
      <c r="N69" s="113" t="s">
        <v>46</v>
      </c>
      <c r="O69" s="113" t="s">
        <v>59</v>
      </c>
      <c r="P69" s="113" t="s">
        <v>48</v>
      </c>
      <c r="Q69" s="113" t="s">
        <v>78</v>
      </c>
      <c r="R69" s="113" t="s">
        <v>50</v>
      </c>
      <c r="S69" s="113" t="s">
        <v>51</v>
      </c>
      <c r="T69" s="156">
        <f t="shared" si="11"/>
        <v>43</v>
      </c>
      <c r="U69" s="113" t="s">
        <v>52</v>
      </c>
      <c r="V69" s="162"/>
      <c r="W69" s="158"/>
      <c r="X69" s="159">
        <f>DATEDIF(L69,$W$7,"m")</f>
        <v>236</v>
      </c>
      <c r="Y69" s="159">
        <f>ROUNDDOWN(X69/12,0)</f>
        <v>19</v>
      </c>
      <c r="Z69" s="159">
        <f>MOD(X69,12)</f>
        <v>8</v>
      </c>
    </row>
    <row r="70" s="45" customFormat="1" ht="47.25" spans="1:26">
      <c r="A70" s="92">
        <v>8</v>
      </c>
      <c r="B70" s="122" t="s">
        <v>343</v>
      </c>
      <c r="C70" s="124"/>
      <c r="D70" s="123">
        <v>34871</v>
      </c>
      <c r="E70" s="113" t="s">
        <v>344</v>
      </c>
      <c r="F70" s="113" t="s">
        <v>345</v>
      </c>
      <c r="G70" s="124" t="s">
        <v>346</v>
      </c>
      <c r="H70" s="123">
        <v>45632</v>
      </c>
      <c r="I70" s="133" t="s">
        <v>42</v>
      </c>
      <c r="J70" s="113" t="s">
        <v>45</v>
      </c>
      <c r="K70" s="113" t="s">
        <v>165</v>
      </c>
      <c r="L70" s="123">
        <v>43191</v>
      </c>
      <c r="M70" s="113" t="s">
        <v>45</v>
      </c>
      <c r="N70" s="113" t="s">
        <v>46</v>
      </c>
      <c r="O70" s="113" t="s">
        <v>59</v>
      </c>
      <c r="P70" s="113" t="s">
        <v>48</v>
      </c>
      <c r="Q70" s="113" t="s">
        <v>49</v>
      </c>
      <c r="R70" s="113" t="s">
        <v>50</v>
      </c>
      <c r="S70" s="113" t="s">
        <v>51</v>
      </c>
      <c r="T70" s="156">
        <f t="shared" si="11"/>
        <v>30</v>
      </c>
      <c r="U70" s="124"/>
      <c r="V70" s="162"/>
      <c r="W70" s="158"/>
      <c r="X70" s="159">
        <f>DATEDIF(L70,$W$7,"m")</f>
        <v>89</v>
      </c>
      <c r="Y70" s="159">
        <f>ROUNDDOWN(X70/12,0)</f>
        <v>7</v>
      </c>
      <c r="Z70" s="159">
        <f>MOD(X70,12)</f>
        <v>5</v>
      </c>
    </row>
    <row r="71" s="45" customFormat="1" ht="47.25" spans="1:26">
      <c r="A71" s="92">
        <v>9</v>
      </c>
      <c r="B71" s="122" t="s">
        <v>347</v>
      </c>
      <c r="C71" s="124"/>
      <c r="D71" s="123">
        <v>33113</v>
      </c>
      <c r="E71" s="113" t="s">
        <v>348</v>
      </c>
      <c r="F71" s="113" t="s">
        <v>349</v>
      </c>
      <c r="G71" s="124" t="s">
        <v>350</v>
      </c>
      <c r="H71" s="123">
        <v>44440</v>
      </c>
      <c r="I71" s="133" t="s">
        <v>42</v>
      </c>
      <c r="J71" s="113" t="s">
        <v>95</v>
      </c>
      <c r="K71" s="113" t="s">
        <v>165</v>
      </c>
      <c r="L71" s="123">
        <v>42963</v>
      </c>
      <c r="M71" s="113" t="s">
        <v>45</v>
      </c>
      <c r="N71" s="113" t="s">
        <v>46</v>
      </c>
      <c r="O71" s="113" t="s">
        <v>47</v>
      </c>
      <c r="P71" s="113" t="s">
        <v>48</v>
      </c>
      <c r="Q71" s="113" t="s">
        <v>49</v>
      </c>
      <c r="R71" s="113" t="s">
        <v>134</v>
      </c>
      <c r="S71" s="113" t="s">
        <v>51</v>
      </c>
      <c r="T71" s="156">
        <f t="shared" si="11"/>
        <v>35</v>
      </c>
      <c r="U71" s="113" t="s">
        <v>52</v>
      </c>
      <c r="V71" s="162"/>
      <c r="W71" s="158"/>
      <c r="X71" s="159">
        <f>DATEDIF(L71,$W$7,"m")</f>
        <v>96</v>
      </c>
      <c r="Y71" s="159">
        <f>ROUNDDOWN(X71/12,0)</f>
        <v>8</v>
      </c>
      <c r="Z71" s="159">
        <f>MOD(X71,12)</f>
        <v>0</v>
      </c>
    </row>
    <row r="72" s="45" customFormat="1" ht="31.5" spans="1:26">
      <c r="A72" s="92">
        <v>10</v>
      </c>
      <c r="B72" s="122" t="s">
        <v>351</v>
      </c>
      <c r="C72" s="124"/>
      <c r="D72" s="123">
        <v>35688</v>
      </c>
      <c r="E72" s="113" t="s">
        <v>352</v>
      </c>
      <c r="F72" s="113" t="s">
        <v>353</v>
      </c>
      <c r="G72" s="124" t="s">
        <v>354</v>
      </c>
      <c r="H72" s="123">
        <v>44800</v>
      </c>
      <c r="I72" s="133" t="s">
        <v>42</v>
      </c>
      <c r="J72" s="113" t="s">
        <v>95</v>
      </c>
      <c r="K72" s="113" t="s">
        <v>165</v>
      </c>
      <c r="L72" s="123">
        <v>44809</v>
      </c>
      <c r="M72" s="113" t="s">
        <v>152</v>
      </c>
      <c r="N72" s="113" t="s">
        <v>104</v>
      </c>
      <c r="O72" s="113" t="s">
        <v>59</v>
      </c>
      <c r="P72" s="113" t="s">
        <v>48</v>
      </c>
      <c r="Q72" s="113" t="s">
        <v>49</v>
      </c>
      <c r="R72" s="113" t="s">
        <v>355</v>
      </c>
      <c r="S72" s="113" t="s">
        <v>51</v>
      </c>
      <c r="T72" s="156">
        <f t="shared" si="11"/>
        <v>28</v>
      </c>
      <c r="U72" s="113" t="s">
        <v>52</v>
      </c>
      <c r="V72" s="162"/>
      <c r="W72" s="158"/>
      <c r="X72" s="159">
        <f>DATEDIF(L72,$W$7,"m")</f>
        <v>35</v>
      </c>
      <c r="Y72" s="159">
        <f>ROUNDDOWN(X72/12,0)</f>
        <v>2</v>
      </c>
      <c r="Z72" s="159">
        <f>MOD(X72,12)</f>
        <v>11</v>
      </c>
    </row>
    <row r="73" s="45" customFormat="1" ht="31.5" spans="1:26">
      <c r="A73" s="92">
        <v>11</v>
      </c>
      <c r="B73" s="122" t="s">
        <v>356</v>
      </c>
      <c r="C73" s="124"/>
      <c r="D73" s="123">
        <v>32629</v>
      </c>
      <c r="E73" s="113" t="s">
        <v>357</v>
      </c>
      <c r="F73" s="113" t="s">
        <v>358</v>
      </c>
      <c r="G73" s="124" t="s">
        <v>359</v>
      </c>
      <c r="H73" s="123">
        <v>45054</v>
      </c>
      <c r="I73" s="133" t="s">
        <v>42</v>
      </c>
      <c r="J73" s="113" t="s">
        <v>95</v>
      </c>
      <c r="K73" s="113" t="s">
        <v>165</v>
      </c>
      <c r="L73" s="123">
        <v>45807</v>
      </c>
      <c r="M73" s="113" t="s">
        <v>152</v>
      </c>
      <c r="N73" s="113" t="s">
        <v>104</v>
      </c>
      <c r="O73" s="113" t="s">
        <v>47</v>
      </c>
      <c r="P73" s="113" t="s">
        <v>123</v>
      </c>
      <c r="Q73" s="113" t="s">
        <v>49</v>
      </c>
      <c r="R73" s="113" t="s">
        <v>50</v>
      </c>
      <c r="S73" s="113" t="s">
        <v>124</v>
      </c>
      <c r="T73" s="156">
        <f t="shared" si="11"/>
        <v>36</v>
      </c>
      <c r="U73" s="124"/>
      <c r="V73" s="162"/>
      <c r="W73" s="158"/>
      <c r="X73" s="159">
        <f>DATEDIF(L73,$W$7,"m")</f>
        <v>3</v>
      </c>
      <c r="Y73" s="159">
        <f>ROUNDDOWN(X73/12,0)</f>
        <v>0</v>
      </c>
      <c r="Z73" s="159">
        <f>MOD(X73,12)</f>
        <v>3</v>
      </c>
    </row>
    <row r="74" s="45" customFormat="1" ht="31.5" spans="1:26">
      <c r="A74" s="92">
        <v>12</v>
      </c>
      <c r="B74" s="122" t="s">
        <v>360</v>
      </c>
      <c r="C74" s="123">
        <v>30806</v>
      </c>
      <c r="D74" s="124"/>
      <c r="E74" s="113" t="s">
        <v>361</v>
      </c>
      <c r="F74" s="113" t="s">
        <v>362</v>
      </c>
      <c r="G74" s="124" t="s">
        <v>363</v>
      </c>
      <c r="H74" s="123">
        <v>45352</v>
      </c>
      <c r="I74" s="133" t="s">
        <v>42</v>
      </c>
      <c r="J74" s="113" t="s">
        <v>95</v>
      </c>
      <c r="K74" s="113" t="s">
        <v>338</v>
      </c>
      <c r="L74" s="123">
        <v>39770</v>
      </c>
      <c r="M74" s="113" t="s">
        <v>45</v>
      </c>
      <c r="N74" s="113" t="s">
        <v>46</v>
      </c>
      <c r="O74" s="113" t="s">
        <v>59</v>
      </c>
      <c r="P74" s="113" t="s">
        <v>48</v>
      </c>
      <c r="Q74" s="113" t="s">
        <v>107</v>
      </c>
      <c r="R74" s="124"/>
      <c r="S74" s="124"/>
      <c r="T74" s="156">
        <f t="shared" ref="T74:T77" si="12">$X$9-YEAR(C74)</f>
        <v>41</v>
      </c>
      <c r="U74" s="113" t="s">
        <v>52</v>
      </c>
      <c r="V74" s="162"/>
      <c r="W74" s="158"/>
      <c r="X74" s="159">
        <f>DATEDIF(L74,$W$7,"m")</f>
        <v>201</v>
      </c>
      <c r="Y74" s="159">
        <f>ROUNDDOWN(X74/12,0)</f>
        <v>16</v>
      </c>
      <c r="Z74" s="159">
        <f>MOD(X74,12)</f>
        <v>9</v>
      </c>
    </row>
    <row r="75" s="45" customFormat="1" ht="47.25" spans="1:26">
      <c r="A75" s="92">
        <v>13</v>
      </c>
      <c r="B75" s="122" t="s">
        <v>364</v>
      </c>
      <c r="C75" s="123">
        <v>30635</v>
      </c>
      <c r="D75" s="124"/>
      <c r="E75" s="113" t="s">
        <v>365</v>
      </c>
      <c r="F75" s="113" t="s">
        <v>366</v>
      </c>
      <c r="G75" s="124" t="s">
        <v>367</v>
      </c>
      <c r="H75" s="123">
        <v>44782</v>
      </c>
      <c r="I75" s="133" t="s">
        <v>42</v>
      </c>
      <c r="J75" s="113" t="s">
        <v>95</v>
      </c>
      <c r="K75" s="113" t="s">
        <v>338</v>
      </c>
      <c r="L75" s="123">
        <v>40969</v>
      </c>
      <c r="M75" s="113" t="s">
        <v>45</v>
      </c>
      <c r="N75" s="113" t="s">
        <v>46</v>
      </c>
      <c r="O75" s="113" t="s">
        <v>59</v>
      </c>
      <c r="P75" s="113" t="s">
        <v>48</v>
      </c>
      <c r="Q75" s="113" t="s">
        <v>107</v>
      </c>
      <c r="R75" s="113" t="s">
        <v>368</v>
      </c>
      <c r="S75" s="113" t="s">
        <v>29</v>
      </c>
      <c r="T75" s="156">
        <f t="shared" si="12"/>
        <v>42</v>
      </c>
      <c r="U75" s="124"/>
      <c r="V75" s="162"/>
      <c r="W75" s="158"/>
      <c r="X75" s="159">
        <f>DATEDIF(L75,$W$7,"m")</f>
        <v>162</v>
      </c>
      <c r="Y75" s="159">
        <f>ROUNDDOWN(X75/12,0)</f>
        <v>13</v>
      </c>
      <c r="Z75" s="159">
        <f>MOD(X75,12)</f>
        <v>6</v>
      </c>
    </row>
    <row r="76" s="45" customFormat="1" ht="31.5" spans="1:26">
      <c r="A76" s="92">
        <v>14</v>
      </c>
      <c r="B76" s="122" t="s">
        <v>369</v>
      </c>
      <c r="C76" s="123">
        <v>34351</v>
      </c>
      <c r="D76" s="124"/>
      <c r="E76" s="113" t="s">
        <v>370</v>
      </c>
      <c r="F76" s="113" t="s">
        <v>371</v>
      </c>
      <c r="G76" s="124" t="s">
        <v>372</v>
      </c>
      <c r="H76" s="123">
        <v>43867</v>
      </c>
      <c r="I76" s="133" t="s">
        <v>42</v>
      </c>
      <c r="J76" s="113" t="s">
        <v>95</v>
      </c>
      <c r="K76" s="113" t="s">
        <v>338</v>
      </c>
      <c r="L76" s="123">
        <v>42887</v>
      </c>
      <c r="M76" s="113" t="s">
        <v>45</v>
      </c>
      <c r="N76" s="113" t="s">
        <v>46</v>
      </c>
      <c r="O76" s="113" t="s">
        <v>59</v>
      </c>
      <c r="P76" s="113" t="s">
        <v>48</v>
      </c>
      <c r="Q76" s="113" t="s">
        <v>49</v>
      </c>
      <c r="R76" s="113" t="s">
        <v>134</v>
      </c>
      <c r="S76" s="124"/>
      <c r="T76" s="156">
        <f t="shared" si="12"/>
        <v>31</v>
      </c>
      <c r="U76" s="113" t="s">
        <v>52</v>
      </c>
      <c r="V76" s="162"/>
      <c r="W76" s="158"/>
      <c r="X76" s="159">
        <f>DATEDIF(L76,$W$7,"m")</f>
        <v>99</v>
      </c>
      <c r="Y76" s="159">
        <f>ROUNDDOWN(X76/12,0)</f>
        <v>8</v>
      </c>
      <c r="Z76" s="159">
        <f>MOD(X76,12)</f>
        <v>3</v>
      </c>
    </row>
    <row r="77" s="45" customFormat="1" ht="31.5" spans="1:26">
      <c r="A77" s="92">
        <v>15</v>
      </c>
      <c r="B77" s="122" t="s">
        <v>373</v>
      </c>
      <c r="C77" s="123">
        <v>25083</v>
      </c>
      <c r="D77" s="124"/>
      <c r="E77" s="113" t="s">
        <v>374</v>
      </c>
      <c r="F77" s="113" t="s">
        <v>375</v>
      </c>
      <c r="G77" s="124" t="s">
        <v>376</v>
      </c>
      <c r="H77" s="123">
        <v>44573</v>
      </c>
      <c r="I77" s="133" t="s">
        <v>42</v>
      </c>
      <c r="J77" s="113" t="s">
        <v>95</v>
      </c>
      <c r="K77" s="113" t="s">
        <v>338</v>
      </c>
      <c r="L77" s="123">
        <v>38443</v>
      </c>
      <c r="M77" s="113" t="s">
        <v>103</v>
      </c>
      <c r="N77" s="113" t="s">
        <v>304</v>
      </c>
      <c r="O77" s="113" t="s">
        <v>377</v>
      </c>
      <c r="P77" s="113" t="s">
        <v>378</v>
      </c>
      <c r="Q77" s="113" t="s">
        <v>49</v>
      </c>
      <c r="R77" s="113" t="s">
        <v>50</v>
      </c>
      <c r="S77" s="113" t="s">
        <v>379</v>
      </c>
      <c r="T77" s="156">
        <f t="shared" si="12"/>
        <v>57</v>
      </c>
      <c r="U77" s="124"/>
      <c r="V77" s="162"/>
      <c r="W77" s="158"/>
      <c r="X77" s="159">
        <f>DATEDIF(L77,$W$7,"m")</f>
        <v>245</v>
      </c>
      <c r="Y77" s="159">
        <f>ROUNDDOWN(X77/12,0)</f>
        <v>20</v>
      </c>
      <c r="Z77" s="159">
        <f>MOD(X77,12)</f>
        <v>5</v>
      </c>
    </row>
    <row r="78" s="45" customFormat="1" ht="31.5" spans="1:26">
      <c r="A78" s="92">
        <v>16</v>
      </c>
      <c r="B78" s="122" t="s">
        <v>380</v>
      </c>
      <c r="C78" s="124"/>
      <c r="D78" s="123">
        <v>36010</v>
      </c>
      <c r="E78" s="113" t="s">
        <v>381</v>
      </c>
      <c r="F78" s="113" t="s">
        <v>382</v>
      </c>
      <c r="G78" s="124" t="s">
        <v>383</v>
      </c>
      <c r="H78" s="123">
        <v>45285</v>
      </c>
      <c r="I78" s="133" t="s">
        <v>42</v>
      </c>
      <c r="J78" s="113" t="s">
        <v>95</v>
      </c>
      <c r="K78" s="113" t="s">
        <v>338</v>
      </c>
      <c r="L78" s="123">
        <v>44809</v>
      </c>
      <c r="M78" s="113" t="s">
        <v>152</v>
      </c>
      <c r="N78" s="113" t="s">
        <v>104</v>
      </c>
      <c r="O78" s="113" t="s">
        <v>59</v>
      </c>
      <c r="P78" s="113" t="s">
        <v>48</v>
      </c>
      <c r="Q78" s="113" t="s">
        <v>49</v>
      </c>
      <c r="R78" s="113" t="s">
        <v>134</v>
      </c>
      <c r="S78" s="113" t="s">
        <v>51</v>
      </c>
      <c r="T78" s="156">
        <f t="shared" ref="T78:T82" si="13">$X$9-YEAR(D78)</f>
        <v>27</v>
      </c>
      <c r="U78" s="124"/>
      <c r="V78" s="162"/>
      <c r="W78" s="158"/>
      <c r="X78" s="159">
        <f>DATEDIF(L78,$W$7,"m")</f>
        <v>35</v>
      </c>
      <c r="Y78" s="159">
        <f>ROUNDDOWN(X78/12,0)</f>
        <v>2</v>
      </c>
      <c r="Z78" s="159">
        <f>MOD(X78,12)</f>
        <v>11</v>
      </c>
    </row>
    <row r="79" s="45" customFormat="1" ht="31.5" spans="1:26">
      <c r="A79" s="92">
        <v>17</v>
      </c>
      <c r="B79" s="122" t="s">
        <v>384</v>
      </c>
      <c r="C79" s="124"/>
      <c r="D79" s="123">
        <v>32234</v>
      </c>
      <c r="E79" s="113" t="s">
        <v>385</v>
      </c>
      <c r="F79" s="113" t="s">
        <v>386</v>
      </c>
      <c r="G79" s="124" t="s">
        <v>387</v>
      </c>
      <c r="H79" s="123">
        <v>44286</v>
      </c>
      <c r="I79" s="133" t="s">
        <v>42</v>
      </c>
      <c r="J79" s="113" t="s">
        <v>95</v>
      </c>
      <c r="K79" s="113" t="s">
        <v>338</v>
      </c>
      <c r="L79" s="123">
        <v>42826</v>
      </c>
      <c r="M79" s="113" t="s">
        <v>103</v>
      </c>
      <c r="N79" s="113" t="s">
        <v>104</v>
      </c>
      <c r="O79" s="113" t="s">
        <v>59</v>
      </c>
      <c r="P79" s="113" t="s">
        <v>388</v>
      </c>
      <c r="Q79" s="113" t="s">
        <v>49</v>
      </c>
      <c r="R79" s="113" t="s">
        <v>50</v>
      </c>
      <c r="S79" s="113" t="s">
        <v>51</v>
      </c>
      <c r="T79" s="156">
        <f t="shared" si="13"/>
        <v>37</v>
      </c>
      <c r="U79" s="124"/>
      <c r="V79" s="162"/>
      <c r="W79" s="158"/>
      <c r="X79" s="159">
        <f>DATEDIF(L79,$W$7,"m")</f>
        <v>101</v>
      </c>
      <c r="Y79" s="159">
        <f t="shared" ref="Y79:Y142" si="14">ROUNDDOWN(X79/12,0)</f>
        <v>8</v>
      </c>
      <c r="Z79" s="159">
        <f t="shared" ref="Z79:Z142" si="15">MOD(X79,12)</f>
        <v>5</v>
      </c>
    </row>
    <row r="80" s="45" customFormat="1" ht="31.5" spans="1:26">
      <c r="A80" s="92">
        <v>18</v>
      </c>
      <c r="B80" s="122" t="s">
        <v>389</v>
      </c>
      <c r="C80" s="124"/>
      <c r="D80" s="123">
        <v>33775</v>
      </c>
      <c r="E80" s="113" t="s">
        <v>390</v>
      </c>
      <c r="F80" s="113" t="s">
        <v>391</v>
      </c>
      <c r="G80" s="124" t="s">
        <v>392</v>
      </c>
      <c r="H80" s="123">
        <v>44574</v>
      </c>
      <c r="I80" s="133" t="s">
        <v>42</v>
      </c>
      <c r="J80" s="113" t="s">
        <v>95</v>
      </c>
      <c r="K80" s="113" t="s">
        <v>338</v>
      </c>
      <c r="L80" s="123">
        <v>45027</v>
      </c>
      <c r="M80" s="113" t="s">
        <v>152</v>
      </c>
      <c r="N80" s="113" t="s">
        <v>304</v>
      </c>
      <c r="O80" s="113" t="s">
        <v>377</v>
      </c>
      <c r="P80" s="113" t="s">
        <v>393</v>
      </c>
      <c r="Q80" s="124"/>
      <c r="R80" s="124"/>
      <c r="S80" s="124"/>
      <c r="T80" s="156">
        <f t="shared" si="13"/>
        <v>33</v>
      </c>
      <c r="U80" s="124"/>
      <c r="V80" s="162"/>
      <c r="W80" s="158"/>
      <c r="X80" s="159">
        <f>DATEDIF(L80,$W$7,"m")</f>
        <v>28</v>
      </c>
      <c r="Y80" s="159">
        <f t="shared" si="14"/>
        <v>2</v>
      </c>
      <c r="Z80" s="159">
        <f t="shared" si="15"/>
        <v>4</v>
      </c>
    </row>
    <row r="81" s="45" customFormat="1" ht="31.5" spans="1:26">
      <c r="A81" s="92">
        <v>19</v>
      </c>
      <c r="B81" s="122" t="s">
        <v>394</v>
      </c>
      <c r="C81" s="124"/>
      <c r="D81" s="123">
        <v>33368</v>
      </c>
      <c r="E81" s="113" t="s">
        <v>395</v>
      </c>
      <c r="F81" s="113" t="s">
        <v>396</v>
      </c>
      <c r="G81" s="124" t="s">
        <v>397</v>
      </c>
      <c r="H81" s="123">
        <v>45525</v>
      </c>
      <c r="I81" s="113" t="s">
        <v>112</v>
      </c>
      <c r="J81" s="113" t="s">
        <v>95</v>
      </c>
      <c r="K81" s="113" t="s">
        <v>338</v>
      </c>
      <c r="L81" s="123">
        <v>44907</v>
      </c>
      <c r="M81" s="113" t="s">
        <v>152</v>
      </c>
      <c r="N81" s="113" t="s">
        <v>104</v>
      </c>
      <c r="O81" s="113" t="s">
        <v>59</v>
      </c>
      <c r="P81" s="113" t="s">
        <v>48</v>
      </c>
      <c r="Q81" s="113" t="s">
        <v>49</v>
      </c>
      <c r="R81" s="113" t="s">
        <v>50</v>
      </c>
      <c r="S81" s="113" t="s">
        <v>51</v>
      </c>
      <c r="T81" s="156">
        <f t="shared" si="13"/>
        <v>34</v>
      </c>
      <c r="U81" s="124"/>
      <c r="V81" s="162"/>
      <c r="W81" s="158"/>
      <c r="X81" s="159">
        <f>DATEDIF(L81,$W$7,"m")</f>
        <v>32</v>
      </c>
      <c r="Y81" s="159">
        <f t="shared" si="14"/>
        <v>2</v>
      </c>
      <c r="Z81" s="159">
        <f t="shared" si="15"/>
        <v>8</v>
      </c>
    </row>
    <row r="82" s="45" customFormat="1" ht="31.5" spans="1:26">
      <c r="A82" s="92">
        <v>20</v>
      </c>
      <c r="B82" s="122" t="s">
        <v>398</v>
      </c>
      <c r="C82" s="124"/>
      <c r="D82" s="123">
        <v>34641</v>
      </c>
      <c r="E82" s="113" t="s">
        <v>399</v>
      </c>
      <c r="F82" s="113" t="s">
        <v>400</v>
      </c>
      <c r="G82" s="124" t="s">
        <v>401</v>
      </c>
      <c r="H82" s="123">
        <v>44420</v>
      </c>
      <c r="I82" s="133" t="s">
        <v>42</v>
      </c>
      <c r="J82" s="113" t="s">
        <v>95</v>
      </c>
      <c r="K82" s="113" t="s">
        <v>338</v>
      </c>
      <c r="L82" s="123">
        <v>44743</v>
      </c>
      <c r="M82" s="113" t="s">
        <v>103</v>
      </c>
      <c r="N82" s="113" t="s">
        <v>104</v>
      </c>
      <c r="O82" s="113" t="s">
        <v>59</v>
      </c>
      <c r="P82" s="113" t="s">
        <v>48</v>
      </c>
      <c r="Q82" s="113" t="s">
        <v>49</v>
      </c>
      <c r="R82" s="113" t="s">
        <v>134</v>
      </c>
      <c r="S82" s="113" t="s">
        <v>51</v>
      </c>
      <c r="T82" s="156">
        <f t="shared" si="13"/>
        <v>31</v>
      </c>
      <c r="U82" s="124"/>
      <c r="V82" s="162"/>
      <c r="W82" s="158"/>
      <c r="X82" s="159">
        <f>DATEDIF(L82,$W$7,"m")</f>
        <v>38</v>
      </c>
      <c r="Y82" s="159">
        <f t="shared" si="14"/>
        <v>3</v>
      </c>
      <c r="Z82" s="159">
        <f t="shared" si="15"/>
        <v>2</v>
      </c>
    </row>
    <row r="83" s="45" customFormat="1" ht="31.5" spans="1:26">
      <c r="A83" s="92">
        <v>21</v>
      </c>
      <c r="B83" s="122" t="s">
        <v>402</v>
      </c>
      <c r="C83" s="123">
        <v>31796</v>
      </c>
      <c r="D83" s="124"/>
      <c r="E83" s="113" t="s">
        <v>403</v>
      </c>
      <c r="F83" s="113" t="s">
        <v>404</v>
      </c>
      <c r="G83" s="124" t="s">
        <v>405</v>
      </c>
      <c r="H83" s="123">
        <v>44315</v>
      </c>
      <c r="I83" s="133" t="s">
        <v>42</v>
      </c>
      <c r="J83" s="113" t="s">
        <v>95</v>
      </c>
      <c r="K83" s="113" t="s">
        <v>338</v>
      </c>
      <c r="L83" s="123">
        <v>45748</v>
      </c>
      <c r="M83" s="113" t="s">
        <v>406</v>
      </c>
      <c r="N83" s="113" t="s">
        <v>104</v>
      </c>
      <c r="O83" s="113" t="s">
        <v>59</v>
      </c>
      <c r="P83" s="113" t="s">
        <v>48</v>
      </c>
      <c r="Q83" s="113" t="s">
        <v>407</v>
      </c>
      <c r="R83" s="124"/>
      <c r="S83" s="124"/>
      <c r="T83" s="156">
        <f t="shared" ref="T83:T87" si="16">$X$9-YEAR(C83)</f>
        <v>38</v>
      </c>
      <c r="U83" s="124"/>
      <c r="V83" s="162"/>
      <c r="W83" s="158"/>
      <c r="X83" s="159">
        <f>DATEDIF(L83,$W$7,"m")</f>
        <v>5</v>
      </c>
      <c r="Y83" s="159">
        <f t="shared" si="14"/>
        <v>0</v>
      </c>
      <c r="Z83" s="159">
        <f t="shared" si="15"/>
        <v>5</v>
      </c>
    </row>
    <row r="84" s="45" customFormat="1" ht="31.5" spans="1:26">
      <c r="A84" s="92">
        <v>22</v>
      </c>
      <c r="B84" s="122" t="s">
        <v>408</v>
      </c>
      <c r="C84" s="124"/>
      <c r="D84" s="123">
        <v>37367</v>
      </c>
      <c r="E84" s="113" t="s">
        <v>409</v>
      </c>
      <c r="F84" s="113" t="s">
        <v>410</v>
      </c>
      <c r="G84" s="124" t="s">
        <v>411</v>
      </c>
      <c r="H84" s="123">
        <v>44347</v>
      </c>
      <c r="I84" s="133" t="s">
        <v>42</v>
      </c>
      <c r="J84" s="113" t="s">
        <v>95</v>
      </c>
      <c r="K84" s="113" t="s">
        <v>338</v>
      </c>
      <c r="L84" s="123">
        <v>45809</v>
      </c>
      <c r="M84" s="113" t="s">
        <v>152</v>
      </c>
      <c r="N84" s="113" t="s">
        <v>104</v>
      </c>
      <c r="O84" s="113" t="s">
        <v>59</v>
      </c>
      <c r="P84" s="113" t="s">
        <v>48</v>
      </c>
      <c r="Q84" s="113" t="s">
        <v>49</v>
      </c>
      <c r="R84" s="113" t="s">
        <v>412</v>
      </c>
      <c r="S84" s="113" t="s">
        <v>124</v>
      </c>
      <c r="T84" s="156">
        <f t="shared" ref="T84:T89" si="17">$X$9-YEAR(D84)</f>
        <v>23</v>
      </c>
      <c r="U84" s="124"/>
      <c r="V84" s="162"/>
      <c r="W84" s="158"/>
      <c r="X84" s="159">
        <f>DATEDIF(L84,$W$7,"m")</f>
        <v>3</v>
      </c>
      <c r="Y84" s="159">
        <f t="shared" si="14"/>
        <v>0</v>
      </c>
      <c r="Z84" s="159">
        <f t="shared" si="15"/>
        <v>3</v>
      </c>
    </row>
    <row r="85" s="45" customFormat="1" ht="31.5" spans="1:26">
      <c r="A85" s="92">
        <v>23</v>
      </c>
      <c r="B85" s="122" t="s">
        <v>413</v>
      </c>
      <c r="C85" s="124"/>
      <c r="D85" s="123">
        <v>34221</v>
      </c>
      <c r="E85" s="113" t="s">
        <v>414</v>
      </c>
      <c r="F85" s="113" t="s">
        <v>415</v>
      </c>
      <c r="G85" s="124" t="s">
        <v>416</v>
      </c>
      <c r="H85" s="123">
        <v>44326</v>
      </c>
      <c r="I85" s="133" t="s">
        <v>42</v>
      </c>
      <c r="J85" s="113" t="s">
        <v>95</v>
      </c>
      <c r="K85" s="113" t="s">
        <v>113</v>
      </c>
      <c r="L85" s="123">
        <v>45838</v>
      </c>
      <c r="M85" s="113" t="s">
        <v>303</v>
      </c>
      <c r="N85" s="113" t="s">
        <v>104</v>
      </c>
      <c r="O85" s="113" t="s">
        <v>59</v>
      </c>
      <c r="P85" s="113" t="s">
        <v>123</v>
      </c>
      <c r="Q85" s="113" t="s">
        <v>49</v>
      </c>
      <c r="R85" s="113" t="s">
        <v>50</v>
      </c>
      <c r="S85" s="113" t="s">
        <v>51</v>
      </c>
      <c r="T85" s="156">
        <f t="shared" si="17"/>
        <v>32</v>
      </c>
      <c r="U85" s="113" t="s">
        <v>52</v>
      </c>
      <c r="V85" s="162"/>
      <c r="W85" s="158"/>
      <c r="X85" s="159">
        <f>DATEDIF(L85,$W$7,"m")</f>
        <v>2</v>
      </c>
      <c r="Y85" s="159">
        <f t="shared" si="14"/>
        <v>0</v>
      </c>
      <c r="Z85" s="159">
        <f t="shared" si="15"/>
        <v>2</v>
      </c>
    </row>
    <row r="86" s="45" customFormat="1" ht="47.25" spans="1:26">
      <c r="A86" s="92">
        <v>24</v>
      </c>
      <c r="B86" s="122" t="s">
        <v>417</v>
      </c>
      <c r="C86" s="123">
        <v>33916</v>
      </c>
      <c r="D86" s="124"/>
      <c r="E86" s="113" t="s">
        <v>370</v>
      </c>
      <c r="F86" s="113" t="s">
        <v>418</v>
      </c>
      <c r="G86" s="124" t="s">
        <v>419</v>
      </c>
      <c r="H86" s="123">
        <v>44417</v>
      </c>
      <c r="I86" s="133" t="s">
        <v>42</v>
      </c>
      <c r="J86" s="113" t="s">
        <v>95</v>
      </c>
      <c r="K86" s="113" t="s">
        <v>420</v>
      </c>
      <c r="L86" s="113" t="s">
        <v>421</v>
      </c>
      <c r="M86" s="113" t="s">
        <v>45</v>
      </c>
      <c r="N86" s="113" t="s">
        <v>422</v>
      </c>
      <c r="O86" s="115" t="s">
        <v>423</v>
      </c>
      <c r="P86" s="115" t="s">
        <v>424</v>
      </c>
      <c r="Q86" s="113" t="s">
        <v>49</v>
      </c>
      <c r="R86" s="113" t="s">
        <v>134</v>
      </c>
      <c r="S86" s="113" t="s">
        <v>124</v>
      </c>
      <c r="T86" s="156">
        <f t="shared" si="16"/>
        <v>33</v>
      </c>
      <c r="U86" s="124"/>
      <c r="V86" s="162"/>
      <c r="W86" s="158"/>
      <c r="X86" s="159" t="e">
        <f>DATEDIF(L86,$W$7,"m")</f>
        <v>#VALUE!</v>
      </c>
      <c r="Y86" s="159" t="e">
        <f t="shared" si="14"/>
        <v>#VALUE!</v>
      </c>
      <c r="Z86" s="159" t="e">
        <f t="shared" si="15"/>
        <v>#VALUE!</v>
      </c>
    </row>
    <row r="87" s="45" customFormat="1" ht="31.5" spans="1:26">
      <c r="A87" s="92">
        <v>25</v>
      </c>
      <c r="B87" s="122" t="s">
        <v>425</v>
      </c>
      <c r="C87" s="123">
        <v>32210</v>
      </c>
      <c r="D87" s="124"/>
      <c r="E87" s="113" t="s">
        <v>330</v>
      </c>
      <c r="F87" s="113" t="s">
        <v>426</v>
      </c>
      <c r="G87" s="124" t="s">
        <v>427</v>
      </c>
      <c r="H87" s="123">
        <v>44315</v>
      </c>
      <c r="I87" s="133" t="s">
        <v>42</v>
      </c>
      <c r="J87" s="113" t="s">
        <v>95</v>
      </c>
      <c r="K87" s="113" t="s">
        <v>420</v>
      </c>
      <c r="L87" s="123">
        <v>41166</v>
      </c>
      <c r="M87" s="113" t="s">
        <v>103</v>
      </c>
      <c r="N87" s="113" t="s">
        <v>104</v>
      </c>
      <c r="O87" s="113" t="s">
        <v>59</v>
      </c>
      <c r="P87" s="113" t="s">
        <v>48</v>
      </c>
      <c r="Q87" s="113" t="s">
        <v>49</v>
      </c>
      <c r="R87" s="113" t="s">
        <v>50</v>
      </c>
      <c r="S87" s="113" t="s">
        <v>51</v>
      </c>
      <c r="T87" s="156">
        <f t="shared" si="16"/>
        <v>37</v>
      </c>
      <c r="U87" s="124"/>
      <c r="V87" s="162"/>
      <c r="W87" s="158"/>
      <c r="X87" s="159">
        <f t="shared" ref="X87:X150" si="18">DATEDIF(L87,$W$7,"m")</f>
        <v>155</v>
      </c>
      <c r="Y87" s="159">
        <f t="shared" si="14"/>
        <v>12</v>
      </c>
      <c r="Z87" s="159">
        <f t="shared" si="15"/>
        <v>11</v>
      </c>
    </row>
    <row r="88" s="45" customFormat="1" ht="31.5" spans="1:26">
      <c r="A88" s="92">
        <v>26</v>
      </c>
      <c r="B88" s="122" t="s">
        <v>428</v>
      </c>
      <c r="C88" s="124"/>
      <c r="D88" s="123">
        <v>34688</v>
      </c>
      <c r="E88" s="113" t="s">
        <v>429</v>
      </c>
      <c r="F88" s="113" t="s">
        <v>430</v>
      </c>
      <c r="G88" s="124" t="s">
        <v>431</v>
      </c>
      <c r="H88" s="123">
        <v>44852</v>
      </c>
      <c r="I88" s="133" t="s">
        <v>42</v>
      </c>
      <c r="J88" s="113" t="s">
        <v>95</v>
      </c>
      <c r="K88" s="113" t="s">
        <v>338</v>
      </c>
      <c r="L88" s="123">
        <v>43040</v>
      </c>
      <c r="M88" s="113" t="s">
        <v>103</v>
      </c>
      <c r="N88" s="113" t="s">
        <v>104</v>
      </c>
      <c r="O88" s="113" t="s">
        <v>59</v>
      </c>
      <c r="P88" s="113" t="s">
        <v>48</v>
      </c>
      <c r="Q88" s="113" t="s">
        <v>49</v>
      </c>
      <c r="R88" s="113" t="s">
        <v>134</v>
      </c>
      <c r="S88" s="113" t="s">
        <v>51</v>
      </c>
      <c r="T88" s="156">
        <f t="shared" si="17"/>
        <v>31</v>
      </c>
      <c r="U88" s="124"/>
      <c r="V88" s="162"/>
      <c r="W88" s="158"/>
      <c r="X88" s="159">
        <f t="shared" si="18"/>
        <v>94</v>
      </c>
      <c r="Y88" s="159">
        <f t="shared" si="14"/>
        <v>7</v>
      </c>
      <c r="Z88" s="159">
        <f t="shared" si="15"/>
        <v>10</v>
      </c>
    </row>
    <row r="89" s="45" customFormat="1" ht="31.5" spans="1:26">
      <c r="A89" s="92">
        <v>27</v>
      </c>
      <c r="B89" s="122" t="s">
        <v>432</v>
      </c>
      <c r="C89" s="124"/>
      <c r="D89" s="123">
        <v>35381</v>
      </c>
      <c r="E89" s="113" t="s">
        <v>433</v>
      </c>
      <c r="F89" s="113" t="s">
        <v>434</v>
      </c>
      <c r="G89" s="124" t="s">
        <v>435</v>
      </c>
      <c r="H89" s="123">
        <v>44937</v>
      </c>
      <c r="I89" s="133" t="s">
        <v>42</v>
      </c>
      <c r="J89" s="113" t="s">
        <v>95</v>
      </c>
      <c r="K89" s="113" t="s">
        <v>338</v>
      </c>
      <c r="L89" s="123">
        <v>43435</v>
      </c>
      <c r="M89" s="113" t="s">
        <v>103</v>
      </c>
      <c r="N89" s="113" t="s">
        <v>104</v>
      </c>
      <c r="O89" s="113" t="s">
        <v>59</v>
      </c>
      <c r="P89" s="113" t="s">
        <v>48</v>
      </c>
      <c r="Q89" s="113" t="s">
        <v>49</v>
      </c>
      <c r="R89" s="113" t="s">
        <v>436</v>
      </c>
      <c r="S89" s="113" t="s">
        <v>124</v>
      </c>
      <c r="T89" s="156">
        <f t="shared" si="17"/>
        <v>29</v>
      </c>
      <c r="U89" s="124"/>
      <c r="V89" s="162"/>
      <c r="W89" s="158"/>
      <c r="X89" s="159">
        <f t="shared" si="18"/>
        <v>81</v>
      </c>
      <c r="Y89" s="159">
        <f t="shared" si="14"/>
        <v>6</v>
      </c>
      <c r="Z89" s="159">
        <f t="shared" si="15"/>
        <v>9</v>
      </c>
    </row>
    <row r="90" s="45" customFormat="1" ht="31.5" spans="1:26">
      <c r="A90" s="92">
        <v>28</v>
      </c>
      <c r="B90" s="122" t="s">
        <v>437</v>
      </c>
      <c r="C90" s="123">
        <v>33119</v>
      </c>
      <c r="D90" s="124"/>
      <c r="E90" s="113" t="s">
        <v>438</v>
      </c>
      <c r="F90" s="113" t="s">
        <v>439</v>
      </c>
      <c r="G90" s="124" t="s">
        <v>440</v>
      </c>
      <c r="H90" s="123">
        <v>44787</v>
      </c>
      <c r="I90" s="133" t="s">
        <v>42</v>
      </c>
      <c r="J90" s="113" t="s">
        <v>95</v>
      </c>
      <c r="K90" s="113" t="s">
        <v>420</v>
      </c>
      <c r="L90" s="123">
        <v>43282</v>
      </c>
      <c r="M90" s="113" t="s">
        <v>45</v>
      </c>
      <c r="N90" s="113" t="s">
        <v>422</v>
      </c>
      <c r="O90" s="113" t="s">
        <v>47</v>
      </c>
      <c r="P90" s="113" t="s">
        <v>48</v>
      </c>
      <c r="Q90" s="113" t="s">
        <v>49</v>
      </c>
      <c r="R90" s="113" t="s">
        <v>50</v>
      </c>
      <c r="S90" s="113" t="s">
        <v>51</v>
      </c>
      <c r="T90" s="156">
        <f t="shared" ref="T90:T114" si="19">$X$9-YEAR(C90)</f>
        <v>35</v>
      </c>
      <c r="U90" s="113" t="s">
        <v>52</v>
      </c>
      <c r="V90" s="162"/>
      <c r="W90" s="158"/>
      <c r="X90" s="159">
        <f t="shared" si="18"/>
        <v>86</v>
      </c>
      <c r="Y90" s="159">
        <f t="shared" si="14"/>
        <v>7</v>
      </c>
      <c r="Z90" s="159">
        <f t="shared" si="15"/>
        <v>2</v>
      </c>
    </row>
    <row r="91" s="45" customFormat="1" ht="31.5" spans="1:26">
      <c r="A91" s="92">
        <v>29</v>
      </c>
      <c r="B91" s="122" t="s">
        <v>441</v>
      </c>
      <c r="C91" s="124"/>
      <c r="D91" s="123">
        <v>31099</v>
      </c>
      <c r="E91" s="113" t="s">
        <v>442</v>
      </c>
      <c r="F91" s="113" t="s">
        <v>443</v>
      </c>
      <c r="G91" s="124" t="s">
        <v>444</v>
      </c>
      <c r="H91" s="123">
        <v>45698</v>
      </c>
      <c r="I91" s="133" t="s">
        <v>42</v>
      </c>
      <c r="J91" s="113" t="s">
        <v>95</v>
      </c>
      <c r="K91" s="113" t="s">
        <v>420</v>
      </c>
      <c r="L91" s="123">
        <v>42979</v>
      </c>
      <c r="M91" s="113" t="s">
        <v>45</v>
      </c>
      <c r="N91" s="113" t="s">
        <v>46</v>
      </c>
      <c r="O91" s="113" t="s">
        <v>105</v>
      </c>
      <c r="P91" s="113" t="s">
        <v>48</v>
      </c>
      <c r="Q91" s="113" t="s">
        <v>49</v>
      </c>
      <c r="R91" s="124"/>
      <c r="S91" s="113" t="s">
        <v>51</v>
      </c>
      <c r="T91" s="156">
        <f>$X$9-YEAR(D91)</f>
        <v>40</v>
      </c>
      <c r="U91" s="124"/>
      <c r="V91" s="162"/>
      <c r="W91" s="160"/>
      <c r="X91" s="159">
        <f t="shared" si="18"/>
        <v>96</v>
      </c>
      <c r="Y91" s="159">
        <f t="shared" si="14"/>
        <v>8</v>
      </c>
      <c r="Z91" s="159">
        <f t="shared" si="15"/>
        <v>0</v>
      </c>
    </row>
    <row r="92" s="45" customFormat="1" ht="31.5" spans="1:26">
      <c r="A92" s="92">
        <v>30</v>
      </c>
      <c r="B92" s="122" t="s">
        <v>445</v>
      </c>
      <c r="C92" s="124"/>
      <c r="D92" s="123">
        <v>26582</v>
      </c>
      <c r="E92" s="113" t="s">
        <v>446</v>
      </c>
      <c r="F92" s="113" t="s">
        <v>447</v>
      </c>
      <c r="G92" s="124" t="s">
        <v>448</v>
      </c>
      <c r="H92" s="123">
        <v>44809</v>
      </c>
      <c r="I92" s="133" t="s">
        <v>42</v>
      </c>
      <c r="J92" s="113" t="s">
        <v>95</v>
      </c>
      <c r="K92" s="113" t="s">
        <v>420</v>
      </c>
      <c r="L92" s="123">
        <v>43435</v>
      </c>
      <c r="M92" s="113" t="s">
        <v>45</v>
      </c>
      <c r="N92" s="113" t="s">
        <v>46</v>
      </c>
      <c r="O92" s="113" t="s">
        <v>59</v>
      </c>
      <c r="P92" s="113" t="s">
        <v>48</v>
      </c>
      <c r="Q92" s="113" t="s">
        <v>107</v>
      </c>
      <c r="R92" s="113" t="s">
        <v>50</v>
      </c>
      <c r="S92" s="113" t="s">
        <v>124</v>
      </c>
      <c r="T92" s="156">
        <f>$X$9-YEAR(D92)</f>
        <v>53</v>
      </c>
      <c r="U92" s="113" t="s">
        <v>52</v>
      </c>
      <c r="V92" s="162"/>
      <c r="W92" s="160"/>
      <c r="X92" s="159">
        <f t="shared" si="18"/>
        <v>81</v>
      </c>
      <c r="Y92" s="159">
        <f t="shared" si="14"/>
        <v>6</v>
      </c>
      <c r="Z92" s="159">
        <f t="shared" si="15"/>
        <v>9</v>
      </c>
    </row>
    <row r="93" s="45" customFormat="1" ht="31.5" spans="1:26">
      <c r="A93" s="92">
        <v>31</v>
      </c>
      <c r="B93" s="122" t="s">
        <v>449</v>
      </c>
      <c r="C93" s="123">
        <v>32100</v>
      </c>
      <c r="D93" s="124"/>
      <c r="E93" s="113" t="s">
        <v>450</v>
      </c>
      <c r="F93" s="113" t="s">
        <v>451</v>
      </c>
      <c r="G93" s="124" t="s">
        <v>452</v>
      </c>
      <c r="H93" s="123">
        <v>45037</v>
      </c>
      <c r="I93" s="133" t="s">
        <v>42</v>
      </c>
      <c r="J93" s="113" t="s">
        <v>95</v>
      </c>
      <c r="K93" s="113" t="s">
        <v>420</v>
      </c>
      <c r="L93" s="123">
        <v>43192</v>
      </c>
      <c r="M93" s="113" t="s">
        <v>45</v>
      </c>
      <c r="N93" s="113" t="s">
        <v>422</v>
      </c>
      <c r="O93" s="113" t="s">
        <v>59</v>
      </c>
      <c r="P93" s="113" t="s">
        <v>453</v>
      </c>
      <c r="Q93" s="113" t="s">
        <v>49</v>
      </c>
      <c r="R93" s="113" t="s">
        <v>50</v>
      </c>
      <c r="S93" s="113" t="s">
        <v>51</v>
      </c>
      <c r="T93" s="156">
        <f t="shared" si="19"/>
        <v>38</v>
      </c>
      <c r="U93" s="124"/>
      <c r="V93" s="162"/>
      <c r="W93" s="160"/>
      <c r="X93" s="159">
        <f t="shared" si="18"/>
        <v>88</v>
      </c>
      <c r="Y93" s="159">
        <f t="shared" si="14"/>
        <v>7</v>
      </c>
      <c r="Z93" s="159">
        <f t="shared" si="15"/>
        <v>4</v>
      </c>
    </row>
    <row r="94" s="48" customFormat="1" ht="31.5" spans="1:26">
      <c r="A94" s="92">
        <v>32</v>
      </c>
      <c r="B94" s="122" t="s">
        <v>454</v>
      </c>
      <c r="C94" s="123">
        <v>31625</v>
      </c>
      <c r="D94" s="124"/>
      <c r="E94" s="113" t="s">
        <v>455</v>
      </c>
      <c r="F94" s="113" t="s">
        <v>456</v>
      </c>
      <c r="G94" s="124" t="s">
        <v>457</v>
      </c>
      <c r="H94" s="123">
        <v>44920</v>
      </c>
      <c r="I94" s="133" t="s">
        <v>42</v>
      </c>
      <c r="J94" s="113" t="s">
        <v>95</v>
      </c>
      <c r="K94" s="113" t="s">
        <v>420</v>
      </c>
      <c r="L94" s="123">
        <v>42461</v>
      </c>
      <c r="M94" s="113" t="s">
        <v>103</v>
      </c>
      <c r="N94" s="113" t="s">
        <v>104</v>
      </c>
      <c r="O94" s="113" t="s">
        <v>59</v>
      </c>
      <c r="P94" s="113" t="s">
        <v>48</v>
      </c>
      <c r="Q94" s="113" t="s">
        <v>49</v>
      </c>
      <c r="R94" s="113" t="s">
        <v>50</v>
      </c>
      <c r="S94" s="113" t="s">
        <v>51</v>
      </c>
      <c r="T94" s="156">
        <f t="shared" si="19"/>
        <v>39</v>
      </c>
      <c r="U94" s="124"/>
      <c r="V94" s="162"/>
      <c r="X94" s="159">
        <f t="shared" si="18"/>
        <v>113</v>
      </c>
      <c r="Y94" s="159">
        <f t="shared" si="14"/>
        <v>9</v>
      </c>
      <c r="Z94" s="159">
        <f t="shared" si="15"/>
        <v>5</v>
      </c>
    </row>
    <row r="95" s="48" customFormat="1" ht="31.5" spans="1:26">
      <c r="A95" s="92">
        <v>33</v>
      </c>
      <c r="B95" s="122" t="s">
        <v>458</v>
      </c>
      <c r="C95" s="123">
        <v>32143</v>
      </c>
      <c r="D95" s="124"/>
      <c r="E95" s="113" t="s">
        <v>459</v>
      </c>
      <c r="F95" s="113" t="s">
        <v>460</v>
      </c>
      <c r="G95" s="124" t="s">
        <v>461</v>
      </c>
      <c r="H95" s="123">
        <v>44939</v>
      </c>
      <c r="I95" s="133" t="s">
        <v>42</v>
      </c>
      <c r="J95" s="113" t="s">
        <v>95</v>
      </c>
      <c r="K95" s="113" t="s">
        <v>420</v>
      </c>
      <c r="L95" s="123">
        <v>42064</v>
      </c>
      <c r="M95" s="113" t="s">
        <v>103</v>
      </c>
      <c r="N95" s="113" t="s">
        <v>104</v>
      </c>
      <c r="O95" s="113" t="s">
        <v>59</v>
      </c>
      <c r="P95" s="113" t="s">
        <v>462</v>
      </c>
      <c r="Q95" s="113" t="s">
        <v>49</v>
      </c>
      <c r="R95" s="124"/>
      <c r="S95" s="124"/>
      <c r="T95" s="156">
        <f t="shared" si="19"/>
        <v>37</v>
      </c>
      <c r="U95" s="124"/>
      <c r="V95" s="160"/>
      <c r="W95" s="158"/>
      <c r="X95" s="159">
        <f t="shared" si="18"/>
        <v>126</v>
      </c>
      <c r="Y95" s="159">
        <f t="shared" si="14"/>
        <v>10</v>
      </c>
      <c r="Z95" s="159">
        <f t="shared" si="15"/>
        <v>6</v>
      </c>
    </row>
    <row r="96" s="45" customFormat="1" ht="31.5" spans="1:26">
      <c r="A96" s="92">
        <v>34</v>
      </c>
      <c r="B96" s="122" t="s">
        <v>463</v>
      </c>
      <c r="C96" s="123">
        <v>32438</v>
      </c>
      <c r="D96" s="124"/>
      <c r="E96" s="113" t="s">
        <v>464</v>
      </c>
      <c r="F96" s="113" t="s">
        <v>465</v>
      </c>
      <c r="G96" s="124" t="s">
        <v>466</v>
      </c>
      <c r="H96" s="123">
        <v>44385</v>
      </c>
      <c r="I96" s="133" t="s">
        <v>42</v>
      </c>
      <c r="J96" s="113" t="s">
        <v>95</v>
      </c>
      <c r="K96" s="113" t="s">
        <v>420</v>
      </c>
      <c r="L96" s="123">
        <v>43556</v>
      </c>
      <c r="M96" s="113" t="s">
        <v>103</v>
      </c>
      <c r="N96" s="113" t="s">
        <v>104</v>
      </c>
      <c r="O96" s="113" t="s">
        <v>59</v>
      </c>
      <c r="P96" s="113" t="s">
        <v>48</v>
      </c>
      <c r="Q96" s="113" t="s">
        <v>49</v>
      </c>
      <c r="R96" s="113" t="s">
        <v>50</v>
      </c>
      <c r="S96" s="113" t="s">
        <v>124</v>
      </c>
      <c r="T96" s="156">
        <f t="shared" si="19"/>
        <v>37</v>
      </c>
      <c r="U96" s="124"/>
      <c r="V96" s="162"/>
      <c r="W96" s="158"/>
      <c r="X96" s="159">
        <f t="shared" si="18"/>
        <v>77</v>
      </c>
      <c r="Y96" s="159">
        <f t="shared" si="14"/>
        <v>6</v>
      </c>
      <c r="Z96" s="159">
        <f t="shared" si="15"/>
        <v>5</v>
      </c>
    </row>
    <row r="97" s="45" customFormat="1" ht="31.5" spans="1:26">
      <c r="A97" s="92">
        <v>35</v>
      </c>
      <c r="B97" s="122" t="s">
        <v>467</v>
      </c>
      <c r="C97" s="123">
        <v>27149</v>
      </c>
      <c r="D97" s="124"/>
      <c r="E97" s="113" t="s">
        <v>63</v>
      </c>
      <c r="F97" s="113" t="s">
        <v>468</v>
      </c>
      <c r="G97" s="124" t="s">
        <v>469</v>
      </c>
      <c r="H97" s="123">
        <v>44299</v>
      </c>
      <c r="I97" s="133" t="s">
        <v>42</v>
      </c>
      <c r="J97" s="113" t="s">
        <v>95</v>
      </c>
      <c r="K97" s="113" t="s">
        <v>420</v>
      </c>
      <c r="L97" s="113" t="s">
        <v>470</v>
      </c>
      <c r="M97" s="113" t="s">
        <v>103</v>
      </c>
      <c r="N97" s="113" t="s">
        <v>104</v>
      </c>
      <c r="O97" s="113" t="s">
        <v>59</v>
      </c>
      <c r="P97" s="113" t="s">
        <v>471</v>
      </c>
      <c r="Q97" s="113" t="s">
        <v>49</v>
      </c>
      <c r="R97" s="113" t="s">
        <v>50</v>
      </c>
      <c r="S97" s="124"/>
      <c r="T97" s="156">
        <f t="shared" si="19"/>
        <v>51</v>
      </c>
      <c r="U97" s="124"/>
      <c r="V97" s="162"/>
      <c r="W97" s="158"/>
      <c r="X97" s="159" t="e">
        <f t="shared" si="18"/>
        <v>#VALUE!</v>
      </c>
      <c r="Y97" s="159" t="e">
        <f t="shared" si="14"/>
        <v>#VALUE!</v>
      </c>
      <c r="Z97" s="159" t="e">
        <f t="shared" si="15"/>
        <v>#VALUE!</v>
      </c>
    </row>
    <row r="98" s="45" customFormat="1" ht="31.5" spans="1:26">
      <c r="A98" s="92">
        <v>36</v>
      </c>
      <c r="B98" s="122" t="s">
        <v>472</v>
      </c>
      <c r="C98" s="123">
        <v>35705</v>
      </c>
      <c r="D98" s="124"/>
      <c r="E98" s="113" t="s">
        <v>473</v>
      </c>
      <c r="F98" s="113" t="s">
        <v>474</v>
      </c>
      <c r="G98" s="124" t="s">
        <v>475</v>
      </c>
      <c r="H98" s="123">
        <v>44385</v>
      </c>
      <c r="I98" s="133" t="s">
        <v>42</v>
      </c>
      <c r="J98" s="113" t="s">
        <v>95</v>
      </c>
      <c r="K98" s="113" t="s">
        <v>420</v>
      </c>
      <c r="L98" s="123">
        <v>44256</v>
      </c>
      <c r="M98" s="113" t="s">
        <v>103</v>
      </c>
      <c r="N98" s="113" t="s">
        <v>104</v>
      </c>
      <c r="O98" s="113" t="s">
        <v>47</v>
      </c>
      <c r="P98" s="113" t="s">
        <v>48</v>
      </c>
      <c r="Q98" s="113" t="s">
        <v>49</v>
      </c>
      <c r="R98" s="113" t="s">
        <v>476</v>
      </c>
      <c r="S98" s="113" t="s">
        <v>477</v>
      </c>
      <c r="T98" s="156">
        <f t="shared" si="19"/>
        <v>28</v>
      </c>
      <c r="U98" s="124"/>
      <c r="V98" s="162"/>
      <c r="W98" s="158"/>
      <c r="X98" s="159">
        <f t="shared" si="18"/>
        <v>54</v>
      </c>
      <c r="Y98" s="159">
        <f t="shared" si="14"/>
        <v>4</v>
      </c>
      <c r="Z98" s="159">
        <f t="shared" si="15"/>
        <v>6</v>
      </c>
    </row>
    <row r="99" s="45" customFormat="1" ht="47.25" spans="1:26">
      <c r="A99" s="92">
        <v>37</v>
      </c>
      <c r="B99" s="122" t="s">
        <v>478</v>
      </c>
      <c r="C99" s="123">
        <v>31605</v>
      </c>
      <c r="D99" s="124"/>
      <c r="E99" s="113" t="s">
        <v>479</v>
      </c>
      <c r="F99" s="113" t="s">
        <v>480</v>
      </c>
      <c r="G99" s="124" t="s">
        <v>481</v>
      </c>
      <c r="H99" s="123">
        <v>44910</v>
      </c>
      <c r="I99" s="133" t="s">
        <v>42</v>
      </c>
      <c r="J99" s="113" t="s">
        <v>95</v>
      </c>
      <c r="K99" s="113" t="s">
        <v>420</v>
      </c>
      <c r="L99" s="123">
        <v>40360</v>
      </c>
      <c r="M99" s="113" t="s">
        <v>45</v>
      </c>
      <c r="N99" s="113" t="s">
        <v>46</v>
      </c>
      <c r="O99" s="113" t="s">
        <v>59</v>
      </c>
      <c r="P99" s="113" t="s">
        <v>48</v>
      </c>
      <c r="Q99" s="113" t="s">
        <v>107</v>
      </c>
      <c r="R99" s="124"/>
      <c r="S99" s="124"/>
      <c r="T99" s="156">
        <f t="shared" si="19"/>
        <v>39</v>
      </c>
      <c r="U99" s="113" t="s">
        <v>52</v>
      </c>
      <c r="V99" s="162"/>
      <c r="W99" s="158"/>
      <c r="X99" s="159">
        <f t="shared" si="18"/>
        <v>182</v>
      </c>
      <c r="Y99" s="159">
        <f t="shared" si="14"/>
        <v>15</v>
      </c>
      <c r="Z99" s="159">
        <f t="shared" si="15"/>
        <v>2</v>
      </c>
    </row>
    <row r="100" s="45" customFormat="1" ht="31.5" spans="1:26">
      <c r="A100" s="92">
        <v>38</v>
      </c>
      <c r="B100" s="122" t="s">
        <v>482</v>
      </c>
      <c r="C100" s="123">
        <v>34261</v>
      </c>
      <c r="D100" s="124"/>
      <c r="E100" s="113" t="s">
        <v>483</v>
      </c>
      <c r="F100" s="113" t="s">
        <v>484</v>
      </c>
      <c r="G100" s="124" t="s">
        <v>485</v>
      </c>
      <c r="H100" s="123">
        <v>44286</v>
      </c>
      <c r="I100" s="133" t="s">
        <v>42</v>
      </c>
      <c r="J100" s="113" t="s">
        <v>95</v>
      </c>
      <c r="K100" s="113" t="s">
        <v>420</v>
      </c>
      <c r="L100" s="123">
        <v>43435</v>
      </c>
      <c r="M100" s="113" t="s">
        <v>103</v>
      </c>
      <c r="N100" s="113" t="s">
        <v>104</v>
      </c>
      <c r="O100" s="113" t="s">
        <v>59</v>
      </c>
      <c r="P100" s="113" t="s">
        <v>486</v>
      </c>
      <c r="Q100" s="113" t="s">
        <v>49</v>
      </c>
      <c r="R100" s="113" t="s">
        <v>487</v>
      </c>
      <c r="S100" s="113" t="s">
        <v>124</v>
      </c>
      <c r="T100" s="156">
        <f t="shared" si="19"/>
        <v>32</v>
      </c>
      <c r="U100" s="124"/>
      <c r="V100" s="162"/>
      <c r="W100" s="158"/>
      <c r="X100" s="159">
        <f t="shared" si="18"/>
        <v>81</v>
      </c>
      <c r="Y100" s="159">
        <f t="shared" si="14"/>
        <v>6</v>
      </c>
      <c r="Z100" s="159">
        <f t="shared" si="15"/>
        <v>9</v>
      </c>
    </row>
    <row r="101" s="45" customFormat="1" ht="78.75" spans="1:26">
      <c r="A101" s="92">
        <v>39</v>
      </c>
      <c r="B101" s="122" t="s">
        <v>488</v>
      </c>
      <c r="C101" s="123">
        <v>31505</v>
      </c>
      <c r="D101" s="124"/>
      <c r="E101" s="115" t="s">
        <v>489</v>
      </c>
      <c r="F101" s="115" t="s">
        <v>490</v>
      </c>
      <c r="G101" s="124" t="s">
        <v>491</v>
      </c>
      <c r="H101" s="123">
        <v>44740</v>
      </c>
      <c r="I101" s="133" t="s">
        <v>42</v>
      </c>
      <c r="J101" s="113" t="s">
        <v>95</v>
      </c>
      <c r="K101" s="113" t="s">
        <v>338</v>
      </c>
      <c r="L101" s="113" t="s">
        <v>181</v>
      </c>
      <c r="M101" s="113" t="s">
        <v>492</v>
      </c>
      <c r="N101" s="124"/>
      <c r="O101" s="113" t="s">
        <v>174</v>
      </c>
      <c r="P101" s="113" t="s">
        <v>493</v>
      </c>
      <c r="Q101" s="113" t="s">
        <v>407</v>
      </c>
      <c r="R101" s="113" t="s">
        <v>51</v>
      </c>
      <c r="S101" s="113" t="s">
        <v>51</v>
      </c>
      <c r="T101" s="156">
        <f t="shared" si="19"/>
        <v>39</v>
      </c>
      <c r="U101" s="113" t="s">
        <v>52</v>
      </c>
      <c r="V101" s="162"/>
      <c r="W101" s="158"/>
      <c r="X101" s="159" t="e">
        <f t="shared" si="18"/>
        <v>#VALUE!</v>
      </c>
      <c r="Y101" s="159" t="e">
        <f t="shared" si="14"/>
        <v>#VALUE!</v>
      </c>
      <c r="Z101" s="159" t="e">
        <f t="shared" si="15"/>
        <v>#VALUE!</v>
      </c>
    </row>
    <row r="102" s="45" customFormat="1" ht="31.5" spans="1:26">
      <c r="A102" s="92">
        <v>40</v>
      </c>
      <c r="B102" s="122" t="s">
        <v>494</v>
      </c>
      <c r="C102" s="123">
        <v>28929</v>
      </c>
      <c r="D102" s="124"/>
      <c r="E102" s="115" t="s">
        <v>495</v>
      </c>
      <c r="F102" s="115" t="s">
        <v>495</v>
      </c>
      <c r="G102" s="124" t="s">
        <v>496</v>
      </c>
      <c r="H102" s="123">
        <v>44289</v>
      </c>
      <c r="I102" s="133" t="s">
        <v>42</v>
      </c>
      <c r="J102" s="113" t="s">
        <v>95</v>
      </c>
      <c r="K102" s="113" t="s">
        <v>497</v>
      </c>
      <c r="L102" s="123">
        <v>39888</v>
      </c>
      <c r="M102" s="113" t="s">
        <v>103</v>
      </c>
      <c r="N102" s="113" t="s">
        <v>104</v>
      </c>
      <c r="O102" s="113" t="s">
        <v>84</v>
      </c>
      <c r="P102" s="113" t="s">
        <v>48</v>
      </c>
      <c r="Q102" s="113" t="s">
        <v>275</v>
      </c>
      <c r="R102" s="113" t="s">
        <v>50</v>
      </c>
      <c r="S102" s="113" t="s">
        <v>29</v>
      </c>
      <c r="T102" s="156">
        <f t="shared" si="19"/>
        <v>46</v>
      </c>
      <c r="U102" s="113" t="s">
        <v>52</v>
      </c>
      <c r="V102" s="162"/>
      <c r="W102" s="158"/>
      <c r="X102" s="159">
        <f t="shared" si="18"/>
        <v>197</v>
      </c>
      <c r="Y102" s="159">
        <f t="shared" si="14"/>
        <v>16</v>
      </c>
      <c r="Z102" s="159">
        <f t="shared" si="15"/>
        <v>5</v>
      </c>
    </row>
    <row r="103" s="45" customFormat="1" ht="78.75" spans="1:26">
      <c r="A103" s="92">
        <v>41</v>
      </c>
      <c r="B103" s="122" t="s">
        <v>498</v>
      </c>
      <c r="C103" s="123">
        <v>31381</v>
      </c>
      <c r="D103" s="124"/>
      <c r="E103" s="115" t="s">
        <v>282</v>
      </c>
      <c r="F103" s="115" t="s">
        <v>499</v>
      </c>
      <c r="G103" s="124" t="s">
        <v>500</v>
      </c>
      <c r="H103" s="123">
        <v>44317</v>
      </c>
      <c r="I103" s="133" t="s">
        <v>42</v>
      </c>
      <c r="J103" s="113" t="s">
        <v>95</v>
      </c>
      <c r="K103" s="113" t="s">
        <v>497</v>
      </c>
      <c r="L103" s="113" t="s">
        <v>181</v>
      </c>
      <c r="M103" s="113" t="s">
        <v>492</v>
      </c>
      <c r="N103" s="124"/>
      <c r="O103" s="113" t="s">
        <v>174</v>
      </c>
      <c r="P103" s="113" t="s">
        <v>48</v>
      </c>
      <c r="Q103" s="113" t="s">
        <v>407</v>
      </c>
      <c r="R103" s="113" t="s">
        <v>51</v>
      </c>
      <c r="S103" s="113" t="s">
        <v>29</v>
      </c>
      <c r="T103" s="156">
        <f t="shared" si="19"/>
        <v>40</v>
      </c>
      <c r="U103" s="113" t="s">
        <v>52</v>
      </c>
      <c r="V103" s="162"/>
      <c r="W103" s="158"/>
      <c r="X103" s="159" t="e">
        <f t="shared" si="18"/>
        <v>#VALUE!</v>
      </c>
      <c r="Y103" s="159" t="e">
        <f t="shared" si="14"/>
        <v>#VALUE!</v>
      </c>
      <c r="Z103" s="159" t="e">
        <f t="shared" si="15"/>
        <v>#VALUE!</v>
      </c>
    </row>
    <row r="104" s="46" customFormat="1" ht="31.5" spans="1:26">
      <c r="A104" s="92">
        <v>42</v>
      </c>
      <c r="B104" s="122" t="s">
        <v>501</v>
      </c>
      <c r="C104" s="123">
        <v>34321</v>
      </c>
      <c r="D104" s="124"/>
      <c r="E104" s="113" t="s">
        <v>502</v>
      </c>
      <c r="F104" s="113" t="s">
        <v>502</v>
      </c>
      <c r="G104" s="124" t="s">
        <v>503</v>
      </c>
      <c r="H104" s="123">
        <v>44375</v>
      </c>
      <c r="I104" s="133" t="s">
        <v>42</v>
      </c>
      <c r="J104" s="113" t="s">
        <v>95</v>
      </c>
      <c r="K104" s="113" t="s">
        <v>497</v>
      </c>
      <c r="L104" s="123">
        <v>44207</v>
      </c>
      <c r="M104" s="113" t="s">
        <v>103</v>
      </c>
      <c r="N104" s="113" t="s">
        <v>104</v>
      </c>
      <c r="O104" s="113" t="s">
        <v>186</v>
      </c>
      <c r="P104" s="113" t="s">
        <v>504</v>
      </c>
      <c r="Q104" s="113" t="s">
        <v>49</v>
      </c>
      <c r="R104" s="113" t="s">
        <v>505</v>
      </c>
      <c r="S104" s="113" t="s">
        <v>506</v>
      </c>
      <c r="T104" s="156">
        <f t="shared" si="19"/>
        <v>32</v>
      </c>
      <c r="U104" s="124"/>
      <c r="V104" s="148"/>
      <c r="W104" s="154"/>
      <c r="X104" s="159">
        <f t="shared" si="18"/>
        <v>55</v>
      </c>
      <c r="Y104" s="159">
        <f t="shared" si="14"/>
        <v>4</v>
      </c>
      <c r="Z104" s="159">
        <f t="shared" si="15"/>
        <v>7</v>
      </c>
    </row>
    <row r="105" s="45" customFormat="1" ht="78.75" spans="1:26">
      <c r="A105" s="92">
        <v>43</v>
      </c>
      <c r="B105" s="122" t="s">
        <v>507</v>
      </c>
      <c r="C105" s="123">
        <v>33332</v>
      </c>
      <c r="D105" s="124"/>
      <c r="E105" s="113" t="s">
        <v>508</v>
      </c>
      <c r="F105" s="115" t="s">
        <v>509</v>
      </c>
      <c r="G105" s="124" t="s">
        <v>510</v>
      </c>
      <c r="H105" s="123">
        <v>44348</v>
      </c>
      <c r="I105" s="133" t="s">
        <v>42</v>
      </c>
      <c r="J105" s="113" t="s">
        <v>95</v>
      </c>
      <c r="K105" s="113" t="s">
        <v>497</v>
      </c>
      <c r="L105" s="123">
        <v>43191</v>
      </c>
      <c r="M105" s="113" t="s">
        <v>492</v>
      </c>
      <c r="N105" s="124"/>
      <c r="O105" s="113" t="s">
        <v>186</v>
      </c>
      <c r="P105" s="113" t="s">
        <v>511</v>
      </c>
      <c r="Q105" s="113" t="s">
        <v>512</v>
      </c>
      <c r="R105" s="113" t="s">
        <v>513</v>
      </c>
      <c r="S105" s="113" t="s">
        <v>51</v>
      </c>
      <c r="T105" s="156">
        <f t="shared" si="19"/>
        <v>34</v>
      </c>
      <c r="U105" s="124"/>
      <c r="V105" s="160"/>
      <c r="W105" s="158"/>
      <c r="X105" s="159">
        <f t="shared" si="18"/>
        <v>89</v>
      </c>
      <c r="Y105" s="159">
        <f t="shared" si="14"/>
        <v>7</v>
      </c>
      <c r="Z105" s="159">
        <f t="shared" si="15"/>
        <v>5</v>
      </c>
    </row>
    <row r="106" s="45" customFormat="1" ht="31.5" spans="1:26">
      <c r="A106" s="92">
        <v>44</v>
      </c>
      <c r="B106" s="122" t="s">
        <v>514</v>
      </c>
      <c r="C106" s="123">
        <v>34648</v>
      </c>
      <c r="D106" s="124"/>
      <c r="E106" s="115" t="s">
        <v>515</v>
      </c>
      <c r="F106" s="115" t="s">
        <v>516</v>
      </c>
      <c r="G106" s="124" t="s">
        <v>517</v>
      </c>
      <c r="H106" s="123">
        <v>45023</v>
      </c>
      <c r="I106" s="133" t="s">
        <v>42</v>
      </c>
      <c r="J106" s="113" t="s">
        <v>95</v>
      </c>
      <c r="K106" s="113" t="s">
        <v>497</v>
      </c>
      <c r="L106" s="123">
        <v>44013</v>
      </c>
      <c r="M106" s="113" t="s">
        <v>103</v>
      </c>
      <c r="N106" s="113" t="s">
        <v>104</v>
      </c>
      <c r="O106" s="113" t="s">
        <v>186</v>
      </c>
      <c r="P106" s="113" t="s">
        <v>511</v>
      </c>
      <c r="Q106" s="113" t="s">
        <v>49</v>
      </c>
      <c r="R106" s="113" t="s">
        <v>513</v>
      </c>
      <c r="S106" s="129" t="s">
        <v>518</v>
      </c>
      <c r="T106" s="156">
        <f t="shared" si="19"/>
        <v>31</v>
      </c>
      <c r="U106" s="113" t="s">
        <v>52</v>
      </c>
      <c r="V106" s="160"/>
      <c r="W106" s="158"/>
      <c r="X106" s="159">
        <f t="shared" si="18"/>
        <v>62</v>
      </c>
      <c r="Y106" s="159">
        <f t="shared" si="14"/>
        <v>5</v>
      </c>
      <c r="Z106" s="159">
        <f t="shared" si="15"/>
        <v>2</v>
      </c>
    </row>
    <row r="107" s="45" customFormat="1" ht="47.25" spans="1:26">
      <c r="A107" s="92">
        <v>45</v>
      </c>
      <c r="B107" s="122" t="s">
        <v>519</v>
      </c>
      <c r="C107" s="123">
        <v>30682</v>
      </c>
      <c r="D107" s="124"/>
      <c r="E107" s="115" t="s">
        <v>520</v>
      </c>
      <c r="F107" s="115" t="s">
        <v>520</v>
      </c>
      <c r="G107" s="124" t="s">
        <v>521</v>
      </c>
      <c r="H107" s="123">
        <v>45352</v>
      </c>
      <c r="I107" s="133" t="s">
        <v>42</v>
      </c>
      <c r="J107" s="113" t="s">
        <v>95</v>
      </c>
      <c r="K107" s="113" t="s">
        <v>497</v>
      </c>
      <c r="L107" s="123">
        <v>42004</v>
      </c>
      <c r="M107" s="113" t="s">
        <v>103</v>
      </c>
      <c r="N107" s="113" t="s">
        <v>104</v>
      </c>
      <c r="O107" s="113" t="s">
        <v>186</v>
      </c>
      <c r="P107" s="113" t="s">
        <v>511</v>
      </c>
      <c r="Q107" s="113" t="s">
        <v>49</v>
      </c>
      <c r="R107" s="113" t="s">
        <v>79</v>
      </c>
      <c r="S107" s="113" t="s">
        <v>51</v>
      </c>
      <c r="T107" s="156">
        <f t="shared" si="19"/>
        <v>41</v>
      </c>
      <c r="U107" s="113" t="s">
        <v>52</v>
      </c>
      <c r="V107" s="160"/>
      <c r="W107" s="158"/>
      <c r="X107" s="159">
        <f t="shared" si="18"/>
        <v>128</v>
      </c>
      <c r="Y107" s="159">
        <f t="shared" si="14"/>
        <v>10</v>
      </c>
      <c r="Z107" s="159">
        <f t="shared" si="15"/>
        <v>8</v>
      </c>
    </row>
    <row r="108" s="45" customFormat="1" ht="78.75" spans="1:26">
      <c r="A108" s="92">
        <v>46</v>
      </c>
      <c r="B108" s="122" t="s">
        <v>522</v>
      </c>
      <c r="C108" s="123">
        <v>30592</v>
      </c>
      <c r="D108" s="124"/>
      <c r="E108" s="115" t="s">
        <v>523</v>
      </c>
      <c r="F108" s="115" t="s">
        <v>523</v>
      </c>
      <c r="G108" s="124" t="s">
        <v>524</v>
      </c>
      <c r="H108" s="123">
        <v>45359</v>
      </c>
      <c r="I108" s="133" t="s">
        <v>42</v>
      </c>
      <c r="J108" s="113" t="s">
        <v>95</v>
      </c>
      <c r="K108" s="113" t="s">
        <v>525</v>
      </c>
      <c r="L108" s="123">
        <v>42644</v>
      </c>
      <c r="M108" s="113" t="s">
        <v>492</v>
      </c>
      <c r="N108" s="124"/>
      <c r="O108" s="113" t="s">
        <v>84</v>
      </c>
      <c r="P108" s="113" t="s">
        <v>48</v>
      </c>
      <c r="Q108" s="113" t="s">
        <v>285</v>
      </c>
      <c r="R108" s="113" t="s">
        <v>79</v>
      </c>
      <c r="S108" s="113" t="s">
        <v>526</v>
      </c>
      <c r="T108" s="156">
        <f t="shared" si="19"/>
        <v>42</v>
      </c>
      <c r="U108" s="113" t="s">
        <v>52</v>
      </c>
      <c r="V108" s="162"/>
      <c r="W108" s="158"/>
      <c r="X108" s="159">
        <f t="shared" si="18"/>
        <v>107</v>
      </c>
      <c r="Y108" s="159">
        <f t="shared" si="14"/>
        <v>8</v>
      </c>
      <c r="Z108" s="159">
        <f t="shared" si="15"/>
        <v>11</v>
      </c>
    </row>
    <row r="109" s="45" customFormat="1" ht="78.75" spans="1:26">
      <c r="A109" s="92">
        <v>47</v>
      </c>
      <c r="B109" s="122" t="s">
        <v>527</v>
      </c>
      <c r="C109" s="123">
        <v>31792</v>
      </c>
      <c r="D109" s="124"/>
      <c r="E109" s="115" t="s">
        <v>528</v>
      </c>
      <c r="F109" s="115" t="s">
        <v>528</v>
      </c>
      <c r="G109" s="124" t="s">
        <v>529</v>
      </c>
      <c r="H109" s="123">
        <v>44280</v>
      </c>
      <c r="I109" s="133" t="s">
        <v>42</v>
      </c>
      <c r="J109" s="113" t="s">
        <v>95</v>
      </c>
      <c r="K109" s="113" t="s">
        <v>525</v>
      </c>
      <c r="L109" s="123">
        <v>45231</v>
      </c>
      <c r="M109" s="113" t="s">
        <v>492</v>
      </c>
      <c r="N109" s="124"/>
      <c r="O109" s="113" t="s">
        <v>186</v>
      </c>
      <c r="P109" s="113" t="s">
        <v>493</v>
      </c>
      <c r="Q109" s="113" t="s">
        <v>285</v>
      </c>
      <c r="R109" s="113" t="s">
        <v>513</v>
      </c>
      <c r="S109" s="113" t="s">
        <v>530</v>
      </c>
      <c r="T109" s="156">
        <f t="shared" si="19"/>
        <v>38</v>
      </c>
      <c r="U109" s="124"/>
      <c r="V109" s="160"/>
      <c r="W109" s="158"/>
      <c r="X109" s="159">
        <f t="shared" si="18"/>
        <v>22</v>
      </c>
      <c r="Y109" s="159">
        <f t="shared" si="14"/>
        <v>1</v>
      </c>
      <c r="Z109" s="159">
        <f t="shared" si="15"/>
        <v>10</v>
      </c>
    </row>
    <row r="110" s="49" customFormat="1" ht="78.75" spans="1:26">
      <c r="A110" s="92">
        <v>48</v>
      </c>
      <c r="B110" s="122" t="s">
        <v>531</v>
      </c>
      <c r="C110" s="123">
        <v>33149</v>
      </c>
      <c r="D110" s="124"/>
      <c r="E110" s="115" t="s">
        <v>532</v>
      </c>
      <c r="F110" s="115" t="s">
        <v>533</v>
      </c>
      <c r="G110" s="124" t="s">
        <v>534</v>
      </c>
      <c r="H110" s="123">
        <v>44573</v>
      </c>
      <c r="I110" s="133" t="s">
        <v>42</v>
      </c>
      <c r="J110" s="113" t="s">
        <v>95</v>
      </c>
      <c r="K110" s="113" t="s">
        <v>525</v>
      </c>
      <c r="L110" s="123">
        <v>45355</v>
      </c>
      <c r="M110" s="113" t="s">
        <v>492</v>
      </c>
      <c r="N110" s="124"/>
      <c r="O110" s="113" t="s">
        <v>186</v>
      </c>
      <c r="P110" s="113" t="s">
        <v>493</v>
      </c>
      <c r="Q110" s="113" t="s">
        <v>49</v>
      </c>
      <c r="R110" s="124"/>
      <c r="S110" s="124"/>
      <c r="T110" s="156">
        <f t="shared" si="19"/>
        <v>35</v>
      </c>
      <c r="U110" s="124"/>
      <c r="V110" s="154"/>
      <c r="W110" s="154"/>
      <c r="X110" s="159">
        <f t="shared" si="18"/>
        <v>17</v>
      </c>
      <c r="Y110" s="159">
        <f t="shared" si="14"/>
        <v>1</v>
      </c>
      <c r="Z110" s="159">
        <f t="shared" si="15"/>
        <v>5</v>
      </c>
    </row>
    <row r="111" s="49" customFormat="1" ht="78.75" spans="1:26">
      <c r="A111" s="92">
        <v>49</v>
      </c>
      <c r="B111" s="122" t="s">
        <v>535</v>
      </c>
      <c r="C111" s="123">
        <v>34680</v>
      </c>
      <c r="D111" s="124"/>
      <c r="E111" s="113" t="s">
        <v>536</v>
      </c>
      <c r="F111" s="113" t="s">
        <v>536</v>
      </c>
      <c r="G111" s="124" t="s">
        <v>537</v>
      </c>
      <c r="H111" s="123">
        <v>44473</v>
      </c>
      <c r="I111" s="133" t="s">
        <v>42</v>
      </c>
      <c r="J111" s="113" t="s">
        <v>95</v>
      </c>
      <c r="K111" s="115" t="s">
        <v>538</v>
      </c>
      <c r="L111" s="123">
        <v>43841</v>
      </c>
      <c r="M111" s="113" t="s">
        <v>492</v>
      </c>
      <c r="N111" s="124"/>
      <c r="O111" s="113" t="s">
        <v>186</v>
      </c>
      <c r="P111" s="113" t="s">
        <v>48</v>
      </c>
      <c r="Q111" s="113" t="s">
        <v>49</v>
      </c>
      <c r="R111" s="113" t="s">
        <v>51</v>
      </c>
      <c r="S111" s="113" t="s">
        <v>51</v>
      </c>
      <c r="T111" s="156">
        <f t="shared" si="19"/>
        <v>31</v>
      </c>
      <c r="U111" s="113" t="s">
        <v>52</v>
      </c>
      <c r="V111" s="170"/>
      <c r="W111" s="154"/>
      <c r="X111" s="159">
        <f t="shared" si="18"/>
        <v>67</v>
      </c>
      <c r="Y111" s="159">
        <f t="shared" si="14"/>
        <v>5</v>
      </c>
      <c r="Z111" s="159">
        <f t="shared" si="15"/>
        <v>7</v>
      </c>
    </row>
    <row r="112" s="44" customFormat="1" ht="78.75" spans="1:26">
      <c r="A112" s="92">
        <v>50</v>
      </c>
      <c r="B112" s="122" t="s">
        <v>539</v>
      </c>
      <c r="C112" s="123">
        <v>37301</v>
      </c>
      <c r="D112" s="124"/>
      <c r="E112" s="115" t="s">
        <v>540</v>
      </c>
      <c r="F112" s="115" t="s">
        <v>540</v>
      </c>
      <c r="G112" s="124" t="s">
        <v>541</v>
      </c>
      <c r="H112" s="123">
        <v>44305</v>
      </c>
      <c r="I112" s="133" t="s">
        <v>42</v>
      </c>
      <c r="J112" s="113" t="s">
        <v>95</v>
      </c>
      <c r="K112" s="115" t="s">
        <v>542</v>
      </c>
      <c r="L112" s="123">
        <v>45393</v>
      </c>
      <c r="M112" s="113" t="s">
        <v>492</v>
      </c>
      <c r="N112" s="124"/>
      <c r="O112" s="113" t="s">
        <v>174</v>
      </c>
      <c r="P112" s="113" t="s">
        <v>48</v>
      </c>
      <c r="Q112" s="113" t="s">
        <v>285</v>
      </c>
      <c r="R112" s="113" t="s">
        <v>505</v>
      </c>
      <c r="S112" s="113" t="s">
        <v>543</v>
      </c>
      <c r="T112" s="156">
        <f t="shared" si="19"/>
        <v>23</v>
      </c>
      <c r="U112" s="124"/>
      <c r="V112" s="157"/>
      <c r="W112" s="158"/>
      <c r="X112" s="159">
        <f t="shared" si="18"/>
        <v>16</v>
      </c>
      <c r="Y112" s="159">
        <f t="shared" si="14"/>
        <v>1</v>
      </c>
      <c r="Z112" s="159">
        <f t="shared" si="15"/>
        <v>4</v>
      </c>
    </row>
    <row r="113" s="45" customFormat="1" ht="78.75" spans="1:26">
      <c r="A113" s="92">
        <v>51</v>
      </c>
      <c r="B113" s="122" t="s">
        <v>544</v>
      </c>
      <c r="C113" s="123">
        <v>32731</v>
      </c>
      <c r="D113" s="124"/>
      <c r="E113" s="115" t="s">
        <v>545</v>
      </c>
      <c r="F113" s="115" t="s">
        <v>545</v>
      </c>
      <c r="G113" s="124" t="s">
        <v>546</v>
      </c>
      <c r="H113" s="123">
        <v>44887</v>
      </c>
      <c r="I113" s="133" t="s">
        <v>42</v>
      </c>
      <c r="J113" s="113" t="s">
        <v>95</v>
      </c>
      <c r="K113" s="113" t="s">
        <v>497</v>
      </c>
      <c r="L113" s="123">
        <v>45778</v>
      </c>
      <c r="M113" s="113" t="s">
        <v>492</v>
      </c>
      <c r="N113" s="124"/>
      <c r="O113" s="113" t="s">
        <v>186</v>
      </c>
      <c r="P113" s="113" t="s">
        <v>547</v>
      </c>
      <c r="Q113" s="113" t="s">
        <v>49</v>
      </c>
      <c r="R113" s="113" t="s">
        <v>29</v>
      </c>
      <c r="S113" s="113" t="s">
        <v>51</v>
      </c>
      <c r="T113" s="156">
        <f t="shared" si="19"/>
        <v>36</v>
      </c>
      <c r="U113" s="124"/>
      <c r="V113" s="160"/>
      <c r="W113" s="158"/>
      <c r="X113" s="159">
        <f t="shared" si="18"/>
        <v>4</v>
      </c>
      <c r="Y113" s="159">
        <f t="shared" si="14"/>
        <v>0</v>
      </c>
      <c r="Z113" s="159">
        <f t="shared" si="15"/>
        <v>4</v>
      </c>
    </row>
    <row r="114" s="49" customFormat="1" ht="78.75" spans="1:26">
      <c r="A114" s="92">
        <v>52</v>
      </c>
      <c r="B114" s="122" t="s">
        <v>548</v>
      </c>
      <c r="C114" s="123">
        <v>35302</v>
      </c>
      <c r="D114" s="124"/>
      <c r="E114" s="115" t="s">
        <v>549</v>
      </c>
      <c r="F114" s="115" t="s">
        <v>550</v>
      </c>
      <c r="G114" s="124" t="s">
        <v>551</v>
      </c>
      <c r="H114" s="113" t="s">
        <v>552</v>
      </c>
      <c r="I114" s="133" t="s">
        <v>42</v>
      </c>
      <c r="J114" s="113" t="s">
        <v>95</v>
      </c>
      <c r="K114" s="113" t="s">
        <v>497</v>
      </c>
      <c r="L114" s="123">
        <v>45661</v>
      </c>
      <c r="M114" s="113" t="s">
        <v>492</v>
      </c>
      <c r="N114" s="124"/>
      <c r="O114" s="113" t="s">
        <v>553</v>
      </c>
      <c r="P114" s="113" t="s">
        <v>554</v>
      </c>
      <c r="Q114" s="113" t="s">
        <v>285</v>
      </c>
      <c r="R114" s="115" t="s">
        <v>555</v>
      </c>
      <c r="S114" s="115" t="s">
        <v>556</v>
      </c>
      <c r="T114" s="156">
        <f t="shared" si="19"/>
        <v>29</v>
      </c>
      <c r="U114" s="124"/>
      <c r="V114" s="170"/>
      <c r="W114" s="154"/>
      <c r="X114" s="159">
        <f t="shared" si="18"/>
        <v>7</v>
      </c>
      <c r="Y114" s="159">
        <f t="shared" si="14"/>
        <v>0</v>
      </c>
      <c r="Z114" s="159">
        <f t="shared" si="15"/>
        <v>7</v>
      </c>
    </row>
    <row r="115" s="49" customFormat="1" spans="1:26">
      <c r="A115" s="166" t="s">
        <v>557</v>
      </c>
      <c r="B115" s="167" t="s">
        <v>558</v>
      </c>
      <c r="C115" s="166"/>
      <c r="D115" s="166"/>
      <c r="E115" s="124"/>
      <c r="F115" s="124"/>
      <c r="G115" s="124"/>
      <c r="H115" s="124"/>
      <c r="I115" s="124"/>
      <c r="J115" s="126">
        <f>A152</f>
        <v>37</v>
      </c>
      <c r="K115" s="124"/>
      <c r="L115" s="124"/>
      <c r="M115" s="124"/>
      <c r="N115" s="124"/>
      <c r="O115" s="124"/>
      <c r="P115" s="124"/>
      <c r="Q115" s="124"/>
      <c r="R115" s="124"/>
      <c r="S115" s="124"/>
      <c r="T115" s="124"/>
      <c r="U115" s="124"/>
      <c r="V115" s="170"/>
      <c r="W115" s="154"/>
      <c r="X115" s="159"/>
      <c r="Y115" s="159"/>
      <c r="Z115" s="159"/>
    </row>
    <row r="116" s="49" customFormat="1" ht="31.5" spans="1:26">
      <c r="A116" s="124">
        <v>1</v>
      </c>
      <c r="B116" s="127" t="s">
        <v>559</v>
      </c>
      <c r="C116" s="168">
        <v>27076</v>
      </c>
      <c r="D116" s="124"/>
      <c r="E116" s="113" t="s">
        <v>560</v>
      </c>
      <c r="F116" s="113" t="s">
        <v>561</v>
      </c>
      <c r="G116" s="327" t="s">
        <v>562</v>
      </c>
      <c r="H116" s="123">
        <v>44957</v>
      </c>
      <c r="I116" s="133" t="s">
        <v>42</v>
      </c>
      <c r="J116" s="113" t="s">
        <v>563</v>
      </c>
      <c r="K116" s="113" t="s">
        <v>563</v>
      </c>
      <c r="L116" s="123">
        <v>38275</v>
      </c>
      <c r="M116" s="113" t="s">
        <v>45</v>
      </c>
      <c r="N116" s="113" t="s">
        <v>564</v>
      </c>
      <c r="O116" s="113" t="s">
        <v>47</v>
      </c>
      <c r="P116" s="113" t="s">
        <v>48</v>
      </c>
      <c r="Q116" s="113" t="s">
        <v>49</v>
      </c>
      <c r="R116" s="113" t="s">
        <v>134</v>
      </c>
      <c r="S116" s="113" t="s">
        <v>565</v>
      </c>
      <c r="T116" s="156">
        <f t="shared" ref="T116:T120" si="20">$X$9-YEAR(C116)</f>
        <v>51</v>
      </c>
      <c r="U116" s="113" t="s">
        <v>52</v>
      </c>
      <c r="V116" s="170"/>
      <c r="W116" s="154"/>
      <c r="X116" s="159">
        <f t="shared" si="18"/>
        <v>250</v>
      </c>
      <c r="Y116" s="159">
        <f t="shared" si="14"/>
        <v>20</v>
      </c>
      <c r="Z116" s="159">
        <f t="shared" si="15"/>
        <v>10</v>
      </c>
    </row>
    <row r="117" s="49" customFormat="1" ht="31.5" spans="1:26">
      <c r="A117" s="124">
        <v>2</v>
      </c>
      <c r="B117" s="127" t="s">
        <v>566</v>
      </c>
      <c r="C117" s="124"/>
      <c r="D117" s="168">
        <v>30961</v>
      </c>
      <c r="E117" s="113" t="s">
        <v>567</v>
      </c>
      <c r="F117" s="113" t="s">
        <v>568</v>
      </c>
      <c r="G117" s="124" t="s">
        <v>569</v>
      </c>
      <c r="H117" s="123">
        <v>45622</v>
      </c>
      <c r="I117" s="113" t="s">
        <v>112</v>
      </c>
      <c r="J117" s="113" t="s">
        <v>570</v>
      </c>
      <c r="K117" s="113" t="s">
        <v>570</v>
      </c>
      <c r="L117" s="123">
        <v>38353</v>
      </c>
      <c r="M117" s="113" t="s">
        <v>45</v>
      </c>
      <c r="N117" s="169">
        <v>13096</v>
      </c>
      <c r="O117" s="113" t="s">
        <v>59</v>
      </c>
      <c r="P117" s="113" t="s">
        <v>571</v>
      </c>
      <c r="Q117" s="113" t="s">
        <v>407</v>
      </c>
      <c r="R117" s="113" t="s">
        <v>50</v>
      </c>
      <c r="S117" s="113" t="s">
        <v>51</v>
      </c>
      <c r="T117" s="156">
        <f t="shared" ref="T117:T121" si="21">$X$9-YEAR(D117)</f>
        <v>41</v>
      </c>
      <c r="U117" s="113" t="s">
        <v>52</v>
      </c>
      <c r="V117" s="170"/>
      <c r="W117" s="154"/>
      <c r="X117" s="159">
        <f t="shared" si="18"/>
        <v>248</v>
      </c>
      <c r="Y117" s="159">
        <f t="shared" si="14"/>
        <v>20</v>
      </c>
      <c r="Z117" s="159">
        <f t="shared" si="15"/>
        <v>8</v>
      </c>
    </row>
    <row r="118" s="49" customFormat="1" ht="31.5" spans="1:26">
      <c r="A118" s="124">
        <v>3</v>
      </c>
      <c r="B118" s="122" t="s">
        <v>572</v>
      </c>
      <c r="C118" s="123">
        <v>31537</v>
      </c>
      <c r="D118" s="124"/>
      <c r="E118" s="113" t="s">
        <v>573</v>
      </c>
      <c r="F118" s="113" t="s">
        <v>415</v>
      </c>
      <c r="G118" s="124" t="s">
        <v>574</v>
      </c>
      <c r="H118" s="123">
        <v>44385</v>
      </c>
      <c r="I118" s="133" t="s">
        <v>42</v>
      </c>
      <c r="J118" s="113" t="s">
        <v>570</v>
      </c>
      <c r="K118" s="113" t="s">
        <v>575</v>
      </c>
      <c r="L118" s="123">
        <v>39736</v>
      </c>
      <c r="M118" s="113" t="s">
        <v>45</v>
      </c>
      <c r="N118" s="113" t="s">
        <v>46</v>
      </c>
      <c r="O118" s="113" t="s">
        <v>59</v>
      </c>
      <c r="P118" s="113" t="s">
        <v>48</v>
      </c>
      <c r="Q118" s="113" t="s">
        <v>407</v>
      </c>
      <c r="R118" s="113" t="s">
        <v>368</v>
      </c>
      <c r="S118" s="113" t="s">
        <v>124</v>
      </c>
      <c r="T118" s="156">
        <f t="shared" si="20"/>
        <v>39</v>
      </c>
      <c r="U118" s="113" t="s">
        <v>52</v>
      </c>
      <c r="V118" s="170"/>
      <c r="W118" s="154"/>
      <c r="X118" s="159">
        <f t="shared" si="18"/>
        <v>202</v>
      </c>
      <c r="Y118" s="159">
        <f t="shared" si="14"/>
        <v>16</v>
      </c>
      <c r="Z118" s="159">
        <f t="shared" si="15"/>
        <v>10</v>
      </c>
    </row>
    <row r="119" s="49" customFormat="1" ht="31.5" spans="1:26">
      <c r="A119" s="124">
        <v>4</v>
      </c>
      <c r="B119" s="122" t="s">
        <v>576</v>
      </c>
      <c r="C119" s="124"/>
      <c r="D119" s="123">
        <v>31473</v>
      </c>
      <c r="E119" s="113" t="s">
        <v>577</v>
      </c>
      <c r="F119" s="113" t="s">
        <v>578</v>
      </c>
      <c r="G119" s="124" t="s">
        <v>579</v>
      </c>
      <c r="H119" s="123">
        <v>44833</v>
      </c>
      <c r="I119" s="133" t="s">
        <v>42</v>
      </c>
      <c r="J119" s="113" t="s">
        <v>95</v>
      </c>
      <c r="K119" s="113" t="s">
        <v>420</v>
      </c>
      <c r="L119" s="123">
        <v>42675</v>
      </c>
      <c r="M119" s="113" t="s">
        <v>45</v>
      </c>
      <c r="N119" s="113" t="s">
        <v>46</v>
      </c>
      <c r="O119" s="113" t="s">
        <v>59</v>
      </c>
      <c r="P119" s="113" t="s">
        <v>48</v>
      </c>
      <c r="Q119" s="113" t="s">
        <v>49</v>
      </c>
      <c r="R119" s="113" t="s">
        <v>50</v>
      </c>
      <c r="S119" s="113" t="s">
        <v>51</v>
      </c>
      <c r="T119" s="156">
        <f t="shared" si="21"/>
        <v>39</v>
      </c>
      <c r="U119" s="113" t="s">
        <v>52</v>
      </c>
      <c r="V119" s="170"/>
      <c r="W119" s="154"/>
      <c r="X119" s="159">
        <f t="shared" si="18"/>
        <v>106</v>
      </c>
      <c r="Y119" s="159">
        <f t="shared" si="14"/>
        <v>8</v>
      </c>
      <c r="Z119" s="159">
        <f t="shared" si="15"/>
        <v>10</v>
      </c>
    </row>
    <row r="120" s="49" customFormat="1" ht="47.25" spans="1:26">
      <c r="A120" s="124">
        <v>5</v>
      </c>
      <c r="B120" s="122" t="s">
        <v>580</v>
      </c>
      <c r="C120" s="123">
        <v>34221</v>
      </c>
      <c r="D120" s="124"/>
      <c r="E120" s="115" t="s">
        <v>581</v>
      </c>
      <c r="F120" s="113" t="s">
        <v>582</v>
      </c>
      <c r="G120" s="124" t="s">
        <v>583</v>
      </c>
      <c r="H120" s="123">
        <v>44417</v>
      </c>
      <c r="I120" s="133" t="s">
        <v>42</v>
      </c>
      <c r="J120" s="113" t="s">
        <v>95</v>
      </c>
      <c r="K120" s="113" t="s">
        <v>420</v>
      </c>
      <c r="L120" s="123">
        <v>43160</v>
      </c>
      <c r="M120" s="113" t="s">
        <v>45</v>
      </c>
      <c r="N120" s="113" t="s">
        <v>584</v>
      </c>
      <c r="O120" s="113" t="s">
        <v>59</v>
      </c>
      <c r="P120" s="113" t="s">
        <v>48</v>
      </c>
      <c r="Q120" s="113" t="s">
        <v>49</v>
      </c>
      <c r="R120" s="113" t="s">
        <v>134</v>
      </c>
      <c r="S120" s="113" t="s">
        <v>124</v>
      </c>
      <c r="T120" s="156">
        <f t="shared" si="20"/>
        <v>32</v>
      </c>
      <c r="U120" s="113" t="s">
        <v>52</v>
      </c>
      <c r="V120" s="170"/>
      <c r="W120" s="154"/>
      <c r="X120" s="159">
        <f t="shared" si="18"/>
        <v>90</v>
      </c>
      <c r="Y120" s="159">
        <f t="shared" si="14"/>
        <v>7</v>
      </c>
      <c r="Z120" s="159">
        <f t="shared" si="15"/>
        <v>6</v>
      </c>
    </row>
    <row r="121" s="49" customFormat="1" ht="47.25" spans="1:26">
      <c r="A121" s="124">
        <v>6</v>
      </c>
      <c r="B121" s="122" t="s">
        <v>585</v>
      </c>
      <c r="C121" s="124"/>
      <c r="D121" s="123">
        <v>31514</v>
      </c>
      <c r="E121" s="113" t="s">
        <v>586</v>
      </c>
      <c r="F121" s="113" t="s">
        <v>587</v>
      </c>
      <c r="G121" s="124" t="s">
        <v>588</v>
      </c>
      <c r="H121" s="123">
        <v>44833</v>
      </c>
      <c r="I121" s="133" t="s">
        <v>42</v>
      </c>
      <c r="J121" s="113" t="s">
        <v>95</v>
      </c>
      <c r="K121" s="113" t="s">
        <v>420</v>
      </c>
      <c r="L121" s="123">
        <v>39934</v>
      </c>
      <c r="M121" s="113" t="s">
        <v>45</v>
      </c>
      <c r="N121" s="113" t="s">
        <v>584</v>
      </c>
      <c r="O121" s="113" t="s">
        <v>47</v>
      </c>
      <c r="P121" s="113" t="s">
        <v>48</v>
      </c>
      <c r="Q121" s="113" t="s">
        <v>49</v>
      </c>
      <c r="R121" s="113" t="s">
        <v>134</v>
      </c>
      <c r="S121" s="113" t="s">
        <v>51</v>
      </c>
      <c r="T121" s="156">
        <f t="shared" si="21"/>
        <v>39</v>
      </c>
      <c r="U121" s="113" t="s">
        <v>52</v>
      </c>
      <c r="V121" s="170"/>
      <c r="W121" s="154"/>
      <c r="X121" s="159">
        <f t="shared" si="18"/>
        <v>196</v>
      </c>
      <c r="Y121" s="159">
        <f t="shared" si="14"/>
        <v>16</v>
      </c>
      <c r="Z121" s="159">
        <f t="shared" si="15"/>
        <v>4</v>
      </c>
    </row>
    <row r="122" s="49" customFormat="1" ht="47.25" spans="1:26">
      <c r="A122" s="124">
        <v>7</v>
      </c>
      <c r="B122" s="122" t="s">
        <v>589</v>
      </c>
      <c r="C122" s="123">
        <v>33817</v>
      </c>
      <c r="D122" s="124"/>
      <c r="E122" s="113" t="s">
        <v>590</v>
      </c>
      <c r="F122" s="113" t="s">
        <v>591</v>
      </c>
      <c r="G122" s="124" t="s">
        <v>592</v>
      </c>
      <c r="H122" s="123">
        <v>44471</v>
      </c>
      <c r="I122" s="133" t="s">
        <v>42</v>
      </c>
      <c r="J122" s="113" t="s">
        <v>95</v>
      </c>
      <c r="K122" s="113" t="s">
        <v>420</v>
      </c>
      <c r="L122" s="123">
        <v>42297</v>
      </c>
      <c r="M122" s="113" t="s">
        <v>45</v>
      </c>
      <c r="N122" s="113" t="s">
        <v>584</v>
      </c>
      <c r="O122" s="113" t="s">
        <v>59</v>
      </c>
      <c r="P122" s="113" t="s">
        <v>48</v>
      </c>
      <c r="Q122" s="113" t="s">
        <v>49</v>
      </c>
      <c r="R122" s="113" t="s">
        <v>50</v>
      </c>
      <c r="S122" s="113" t="s">
        <v>51</v>
      </c>
      <c r="T122" s="156">
        <f t="shared" ref="T122:T132" si="22">$X$9-YEAR(C122)</f>
        <v>33</v>
      </c>
      <c r="U122" s="113" t="s">
        <v>52</v>
      </c>
      <c r="V122" s="170"/>
      <c r="W122" s="154"/>
      <c r="X122" s="159">
        <f t="shared" si="18"/>
        <v>118</v>
      </c>
      <c r="Y122" s="159">
        <f t="shared" si="14"/>
        <v>9</v>
      </c>
      <c r="Z122" s="159">
        <f t="shared" si="15"/>
        <v>10</v>
      </c>
    </row>
    <row r="123" s="49" customFormat="1" ht="31.5" spans="1:26">
      <c r="A123" s="124">
        <v>8</v>
      </c>
      <c r="B123" s="122" t="s">
        <v>593</v>
      </c>
      <c r="C123" s="124"/>
      <c r="D123" s="123">
        <v>34768</v>
      </c>
      <c r="E123" s="113" t="s">
        <v>594</v>
      </c>
      <c r="F123" s="113" t="s">
        <v>595</v>
      </c>
      <c r="G123" s="124" t="s">
        <v>596</v>
      </c>
      <c r="H123" s="123">
        <v>44941</v>
      </c>
      <c r="I123" s="133" t="s">
        <v>42</v>
      </c>
      <c r="J123" s="113" t="s">
        <v>95</v>
      </c>
      <c r="K123" s="113" t="s">
        <v>420</v>
      </c>
      <c r="L123" s="123">
        <v>43922</v>
      </c>
      <c r="M123" s="113" t="s">
        <v>103</v>
      </c>
      <c r="N123" s="113" t="s">
        <v>104</v>
      </c>
      <c r="O123" s="113" t="s">
        <v>59</v>
      </c>
      <c r="P123" s="113" t="s">
        <v>48</v>
      </c>
      <c r="Q123" s="113" t="s">
        <v>49</v>
      </c>
      <c r="R123" s="113" t="s">
        <v>50</v>
      </c>
      <c r="S123" s="113" t="s">
        <v>51</v>
      </c>
      <c r="T123" s="156">
        <f t="shared" ref="T123:T125" si="23">$X$9-YEAR(D123)</f>
        <v>30</v>
      </c>
      <c r="U123" s="113" t="s">
        <v>52</v>
      </c>
      <c r="V123" s="170"/>
      <c r="W123" s="154"/>
      <c r="X123" s="159">
        <f t="shared" si="18"/>
        <v>65</v>
      </c>
      <c r="Y123" s="159">
        <f t="shared" si="14"/>
        <v>5</v>
      </c>
      <c r="Z123" s="159">
        <f t="shared" si="15"/>
        <v>5</v>
      </c>
    </row>
    <row r="124" s="49" customFormat="1" ht="31.5" spans="1:26">
      <c r="A124" s="124">
        <v>9</v>
      </c>
      <c r="B124" s="122" t="s">
        <v>597</v>
      </c>
      <c r="C124" s="124"/>
      <c r="D124" s="123">
        <v>35862</v>
      </c>
      <c r="E124" s="113" t="s">
        <v>598</v>
      </c>
      <c r="F124" s="113" t="s">
        <v>599</v>
      </c>
      <c r="G124" s="124" t="s">
        <v>600</v>
      </c>
      <c r="H124" s="123">
        <v>44417</v>
      </c>
      <c r="I124" s="133" t="s">
        <v>42</v>
      </c>
      <c r="J124" s="113" t="s">
        <v>95</v>
      </c>
      <c r="K124" s="113" t="s">
        <v>420</v>
      </c>
      <c r="L124" s="123">
        <v>44105</v>
      </c>
      <c r="M124" s="113" t="s">
        <v>103</v>
      </c>
      <c r="N124" s="113" t="s">
        <v>104</v>
      </c>
      <c r="O124" s="113" t="s">
        <v>47</v>
      </c>
      <c r="P124" s="113" t="s">
        <v>601</v>
      </c>
      <c r="Q124" s="113" t="s">
        <v>49</v>
      </c>
      <c r="R124" s="113" t="s">
        <v>50</v>
      </c>
      <c r="S124" s="113" t="s">
        <v>51</v>
      </c>
      <c r="T124" s="156">
        <f t="shared" si="23"/>
        <v>27</v>
      </c>
      <c r="U124" s="124"/>
      <c r="V124" s="170"/>
      <c r="W124" s="154"/>
      <c r="X124" s="159">
        <f t="shared" si="18"/>
        <v>59</v>
      </c>
      <c r="Y124" s="159">
        <f t="shared" si="14"/>
        <v>4</v>
      </c>
      <c r="Z124" s="159">
        <f t="shared" si="15"/>
        <v>11</v>
      </c>
    </row>
    <row r="125" s="49" customFormat="1" ht="31.5" spans="1:26">
      <c r="A125" s="124">
        <v>10</v>
      </c>
      <c r="B125" s="122" t="s">
        <v>602</v>
      </c>
      <c r="C125" s="124"/>
      <c r="D125" s="123">
        <v>35733</v>
      </c>
      <c r="E125" s="113" t="s">
        <v>603</v>
      </c>
      <c r="F125" s="113" t="s">
        <v>604</v>
      </c>
      <c r="G125" s="124" t="s">
        <v>605</v>
      </c>
      <c r="H125" s="123">
        <v>44557</v>
      </c>
      <c r="I125" s="133" t="s">
        <v>42</v>
      </c>
      <c r="J125" s="113" t="s">
        <v>95</v>
      </c>
      <c r="K125" s="113" t="s">
        <v>420</v>
      </c>
      <c r="L125" s="123">
        <v>43678</v>
      </c>
      <c r="M125" s="113" t="s">
        <v>103</v>
      </c>
      <c r="N125" s="113" t="s">
        <v>104</v>
      </c>
      <c r="O125" s="113" t="s">
        <v>59</v>
      </c>
      <c r="P125" s="113" t="s">
        <v>606</v>
      </c>
      <c r="Q125" s="113" t="s">
        <v>49</v>
      </c>
      <c r="R125" s="113" t="s">
        <v>134</v>
      </c>
      <c r="S125" s="113" t="s">
        <v>607</v>
      </c>
      <c r="T125" s="156">
        <f t="shared" si="23"/>
        <v>28</v>
      </c>
      <c r="U125" s="113" t="s">
        <v>52</v>
      </c>
      <c r="V125" s="170"/>
      <c r="W125" s="154"/>
      <c r="X125" s="159">
        <f t="shared" si="18"/>
        <v>73</v>
      </c>
      <c r="Y125" s="159">
        <f t="shared" si="14"/>
        <v>6</v>
      </c>
      <c r="Z125" s="159">
        <f t="shared" si="15"/>
        <v>1</v>
      </c>
    </row>
    <row r="126" s="49" customFormat="1" ht="31.5" spans="1:26">
      <c r="A126" s="124">
        <v>11</v>
      </c>
      <c r="B126" s="122" t="s">
        <v>608</v>
      </c>
      <c r="C126" s="123">
        <v>32982</v>
      </c>
      <c r="D126" s="124"/>
      <c r="E126" s="113" t="s">
        <v>609</v>
      </c>
      <c r="F126" s="113" t="s">
        <v>610</v>
      </c>
      <c r="G126" s="124" t="s">
        <v>611</v>
      </c>
      <c r="H126" s="123">
        <v>44420</v>
      </c>
      <c r="I126" s="133" t="s">
        <v>42</v>
      </c>
      <c r="J126" s="113" t="s">
        <v>95</v>
      </c>
      <c r="K126" s="113" t="s">
        <v>420</v>
      </c>
      <c r="L126" s="123">
        <v>41883</v>
      </c>
      <c r="M126" s="113" t="s">
        <v>45</v>
      </c>
      <c r="N126" s="113" t="s">
        <v>46</v>
      </c>
      <c r="O126" s="113" t="s">
        <v>47</v>
      </c>
      <c r="P126" s="113" t="s">
        <v>48</v>
      </c>
      <c r="Q126" s="113" t="s">
        <v>49</v>
      </c>
      <c r="R126" s="113" t="s">
        <v>50</v>
      </c>
      <c r="S126" s="113" t="s">
        <v>51</v>
      </c>
      <c r="T126" s="156">
        <f t="shared" si="22"/>
        <v>35</v>
      </c>
      <c r="U126" s="113" t="s">
        <v>52</v>
      </c>
      <c r="V126" s="170"/>
      <c r="W126" s="154"/>
      <c r="X126" s="159">
        <f t="shared" si="18"/>
        <v>132</v>
      </c>
      <c r="Y126" s="159">
        <f t="shared" si="14"/>
        <v>11</v>
      </c>
      <c r="Z126" s="159">
        <f t="shared" si="15"/>
        <v>0</v>
      </c>
    </row>
    <row r="127" s="49" customFormat="1" ht="47.25" spans="1:26">
      <c r="A127" s="124">
        <v>12</v>
      </c>
      <c r="B127" s="122" t="s">
        <v>612</v>
      </c>
      <c r="C127" s="123">
        <v>34655</v>
      </c>
      <c r="D127" s="124"/>
      <c r="E127" s="113" t="s">
        <v>613</v>
      </c>
      <c r="F127" s="113" t="s">
        <v>614</v>
      </c>
      <c r="G127" s="124" t="s">
        <v>615</v>
      </c>
      <c r="H127" s="123">
        <v>44420</v>
      </c>
      <c r="I127" s="133" t="s">
        <v>42</v>
      </c>
      <c r="J127" s="113" t="s">
        <v>95</v>
      </c>
      <c r="K127" s="113" t="s">
        <v>420</v>
      </c>
      <c r="L127" s="123">
        <v>42826</v>
      </c>
      <c r="M127" s="113" t="s">
        <v>45</v>
      </c>
      <c r="N127" s="113" t="s">
        <v>46</v>
      </c>
      <c r="O127" s="113" t="s">
        <v>59</v>
      </c>
      <c r="P127" s="113" t="s">
        <v>48</v>
      </c>
      <c r="Q127" s="113" t="s">
        <v>49</v>
      </c>
      <c r="R127" s="113" t="s">
        <v>134</v>
      </c>
      <c r="S127" s="113" t="s">
        <v>124</v>
      </c>
      <c r="T127" s="156">
        <f t="shared" si="22"/>
        <v>31</v>
      </c>
      <c r="U127" s="124"/>
      <c r="V127" s="170"/>
      <c r="W127" s="154"/>
      <c r="X127" s="159">
        <f t="shared" si="18"/>
        <v>101</v>
      </c>
      <c r="Y127" s="159">
        <f t="shared" si="14"/>
        <v>8</v>
      </c>
      <c r="Z127" s="159">
        <f t="shared" si="15"/>
        <v>5</v>
      </c>
    </row>
    <row r="128" s="49" customFormat="1" ht="31.5" spans="1:26">
      <c r="A128" s="124">
        <v>13</v>
      </c>
      <c r="B128" s="122" t="s">
        <v>616</v>
      </c>
      <c r="C128" s="123">
        <v>28851</v>
      </c>
      <c r="D128" s="124"/>
      <c r="E128" s="113" t="s">
        <v>617</v>
      </c>
      <c r="F128" s="113" t="s">
        <v>618</v>
      </c>
      <c r="G128" s="124" t="s">
        <v>619</v>
      </c>
      <c r="H128" s="123">
        <v>44838</v>
      </c>
      <c r="I128" s="133" t="s">
        <v>42</v>
      </c>
      <c r="J128" s="113" t="s">
        <v>95</v>
      </c>
      <c r="K128" s="113" t="s">
        <v>420</v>
      </c>
      <c r="L128" s="123">
        <v>39609</v>
      </c>
      <c r="M128" s="113" t="s">
        <v>103</v>
      </c>
      <c r="N128" s="113" t="s">
        <v>104</v>
      </c>
      <c r="O128" s="113" t="s">
        <v>59</v>
      </c>
      <c r="P128" s="113" t="s">
        <v>123</v>
      </c>
      <c r="Q128" s="113" t="s">
        <v>107</v>
      </c>
      <c r="R128" s="124"/>
      <c r="S128" s="124"/>
      <c r="T128" s="156">
        <f t="shared" si="22"/>
        <v>47</v>
      </c>
      <c r="U128" s="113" t="s">
        <v>52</v>
      </c>
      <c r="V128" s="170"/>
      <c r="W128" s="154"/>
      <c r="X128" s="159">
        <f t="shared" si="18"/>
        <v>206</v>
      </c>
      <c r="Y128" s="159">
        <f t="shared" si="14"/>
        <v>17</v>
      </c>
      <c r="Z128" s="159">
        <f t="shared" si="15"/>
        <v>2</v>
      </c>
    </row>
    <row r="129" s="49" customFormat="1" ht="31.5" spans="1:26">
      <c r="A129" s="124">
        <v>14</v>
      </c>
      <c r="B129" s="122" t="s">
        <v>620</v>
      </c>
      <c r="C129" s="123">
        <v>29927</v>
      </c>
      <c r="D129" s="124"/>
      <c r="E129" s="113" t="s">
        <v>621</v>
      </c>
      <c r="F129" s="113" t="s">
        <v>622</v>
      </c>
      <c r="G129" s="124" t="s">
        <v>623</v>
      </c>
      <c r="H129" s="123">
        <v>44800</v>
      </c>
      <c r="I129" s="133" t="s">
        <v>42</v>
      </c>
      <c r="J129" s="113" t="s">
        <v>95</v>
      </c>
      <c r="K129" s="113" t="s">
        <v>420</v>
      </c>
      <c r="L129" s="123">
        <v>43252</v>
      </c>
      <c r="M129" s="113" t="s">
        <v>103</v>
      </c>
      <c r="N129" s="113" t="s">
        <v>104</v>
      </c>
      <c r="O129" s="113" t="s">
        <v>59</v>
      </c>
      <c r="P129" s="113" t="s">
        <v>624</v>
      </c>
      <c r="Q129" s="113" t="s">
        <v>107</v>
      </c>
      <c r="R129" s="124"/>
      <c r="S129" s="124"/>
      <c r="T129" s="156">
        <f t="shared" si="22"/>
        <v>44</v>
      </c>
      <c r="U129" s="124"/>
      <c r="V129" s="170"/>
      <c r="W129" s="154"/>
      <c r="X129" s="159">
        <f t="shared" si="18"/>
        <v>87</v>
      </c>
      <c r="Y129" s="159">
        <f t="shared" si="14"/>
        <v>7</v>
      </c>
      <c r="Z129" s="159">
        <f t="shared" si="15"/>
        <v>3</v>
      </c>
    </row>
    <row r="130" s="49" customFormat="1" ht="31.5" spans="1:26">
      <c r="A130" s="124">
        <v>15</v>
      </c>
      <c r="B130" s="122" t="s">
        <v>625</v>
      </c>
      <c r="C130" s="123">
        <v>33495</v>
      </c>
      <c r="D130" s="124"/>
      <c r="E130" s="113" t="s">
        <v>626</v>
      </c>
      <c r="F130" s="113" t="s">
        <v>627</v>
      </c>
      <c r="G130" s="124" t="s">
        <v>628</v>
      </c>
      <c r="H130" s="123">
        <v>44417</v>
      </c>
      <c r="I130" s="133" t="s">
        <v>42</v>
      </c>
      <c r="J130" s="113" t="s">
        <v>95</v>
      </c>
      <c r="K130" s="113" t="s">
        <v>420</v>
      </c>
      <c r="L130" s="123">
        <v>41676</v>
      </c>
      <c r="M130" s="113" t="s">
        <v>45</v>
      </c>
      <c r="N130" s="113" t="s">
        <v>46</v>
      </c>
      <c r="O130" s="113" t="s">
        <v>59</v>
      </c>
      <c r="P130" s="113" t="s">
        <v>48</v>
      </c>
      <c r="Q130" s="113" t="s">
        <v>107</v>
      </c>
      <c r="R130" s="124"/>
      <c r="S130" s="124"/>
      <c r="T130" s="156">
        <f t="shared" si="22"/>
        <v>34</v>
      </c>
      <c r="U130" s="113" t="s">
        <v>52</v>
      </c>
      <c r="V130" s="170"/>
      <c r="W130" s="154"/>
      <c r="X130" s="159">
        <f t="shared" si="18"/>
        <v>138</v>
      </c>
      <c r="Y130" s="159">
        <f t="shared" si="14"/>
        <v>11</v>
      </c>
      <c r="Z130" s="159">
        <f t="shared" si="15"/>
        <v>6</v>
      </c>
    </row>
    <row r="131" s="49" customFormat="1" ht="78.75" spans="1:26">
      <c r="A131" s="124">
        <v>16</v>
      </c>
      <c r="B131" s="122" t="s">
        <v>629</v>
      </c>
      <c r="C131" s="123">
        <v>30654</v>
      </c>
      <c r="D131" s="124"/>
      <c r="E131" s="113" t="s">
        <v>630</v>
      </c>
      <c r="F131" s="113" t="s">
        <v>631</v>
      </c>
      <c r="G131" s="171" t="s">
        <v>632</v>
      </c>
      <c r="H131" s="123">
        <v>45252</v>
      </c>
      <c r="I131" s="133" t="s">
        <v>42</v>
      </c>
      <c r="J131" s="113" t="s">
        <v>95</v>
      </c>
      <c r="K131" s="113" t="s">
        <v>420</v>
      </c>
      <c r="L131" s="123">
        <v>41548</v>
      </c>
      <c r="M131" s="113" t="s">
        <v>45</v>
      </c>
      <c r="N131" s="113" t="s">
        <v>46</v>
      </c>
      <c r="O131" s="113" t="s">
        <v>47</v>
      </c>
      <c r="P131" s="113" t="s">
        <v>48</v>
      </c>
      <c r="Q131" s="113" t="s">
        <v>49</v>
      </c>
      <c r="R131" s="113" t="s">
        <v>633</v>
      </c>
      <c r="S131" s="113" t="s">
        <v>51</v>
      </c>
      <c r="T131" s="156">
        <f t="shared" si="22"/>
        <v>42</v>
      </c>
      <c r="U131" s="113" t="s">
        <v>52</v>
      </c>
      <c r="V131" s="170"/>
      <c r="W131" s="154"/>
      <c r="X131" s="159">
        <f t="shared" si="18"/>
        <v>143</v>
      </c>
      <c r="Y131" s="159">
        <f t="shared" si="14"/>
        <v>11</v>
      </c>
      <c r="Z131" s="159">
        <f t="shared" si="15"/>
        <v>11</v>
      </c>
    </row>
    <row r="132" s="49" customFormat="1" ht="31.5" spans="1:26">
      <c r="A132" s="124">
        <v>17</v>
      </c>
      <c r="B132" s="122" t="s">
        <v>634</v>
      </c>
      <c r="C132" s="123">
        <v>34582</v>
      </c>
      <c r="D132" s="124"/>
      <c r="E132" s="113" t="s">
        <v>635</v>
      </c>
      <c r="F132" s="113" t="s">
        <v>636</v>
      </c>
      <c r="G132" s="124" t="s">
        <v>637</v>
      </c>
      <c r="H132" s="123">
        <v>44798</v>
      </c>
      <c r="I132" s="133" t="s">
        <v>42</v>
      </c>
      <c r="J132" s="113" t="s">
        <v>95</v>
      </c>
      <c r="K132" s="113" t="s">
        <v>420</v>
      </c>
      <c r="L132" s="123">
        <v>43525</v>
      </c>
      <c r="M132" s="113" t="s">
        <v>103</v>
      </c>
      <c r="N132" s="113" t="s">
        <v>304</v>
      </c>
      <c r="O132" s="113" t="s">
        <v>638</v>
      </c>
      <c r="P132" s="113" t="s">
        <v>639</v>
      </c>
      <c r="Q132" s="113" t="s">
        <v>49</v>
      </c>
      <c r="R132" s="113" t="s">
        <v>50</v>
      </c>
      <c r="S132" s="113" t="s">
        <v>124</v>
      </c>
      <c r="T132" s="156">
        <f t="shared" si="22"/>
        <v>31</v>
      </c>
      <c r="U132" s="124"/>
      <c r="V132" s="170"/>
      <c r="W132" s="154"/>
      <c r="X132" s="159">
        <f t="shared" si="18"/>
        <v>78</v>
      </c>
      <c r="Y132" s="159">
        <f t="shared" si="14"/>
        <v>6</v>
      </c>
      <c r="Z132" s="159">
        <f t="shared" si="15"/>
        <v>6</v>
      </c>
    </row>
    <row r="133" s="49" customFormat="1" ht="78.75" spans="1:26">
      <c r="A133" s="124">
        <v>18</v>
      </c>
      <c r="B133" s="127" t="s">
        <v>640</v>
      </c>
      <c r="C133" s="124"/>
      <c r="D133" s="123">
        <v>35106</v>
      </c>
      <c r="E133" s="113" t="s">
        <v>641</v>
      </c>
      <c r="F133" s="113" t="s">
        <v>642</v>
      </c>
      <c r="G133" s="124" t="s">
        <v>643</v>
      </c>
      <c r="H133" s="123">
        <v>44939</v>
      </c>
      <c r="I133" s="133" t="s">
        <v>42</v>
      </c>
      <c r="J133" s="113" t="s">
        <v>95</v>
      </c>
      <c r="K133" s="113" t="s">
        <v>420</v>
      </c>
      <c r="L133" s="123">
        <v>43466</v>
      </c>
      <c r="M133" s="113" t="s">
        <v>45</v>
      </c>
      <c r="N133" s="113" t="s">
        <v>46</v>
      </c>
      <c r="O133" s="113" t="s">
        <v>59</v>
      </c>
      <c r="P133" s="113" t="s">
        <v>48</v>
      </c>
      <c r="Q133" s="113" t="s">
        <v>49</v>
      </c>
      <c r="R133" s="115" t="s">
        <v>644</v>
      </c>
      <c r="S133" s="113" t="s">
        <v>124</v>
      </c>
      <c r="T133" s="156">
        <f t="shared" ref="T133:T137" si="24">$X$9-YEAR(D133)</f>
        <v>29</v>
      </c>
      <c r="U133" s="124"/>
      <c r="V133" s="170"/>
      <c r="W133" s="154"/>
      <c r="X133" s="159">
        <f t="shared" si="18"/>
        <v>80</v>
      </c>
      <c r="Y133" s="159">
        <f t="shared" si="14"/>
        <v>6</v>
      </c>
      <c r="Z133" s="159">
        <f t="shared" si="15"/>
        <v>8</v>
      </c>
    </row>
    <row r="134" s="49" customFormat="1" ht="31.5" spans="1:26">
      <c r="A134" s="124">
        <v>19</v>
      </c>
      <c r="B134" s="122" t="s">
        <v>645</v>
      </c>
      <c r="C134" s="124"/>
      <c r="D134" s="123">
        <v>35249</v>
      </c>
      <c r="E134" s="113" t="s">
        <v>646</v>
      </c>
      <c r="F134" s="113" t="s">
        <v>647</v>
      </c>
      <c r="G134" s="124" t="s">
        <v>648</v>
      </c>
      <c r="H134" s="123">
        <v>44924</v>
      </c>
      <c r="I134" s="133" t="s">
        <v>42</v>
      </c>
      <c r="J134" s="113" t="s">
        <v>95</v>
      </c>
      <c r="K134" s="113" t="s">
        <v>420</v>
      </c>
      <c r="L134" s="123">
        <v>43770</v>
      </c>
      <c r="M134" s="113" t="s">
        <v>103</v>
      </c>
      <c r="N134" s="113" t="s">
        <v>304</v>
      </c>
      <c r="O134" s="113" t="s">
        <v>105</v>
      </c>
      <c r="P134" s="113" t="s">
        <v>48</v>
      </c>
      <c r="Q134" s="113" t="s">
        <v>49</v>
      </c>
      <c r="R134" s="113" t="s">
        <v>50</v>
      </c>
      <c r="S134" s="113" t="s">
        <v>51</v>
      </c>
      <c r="T134" s="156">
        <f t="shared" si="24"/>
        <v>29</v>
      </c>
      <c r="U134" s="124"/>
      <c r="V134" s="170"/>
      <c r="W134" s="154"/>
      <c r="X134" s="159">
        <f t="shared" si="18"/>
        <v>70</v>
      </c>
      <c r="Y134" s="159">
        <f t="shared" si="14"/>
        <v>5</v>
      </c>
      <c r="Z134" s="159">
        <f t="shared" si="15"/>
        <v>10</v>
      </c>
    </row>
    <row r="135" s="49" customFormat="1" ht="78.75" spans="1:26">
      <c r="A135" s="124">
        <v>20</v>
      </c>
      <c r="B135" s="122" t="s">
        <v>649</v>
      </c>
      <c r="C135" s="123">
        <v>32271</v>
      </c>
      <c r="D135" s="124"/>
      <c r="E135" s="113" t="s">
        <v>650</v>
      </c>
      <c r="F135" s="113" t="s">
        <v>651</v>
      </c>
      <c r="G135" s="124" t="s">
        <v>652</v>
      </c>
      <c r="H135" s="123">
        <v>44302</v>
      </c>
      <c r="I135" s="133" t="s">
        <v>42</v>
      </c>
      <c r="J135" s="113" t="s">
        <v>95</v>
      </c>
      <c r="K135" s="113" t="s">
        <v>420</v>
      </c>
      <c r="L135" s="123">
        <v>44929</v>
      </c>
      <c r="M135" s="113" t="s">
        <v>152</v>
      </c>
      <c r="N135" s="113" t="s">
        <v>304</v>
      </c>
      <c r="O135" s="115" t="s">
        <v>653</v>
      </c>
      <c r="P135" s="113" t="s">
        <v>654</v>
      </c>
      <c r="Q135" s="113" t="s">
        <v>49</v>
      </c>
      <c r="R135" s="113" t="s">
        <v>655</v>
      </c>
      <c r="S135" s="124"/>
      <c r="T135" s="156">
        <f t="shared" ref="T135:T140" si="25">$X$9-YEAR(C135)</f>
        <v>37</v>
      </c>
      <c r="U135" s="113" t="s">
        <v>52</v>
      </c>
      <c r="V135" s="170"/>
      <c r="W135" s="154"/>
      <c r="X135" s="159">
        <f t="shared" si="18"/>
        <v>31</v>
      </c>
      <c r="Y135" s="159">
        <f t="shared" si="14"/>
        <v>2</v>
      </c>
      <c r="Z135" s="159">
        <f t="shared" si="15"/>
        <v>7</v>
      </c>
    </row>
    <row r="136" s="49" customFormat="1" ht="31.5" spans="1:26">
      <c r="A136" s="124">
        <v>21</v>
      </c>
      <c r="B136" s="122" t="s">
        <v>656</v>
      </c>
      <c r="C136" s="123">
        <v>35576</v>
      </c>
      <c r="D136" s="124"/>
      <c r="E136" s="113" t="s">
        <v>657</v>
      </c>
      <c r="F136" s="113" t="s">
        <v>658</v>
      </c>
      <c r="G136" s="124" t="s">
        <v>659</v>
      </c>
      <c r="H136" s="123">
        <v>44417</v>
      </c>
      <c r="I136" s="133" t="s">
        <v>42</v>
      </c>
      <c r="J136" s="113" t="s">
        <v>95</v>
      </c>
      <c r="K136" s="113" t="s">
        <v>420</v>
      </c>
      <c r="L136" s="123">
        <v>45019</v>
      </c>
      <c r="M136" s="113" t="s">
        <v>152</v>
      </c>
      <c r="N136" s="113" t="s">
        <v>304</v>
      </c>
      <c r="O136" s="113" t="s">
        <v>377</v>
      </c>
      <c r="P136" s="113" t="s">
        <v>660</v>
      </c>
      <c r="Q136" s="113" t="s">
        <v>49</v>
      </c>
      <c r="R136" s="113" t="s">
        <v>134</v>
      </c>
      <c r="S136" s="124"/>
      <c r="T136" s="156">
        <f t="shared" si="25"/>
        <v>28</v>
      </c>
      <c r="U136" s="124"/>
      <c r="V136" s="170"/>
      <c r="W136" s="154"/>
      <c r="X136" s="159">
        <f t="shared" si="18"/>
        <v>28</v>
      </c>
      <c r="Y136" s="159">
        <f t="shared" si="14"/>
        <v>2</v>
      </c>
      <c r="Z136" s="159">
        <f t="shared" si="15"/>
        <v>4</v>
      </c>
    </row>
    <row r="137" s="49" customFormat="1" ht="31.5" spans="1:26">
      <c r="A137" s="124">
        <v>22</v>
      </c>
      <c r="B137" s="122" t="s">
        <v>661</v>
      </c>
      <c r="C137" s="124"/>
      <c r="D137" s="123">
        <v>31504</v>
      </c>
      <c r="E137" s="113" t="s">
        <v>662</v>
      </c>
      <c r="F137" s="113" t="s">
        <v>663</v>
      </c>
      <c r="G137" s="124" t="s">
        <v>664</v>
      </c>
      <c r="H137" s="123">
        <v>44833</v>
      </c>
      <c r="I137" s="133" t="s">
        <v>42</v>
      </c>
      <c r="J137" s="113" t="s">
        <v>95</v>
      </c>
      <c r="K137" s="113" t="s">
        <v>420</v>
      </c>
      <c r="L137" s="123">
        <v>45019</v>
      </c>
      <c r="M137" s="113" t="s">
        <v>152</v>
      </c>
      <c r="N137" s="113" t="s">
        <v>104</v>
      </c>
      <c r="O137" s="113" t="s">
        <v>59</v>
      </c>
      <c r="P137" s="113" t="s">
        <v>48</v>
      </c>
      <c r="Q137" s="113" t="s">
        <v>49</v>
      </c>
      <c r="R137" s="113" t="s">
        <v>368</v>
      </c>
      <c r="S137" s="124"/>
      <c r="T137" s="156">
        <f t="shared" si="24"/>
        <v>39</v>
      </c>
      <c r="U137" s="124"/>
      <c r="V137" s="170"/>
      <c r="W137" s="154"/>
      <c r="X137" s="159">
        <f t="shared" si="18"/>
        <v>28</v>
      </c>
      <c r="Y137" s="159">
        <f t="shared" si="14"/>
        <v>2</v>
      </c>
      <c r="Z137" s="159">
        <f t="shared" si="15"/>
        <v>4</v>
      </c>
    </row>
    <row r="138" s="49" customFormat="1" ht="31.5" spans="1:26">
      <c r="A138" s="124">
        <v>23</v>
      </c>
      <c r="B138" s="122" t="s">
        <v>665</v>
      </c>
      <c r="C138" s="123">
        <v>32870</v>
      </c>
      <c r="D138" s="124"/>
      <c r="E138" s="113" t="s">
        <v>666</v>
      </c>
      <c r="F138" s="113" t="s">
        <v>667</v>
      </c>
      <c r="G138" s="124" t="s">
        <v>668</v>
      </c>
      <c r="H138" s="123">
        <v>45784</v>
      </c>
      <c r="I138" s="133" t="s">
        <v>42</v>
      </c>
      <c r="J138" s="113" t="s">
        <v>95</v>
      </c>
      <c r="K138" s="113" t="s">
        <v>420</v>
      </c>
      <c r="L138" s="123">
        <v>41255</v>
      </c>
      <c r="M138" s="113" t="s">
        <v>103</v>
      </c>
      <c r="N138" s="113" t="s">
        <v>104</v>
      </c>
      <c r="O138" s="113" t="s">
        <v>59</v>
      </c>
      <c r="P138" s="113" t="s">
        <v>48</v>
      </c>
      <c r="Q138" s="113" t="s">
        <v>107</v>
      </c>
      <c r="R138" s="124"/>
      <c r="S138" s="124"/>
      <c r="T138" s="156">
        <f t="shared" si="25"/>
        <v>36</v>
      </c>
      <c r="U138" s="124"/>
      <c r="V138" s="170"/>
      <c r="W138" s="154"/>
      <c r="X138" s="159">
        <f t="shared" si="18"/>
        <v>152</v>
      </c>
      <c r="Y138" s="159">
        <f t="shared" si="14"/>
        <v>12</v>
      </c>
      <c r="Z138" s="159">
        <f t="shared" si="15"/>
        <v>8</v>
      </c>
    </row>
    <row r="139" s="49" customFormat="1" ht="31.5" spans="1:26">
      <c r="A139" s="124">
        <v>24</v>
      </c>
      <c r="B139" s="122" t="s">
        <v>669</v>
      </c>
      <c r="C139" s="123">
        <v>31981</v>
      </c>
      <c r="D139" s="124"/>
      <c r="E139" s="113" t="s">
        <v>670</v>
      </c>
      <c r="F139" s="113" t="s">
        <v>671</v>
      </c>
      <c r="G139" s="124" t="s">
        <v>672</v>
      </c>
      <c r="H139" s="123">
        <v>45667</v>
      </c>
      <c r="I139" s="113" t="s">
        <v>112</v>
      </c>
      <c r="J139" s="113" t="s">
        <v>95</v>
      </c>
      <c r="K139" s="113" t="s">
        <v>420</v>
      </c>
      <c r="L139" s="123">
        <v>45726</v>
      </c>
      <c r="M139" s="113" t="s">
        <v>152</v>
      </c>
      <c r="N139" s="113" t="s">
        <v>104</v>
      </c>
      <c r="O139" s="113" t="s">
        <v>673</v>
      </c>
      <c r="P139" s="113" t="s">
        <v>48</v>
      </c>
      <c r="Q139" s="113" t="s">
        <v>49</v>
      </c>
      <c r="R139" s="113" t="s">
        <v>134</v>
      </c>
      <c r="S139" s="113" t="s">
        <v>51</v>
      </c>
      <c r="T139" s="156">
        <f t="shared" si="25"/>
        <v>38</v>
      </c>
      <c r="U139" s="124"/>
      <c r="V139" s="170"/>
      <c r="W139" s="154"/>
      <c r="X139" s="159">
        <f t="shared" si="18"/>
        <v>5</v>
      </c>
      <c r="Y139" s="159">
        <f t="shared" si="14"/>
        <v>0</v>
      </c>
      <c r="Z139" s="159">
        <f t="shared" si="15"/>
        <v>5</v>
      </c>
    </row>
    <row r="140" s="49" customFormat="1" ht="47.25" spans="1:26">
      <c r="A140" s="124">
        <v>25</v>
      </c>
      <c r="B140" s="122" t="s">
        <v>674</v>
      </c>
      <c r="C140" s="123">
        <v>26434</v>
      </c>
      <c r="D140" s="124"/>
      <c r="E140" s="115" t="s">
        <v>675</v>
      </c>
      <c r="F140" s="113" t="s">
        <v>676</v>
      </c>
      <c r="G140" s="124" t="s">
        <v>677</v>
      </c>
      <c r="H140" s="123">
        <v>44428</v>
      </c>
      <c r="I140" s="133" t="s">
        <v>42</v>
      </c>
      <c r="J140" s="113" t="s">
        <v>95</v>
      </c>
      <c r="K140" s="113" t="s">
        <v>678</v>
      </c>
      <c r="L140" s="123">
        <v>37622</v>
      </c>
      <c r="M140" s="113" t="s">
        <v>45</v>
      </c>
      <c r="N140" s="113" t="s">
        <v>46</v>
      </c>
      <c r="O140" s="113" t="s">
        <v>59</v>
      </c>
      <c r="P140" s="113" t="s">
        <v>48</v>
      </c>
      <c r="Q140" s="113" t="s">
        <v>107</v>
      </c>
      <c r="R140" s="124"/>
      <c r="S140" s="124"/>
      <c r="T140" s="156">
        <f t="shared" si="25"/>
        <v>53</v>
      </c>
      <c r="U140" s="124"/>
      <c r="V140" s="170"/>
      <c r="W140" s="154"/>
      <c r="X140" s="159">
        <f t="shared" si="18"/>
        <v>272</v>
      </c>
      <c r="Y140" s="159">
        <f t="shared" si="14"/>
        <v>22</v>
      </c>
      <c r="Z140" s="159">
        <f t="shared" si="15"/>
        <v>8</v>
      </c>
    </row>
    <row r="141" s="49" customFormat="1" ht="63" spans="1:26">
      <c r="A141" s="124">
        <v>26</v>
      </c>
      <c r="B141" s="122" t="s">
        <v>679</v>
      </c>
      <c r="C141" s="124"/>
      <c r="D141" s="123">
        <v>32258</v>
      </c>
      <c r="E141" s="113" t="s">
        <v>680</v>
      </c>
      <c r="F141" s="113" t="s">
        <v>681</v>
      </c>
      <c r="G141" s="124" t="s">
        <v>682</v>
      </c>
      <c r="H141" s="123">
        <v>45495</v>
      </c>
      <c r="I141" s="113" t="s">
        <v>112</v>
      </c>
      <c r="J141" s="113" t="s">
        <v>95</v>
      </c>
      <c r="K141" s="113" t="s">
        <v>683</v>
      </c>
      <c r="L141" s="123">
        <v>43770</v>
      </c>
      <c r="M141" s="113" t="s">
        <v>103</v>
      </c>
      <c r="N141" s="113" t="s">
        <v>304</v>
      </c>
      <c r="O141" s="113" t="s">
        <v>105</v>
      </c>
      <c r="P141" s="113" t="s">
        <v>48</v>
      </c>
      <c r="Q141" s="113" t="s">
        <v>49</v>
      </c>
      <c r="R141" s="113" t="s">
        <v>50</v>
      </c>
      <c r="S141" s="113" t="s">
        <v>51</v>
      </c>
      <c r="T141" s="156">
        <f t="shared" ref="T141:T144" si="26">$X$9-YEAR(D141)</f>
        <v>37</v>
      </c>
      <c r="U141" s="124"/>
      <c r="V141" s="170"/>
      <c r="W141" s="154"/>
      <c r="X141" s="159">
        <f t="shared" si="18"/>
        <v>70</v>
      </c>
      <c r="Y141" s="159">
        <f t="shared" si="14"/>
        <v>5</v>
      </c>
      <c r="Z141" s="159">
        <f t="shared" si="15"/>
        <v>10</v>
      </c>
    </row>
    <row r="142" s="49" customFormat="1" ht="31.5" spans="1:26">
      <c r="A142" s="124">
        <v>27</v>
      </c>
      <c r="B142" s="122" t="s">
        <v>684</v>
      </c>
      <c r="C142" s="124"/>
      <c r="D142" s="123">
        <v>33953</v>
      </c>
      <c r="E142" s="113" t="s">
        <v>685</v>
      </c>
      <c r="F142" s="113" t="s">
        <v>686</v>
      </c>
      <c r="G142" s="124" t="s">
        <v>687</v>
      </c>
      <c r="H142" s="123">
        <v>44815</v>
      </c>
      <c r="I142" s="133" t="s">
        <v>42</v>
      </c>
      <c r="J142" s="113" t="s">
        <v>95</v>
      </c>
      <c r="K142" s="113" t="s">
        <v>688</v>
      </c>
      <c r="L142" s="123">
        <v>44501</v>
      </c>
      <c r="M142" s="113" t="s">
        <v>103</v>
      </c>
      <c r="N142" s="113" t="s">
        <v>104</v>
      </c>
      <c r="O142" s="113" t="s">
        <v>59</v>
      </c>
      <c r="P142" s="113" t="s">
        <v>689</v>
      </c>
      <c r="Q142" s="113" t="s">
        <v>49</v>
      </c>
      <c r="R142" s="124"/>
      <c r="S142" s="113" t="s">
        <v>51</v>
      </c>
      <c r="T142" s="156">
        <f t="shared" si="26"/>
        <v>33</v>
      </c>
      <c r="U142" s="113" t="s">
        <v>52</v>
      </c>
      <c r="V142" s="170"/>
      <c r="W142" s="154"/>
      <c r="X142" s="159">
        <f t="shared" si="18"/>
        <v>46</v>
      </c>
      <c r="Y142" s="159">
        <f t="shared" si="14"/>
        <v>3</v>
      </c>
      <c r="Z142" s="159">
        <f t="shared" si="15"/>
        <v>10</v>
      </c>
    </row>
    <row r="143" s="49" customFormat="1" ht="126" spans="1:26">
      <c r="A143" s="124">
        <v>28</v>
      </c>
      <c r="B143" s="122" t="s">
        <v>690</v>
      </c>
      <c r="C143" s="124"/>
      <c r="D143" s="123">
        <v>32158</v>
      </c>
      <c r="E143" s="113" t="s">
        <v>691</v>
      </c>
      <c r="F143" s="113" t="s">
        <v>692</v>
      </c>
      <c r="G143" s="124" t="s">
        <v>693</v>
      </c>
      <c r="H143" s="123">
        <v>44375</v>
      </c>
      <c r="I143" s="133" t="s">
        <v>42</v>
      </c>
      <c r="J143" s="113" t="s">
        <v>95</v>
      </c>
      <c r="K143" s="115" t="s">
        <v>694</v>
      </c>
      <c r="L143" s="123">
        <v>45019</v>
      </c>
      <c r="M143" s="113" t="s">
        <v>152</v>
      </c>
      <c r="N143" s="113" t="s">
        <v>104</v>
      </c>
      <c r="O143" s="113" t="s">
        <v>59</v>
      </c>
      <c r="P143" s="113" t="s">
        <v>123</v>
      </c>
      <c r="Q143" s="113" t="s">
        <v>107</v>
      </c>
      <c r="R143" s="113" t="s">
        <v>50</v>
      </c>
      <c r="S143" s="113" t="s">
        <v>51</v>
      </c>
      <c r="T143" s="156">
        <f t="shared" si="26"/>
        <v>37</v>
      </c>
      <c r="U143" s="124"/>
      <c r="V143" s="170"/>
      <c r="W143" s="154"/>
      <c r="X143" s="159">
        <f t="shared" si="18"/>
        <v>28</v>
      </c>
      <c r="Y143" s="159">
        <f>ROUNDDOWN(X143/12,0)</f>
        <v>2</v>
      </c>
      <c r="Z143" s="159">
        <f>MOD(X143,12)</f>
        <v>4</v>
      </c>
    </row>
    <row r="144" s="49" customFormat="1" ht="31.5" spans="1:26">
      <c r="A144" s="124">
        <v>29</v>
      </c>
      <c r="B144" s="122" t="s">
        <v>695</v>
      </c>
      <c r="C144" s="124"/>
      <c r="D144" s="123">
        <v>33287</v>
      </c>
      <c r="E144" s="113" t="s">
        <v>657</v>
      </c>
      <c r="F144" s="113" t="s">
        <v>696</v>
      </c>
      <c r="G144" s="124" t="s">
        <v>697</v>
      </c>
      <c r="H144" s="123">
        <v>44838</v>
      </c>
      <c r="I144" s="133" t="s">
        <v>42</v>
      </c>
      <c r="J144" s="113" t="s">
        <v>95</v>
      </c>
      <c r="K144" s="113" t="s">
        <v>420</v>
      </c>
      <c r="L144" s="123">
        <v>43466</v>
      </c>
      <c r="M144" s="113" t="s">
        <v>45</v>
      </c>
      <c r="N144" s="113" t="s">
        <v>46</v>
      </c>
      <c r="O144" s="113" t="s">
        <v>47</v>
      </c>
      <c r="P144" s="113" t="s">
        <v>48</v>
      </c>
      <c r="Q144" s="113" t="s">
        <v>49</v>
      </c>
      <c r="R144" s="113" t="s">
        <v>50</v>
      </c>
      <c r="S144" s="113" t="s">
        <v>51</v>
      </c>
      <c r="T144" s="156">
        <f t="shared" si="26"/>
        <v>34</v>
      </c>
      <c r="U144" s="113" t="s">
        <v>52</v>
      </c>
      <c r="V144" s="170"/>
      <c r="W144" s="154"/>
      <c r="X144" s="159">
        <f t="shared" si="18"/>
        <v>80</v>
      </c>
      <c r="Y144" s="159">
        <f>ROUNDDOWN(X144/12,0)</f>
        <v>6</v>
      </c>
      <c r="Z144" s="159">
        <f>MOD(X144,12)</f>
        <v>8</v>
      </c>
    </row>
    <row r="145" s="49" customFormat="1" ht="31.5" spans="1:26">
      <c r="A145" s="124">
        <v>30</v>
      </c>
      <c r="B145" s="122" t="s">
        <v>698</v>
      </c>
      <c r="C145" s="123">
        <v>35189</v>
      </c>
      <c r="D145" s="124"/>
      <c r="E145" s="113" t="s">
        <v>263</v>
      </c>
      <c r="F145" s="113" t="s">
        <v>699</v>
      </c>
      <c r="G145" s="124" t="s">
        <v>700</v>
      </c>
      <c r="H145" s="123">
        <v>44333</v>
      </c>
      <c r="I145" s="133" t="s">
        <v>42</v>
      </c>
      <c r="J145" s="113" t="s">
        <v>95</v>
      </c>
      <c r="K145" s="113" t="s">
        <v>701</v>
      </c>
      <c r="L145" s="123">
        <v>43983</v>
      </c>
      <c r="M145" s="113" t="s">
        <v>103</v>
      </c>
      <c r="N145" s="113" t="s">
        <v>46</v>
      </c>
      <c r="O145" s="113" t="s">
        <v>59</v>
      </c>
      <c r="P145" s="113" t="s">
        <v>48</v>
      </c>
      <c r="Q145" s="113" t="s">
        <v>49</v>
      </c>
      <c r="R145" s="115" t="s">
        <v>702</v>
      </c>
      <c r="S145" s="113" t="s">
        <v>124</v>
      </c>
      <c r="T145" s="156">
        <f>$X$9-YEAR(C145)</f>
        <v>29</v>
      </c>
      <c r="U145" s="124"/>
      <c r="V145" s="170"/>
      <c r="W145" s="154"/>
      <c r="X145" s="159">
        <f t="shared" si="18"/>
        <v>63</v>
      </c>
      <c r="Y145" s="159">
        <f>ROUNDDOWN(X145/12,0)</f>
        <v>5</v>
      </c>
      <c r="Z145" s="159">
        <f>MOD(X145,12)</f>
        <v>3</v>
      </c>
    </row>
    <row r="146" s="49" customFormat="1" ht="63" spans="1:26">
      <c r="A146" s="124">
        <v>31</v>
      </c>
      <c r="B146" s="122" t="s">
        <v>703</v>
      </c>
      <c r="C146" s="124"/>
      <c r="D146" s="123">
        <v>31533</v>
      </c>
      <c r="E146" s="113" t="s">
        <v>704</v>
      </c>
      <c r="F146" s="113" t="s">
        <v>705</v>
      </c>
      <c r="G146" s="124" t="s">
        <v>706</v>
      </c>
      <c r="H146" s="123">
        <v>44706</v>
      </c>
      <c r="I146" s="133" t="s">
        <v>42</v>
      </c>
      <c r="J146" s="113" t="s">
        <v>95</v>
      </c>
      <c r="K146" s="113" t="s">
        <v>707</v>
      </c>
      <c r="L146" s="123">
        <v>40787</v>
      </c>
      <c r="M146" s="113" t="s">
        <v>45</v>
      </c>
      <c r="N146" s="169">
        <v>17147</v>
      </c>
      <c r="O146" s="113" t="s">
        <v>708</v>
      </c>
      <c r="P146" s="113" t="s">
        <v>709</v>
      </c>
      <c r="Q146" s="113" t="s">
        <v>710</v>
      </c>
      <c r="R146" s="113" t="s">
        <v>51</v>
      </c>
      <c r="S146" s="113" t="s">
        <v>51</v>
      </c>
      <c r="T146" s="156">
        <f t="shared" ref="T146:T150" si="27">$X$9-YEAR(D146)</f>
        <v>39</v>
      </c>
      <c r="U146" s="113" t="s">
        <v>52</v>
      </c>
      <c r="V146" s="170"/>
      <c r="W146" s="154"/>
      <c r="X146" s="159">
        <f t="shared" si="18"/>
        <v>168</v>
      </c>
      <c r="Y146" s="159">
        <f>ROUNDDOWN(X146/12,0)</f>
        <v>14</v>
      </c>
      <c r="Z146" s="159">
        <f>MOD(X146,12)</f>
        <v>0</v>
      </c>
    </row>
    <row r="147" s="49" customFormat="1" ht="63" spans="1:26">
      <c r="A147" s="124">
        <v>32</v>
      </c>
      <c r="B147" s="122" t="s">
        <v>711</v>
      </c>
      <c r="C147" s="123">
        <v>28656</v>
      </c>
      <c r="D147" s="124"/>
      <c r="E147" s="113" t="s">
        <v>712</v>
      </c>
      <c r="F147" s="113" t="s">
        <v>713</v>
      </c>
      <c r="G147" s="124" t="s">
        <v>714</v>
      </c>
      <c r="H147" s="123">
        <v>44428</v>
      </c>
      <c r="I147" s="133" t="s">
        <v>42</v>
      </c>
      <c r="J147" s="113" t="s">
        <v>95</v>
      </c>
      <c r="K147" s="113" t="s">
        <v>420</v>
      </c>
      <c r="L147" s="123">
        <v>39814</v>
      </c>
      <c r="M147" s="113" t="s">
        <v>45</v>
      </c>
      <c r="N147" s="169">
        <v>13095</v>
      </c>
      <c r="O147" s="113" t="s">
        <v>708</v>
      </c>
      <c r="P147" s="113" t="s">
        <v>715</v>
      </c>
      <c r="Q147" s="113" t="s">
        <v>716</v>
      </c>
      <c r="R147" s="113" t="s">
        <v>50</v>
      </c>
      <c r="S147" s="113" t="s">
        <v>174</v>
      </c>
      <c r="T147" s="156">
        <f>$X$9-YEAR(C147)</f>
        <v>47</v>
      </c>
      <c r="U147" s="124"/>
      <c r="V147" s="170"/>
      <c r="W147" s="154"/>
      <c r="X147" s="159">
        <f t="shared" si="18"/>
        <v>200</v>
      </c>
      <c r="Y147" s="159">
        <f>ROUNDDOWN(X147/12,0)</f>
        <v>16</v>
      </c>
      <c r="Z147" s="159">
        <f>MOD(X147,12)</f>
        <v>8</v>
      </c>
    </row>
    <row r="148" s="49" customFormat="1" ht="31.5" spans="1:26">
      <c r="A148" s="124">
        <v>33</v>
      </c>
      <c r="B148" s="122" t="s">
        <v>717</v>
      </c>
      <c r="C148" s="124"/>
      <c r="D148" s="123">
        <v>34477</v>
      </c>
      <c r="E148" s="113" t="s">
        <v>718</v>
      </c>
      <c r="F148" s="113" t="s">
        <v>719</v>
      </c>
      <c r="G148" s="124" t="s">
        <v>720</v>
      </c>
      <c r="H148" s="123">
        <v>44881</v>
      </c>
      <c r="I148" s="133" t="s">
        <v>42</v>
      </c>
      <c r="J148" s="113" t="s">
        <v>95</v>
      </c>
      <c r="K148" s="113" t="s">
        <v>707</v>
      </c>
      <c r="L148" s="123">
        <v>44743</v>
      </c>
      <c r="M148" s="113" t="s">
        <v>103</v>
      </c>
      <c r="N148" s="124"/>
      <c r="O148" s="113" t="s">
        <v>59</v>
      </c>
      <c r="P148" s="113" t="s">
        <v>48</v>
      </c>
      <c r="Q148" s="113" t="s">
        <v>49</v>
      </c>
      <c r="R148" s="113" t="s">
        <v>51</v>
      </c>
      <c r="S148" s="113" t="s">
        <v>51</v>
      </c>
      <c r="T148" s="156">
        <f t="shared" si="27"/>
        <v>31</v>
      </c>
      <c r="U148" s="124"/>
      <c r="V148" s="170"/>
      <c r="W148" s="154"/>
      <c r="X148" s="159">
        <f t="shared" si="18"/>
        <v>38</v>
      </c>
      <c r="Y148" s="159">
        <f>ROUNDDOWN(X148/12,0)</f>
        <v>3</v>
      </c>
      <c r="Z148" s="159">
        <f>MOD(X148,12)</f>
        <v>2</v>
      </c>
    </row>
    <row r="149" s="49" customFormat="1" ht="47.25" spans="1:26">
      <c r="A149" s="124">
        <v>34</v>
      </c>
      <c r="B149" s="122" t="s">
        <v>721</v>
      </c>
      <c r="C149" s="124"/>
      <c r="D149" s="123">
        <v>31131</v>
      </c>
      <c r="E149" s="113" t="s">
        <v>722</v>
      </c>
      <c r="F149" s="113" t="s">
        <v>723</v>
      </c>
      <c r="G149" s="124" t="s">
        <v>724</v>
      </c>
      <c r="H149" s="123">
        <v>45737</v>
      </c>
      <c r="I149" s="113" t="s">
        <v>112</v>
      </c>
      <c r="J149" s="113" t="s">
        <v>95</v>
      </c>
      <c r="K149" s="113" t="s">
        <v>707</v>
      </c>
      <c r="L149" s="123">
        <v>44774</v>
      </c>
      <c r="M149" s="113" t="s">
        <v>103</v>
      </c>
      <c r="N149" s="124"/>
      <c r="O149" s="113" t="s">
        <v>59</v>
      </c>
      <c r="P149" s="113" t="s">
        <v>725</v>
      </c>
      <c r="Q149" s="113" t="s">
        <v>726</v>
      </c>
      <c r="R149" s="113" t="s">
        <v>50</v>
      </c>
      <c r="S149" s="113" t="s">
        <v>29</v>
      </c>
      <c r="T149" s="156">
        <f t="shared" si="27"/>
        <v>40</v>
      </c>
      <c r="U149" s="124"/>
      <c r="V149" s="170"/>
      <c r="W149" s="154"/>
      <c r="X149" s="159">
        <f t="shared" si="18"/>
        <v>37</v>
      </c>
      <c r="Y149" s="159">
        <f>ROUNDDOWN(X149/12,0)</f>
        <v>3</v>
      </c>
      <c r="Z149" s="159">
        <f>MOD(X149,12)</f>
        <v>1</v>
      </c>
    </row>
    <row r="150" s="49" customFormat="1" ht="31.5" spans="1:26">
      <c r="A150" s="124">
        <v>35</v>
      </c>
      <c r="B150" s="122" t="s">
        <v>727</v>
      </c>
      <c r="C150" s="124"/>
      <c r="D150" s="123">
        <v>30644</v>
      </c>
      <c r="E150" s="113" t="s">
        <v>728</v>
      </c>
      <c r="F150" s="113" t="s">
        <v>729</v>
      </c>
      <c r="G150" s="124" t="s">
        <v>730</v>
      </c>
      <c r="H150" s="123">
        <v>45296</v>
      </c>
      <c r="I150" s="133" t="s">
        <v>42</v>
      </c>
      <c r="J150" s="113" t="s">
        <v>95</v>
      </c>
      <c r="K150" s="124"/>
      <c r="L150" s="123">
        <v>45261</v>
      </c>
      <c r="M150" s="113" t="s">
        <v>152</v>
      </c>
      <c r="N150" s="169">
        <v>13095</v>
      </c>
      <c r="O150" s="113" t="s">
        <v>59</v>
      </c>
      <c r="P150" s="113" t="s">
        <v>28</v>
      </c>
      <c r="Q150" s="113" t="s">
        <v>49</v>
      </c>
      <c r="R150" s="113" t="s">
        <v>50</v>
      </c>
      <c r="S150" s="113" t="s">
        <v>174</v>
      </c>
      <c r="T150" s="156">
        <f t="shared" si="27"/>
        <v>42</v>
      </c>
      <c r="U150" s="124"/>
      <c r="V150" s="170"/>
      <c r="W150" s="154"/>
      <c r="X150" s="159">
        <f t="shared" ref="X150:X213" si="28">DATEDIF(L150,$W$7,"m")</f>
        <v>21</v>
      </c>
      <c r="Y150" s="159">
        <f t="shared" ref="Y150:Y205" si="29">ROUNDDOWN(X150/12,0)</f>
        <v>1</v>
      </c>
      <c r="Z150" s="159">
        <f t="shared" ref="Z150:Z205" si="30">MOD(X150,12)</f>
        <v>9</v>
      </c>
    </row>
    <row r="151" s="49" customFormat="1" ht="31.5" spans="1:26">
      <c r="A151" s="124">
        <v>36</v>
      </c>
      <c r="B151" s="122" t="s">
        <v>731</v>
      </c>
      <c r="C151" s="123">
        <v>32802</v>
      </c>
      <c r="D151" s="124"/>
      <c r="E151" s="113" t="s">
        <v>732</v>
      </c>
      <c r="F151" s="113" t="s">
        <v>733</v>
      </c>
      <c r="G151" s="124" t="s">
        <v>734</v>
      </c>
      <c r="H151" s="123">
        <v>45086</v>
      </c>
      <c r="I151" s="133" t="s">
        <v>42</v>
      </c>
      <c r="J151" s="113" t="s">
        <v>95</v>
      </c>
      <c r="K151" s="124"/>
      <c r="L151" s="123">
        <v>45261</v>
      </c>
      <c r="M151" s="113" t="s">
        <v>152</v>
      </c>
      <c r="N151" s="169">
        <v>13095</v>
      </c>
      <c r="O151" s="113" t="s">
        <v>59</v>
      </c>
      <c r="P151" s="113" t="s">
        <v>715</v>
      </c>
      <c r="Q151" s="113" t="s">
        <v>49</v>
      </c>
      <c r="R151" s="113" t="s">
        <v>735</v>
      </c>
      <c r="S151" s="113" t="s">
        <v>174</v>
      </c>
      <c r="T151" s="156">
        <f t="shared" ref="T151:T156" si="31">$X$9-YEAR(C151)</f>
        <v>36</v>
      </c>
      <c r="U151" s="124"/>
      <c r="V151" s="170"/>
      <c r="W151" s="154"/>
      <c r="X151" s="159">
        <f t="shared" si="28"/>
        <v>21</v>
      </c>
      <c r="Y151" s="159">
        <f t="shared" si="29"/>
        <v>1</v>
      </c>
      <c r="Z151" s="159">
        <f t="shared" si="30"/>
        <v>9</v>
      </c>
    </row>
    <row r="152" s="49" customFormat="1" ht="31.5" spans="1:26">
      <c r="A152" s="124">
        <v>37</v>
      </c>
      <c r="B152" s="122" t="s">
        <v>736</v>
      </c>
      <c r="C152" s="123">
        <v>23721</v>
      </c>
      <c r="D152" s="124"/>
      <c r="E152" s="113" t="s">
        <v>737</v>
      </c>
      <c r="F152" s="113" t="s">
        <v>738</v>
      </c>
      <c r="G152" s="124" t="s">
        <v>739</v>
      </c>
      <c r="H152" s="123">
        <v>45655</v>
      </c>
      <c r="I152" s="133" t="s">
        <v>42</v>
      </c>
      <c r="J152" s="113" t="s">
        <v>95</v>
      </c>
      <c r="K152" s="124"/>
      <c r="L152" s="123">
        <v>30864</v>
      </c>
      <c r="M152" s="113" t="s">
        <v>45</v>
      </c>
      <c r="N152" s="179">
        <v>45748</v>
      </c>
      <c r="O152" s="113" t="s">
        <v>174</v>
      </c>
      <c r="P152" s="113" t="s">
        <v>123</v>
      </c>
      <c r="Q152" s="113" t="s">
        <v>78</v>
      </c>
      <c r="R152" s="113" t="s">
        <v>735</v>
      </c>
      <c r="S152" s="113" t="s">
        <v>174</v>
      </c>
      <c r="T152" s="156">
        <f t="shared" si="31"/>
        <v>61</v>
      </c>
      <c r="U152" s="124"/>
      <c r="V152" s="170"/>
      <c r="W152" s="154"/>
      <c r="X152" s="159">
        <f t="shared" si="28"/>
        <v>494</v>
      </c>
      <c r="Y152" s="159">
        <f t="shared" si="29"/>
        <v>41</v>
      </c>
      <c r="Z152" s="159">
        <f t="shared" si="30"/>
        <v>2</v>
      </c>
    </row>
    <row r="153" s="49" customFormat="1" spans="1:26">
      <c r="A153" s="166" t="s">
        <v>85</v>
      </c>
      <c r="B153" s="167" t="s">
        <v>740</v>
      </c>
      <c r="C153" s="124"/>
      <c r="D153" s="124"/>
      <c r="E153" s="124"/>
      <c r="F153" s="124"/>
      <c r="G153" s="124"/>
      <c r="H153" s="124"/>
      <c r="I153" s="124"/>
      <c r="J153" s="180">
        <f>SUM(J154:J225)</f>
        <v>78</v>
      </c>
      <c r="K153" s="124"/>
      <c r="L153" s="124"/>
      <c r="M153" s="124"/>
      <c r="N153" s="124"/>
      <c r="O153" s="124"/>
      <c r="P153" s="124"/>
      <c r="Q153" s="124"/>
      <c r="R153" s="124"/>
      <c r="S153" s="124"/>
      <c r="T153" s="124"/>
      <c r="U153" s="124"/>
      <c r="V153" s="170"/>
      <c r="W153" s="154"/>
      <c r="X153" s="159"/>
      <c r="Y153" s="159"/>
      <c r="Z153" s="159"/>
    </row>
    <row r="154" s="49" customFormat="1" spans="1:26">
      <c r="A154" s="166" t="s">
        <v>31</v>
      </c>
      <c r="B154" s="172" t="s">
        <v>741</v>
      </c>
      <c r="C154" s="124"/>
      <c r="D154" s="124"/>
      <c r="E154" s="124"/>
      <c r="F154" s="124"/>
      <c r="G154" s="124"/>
      <c r="H154" s="124"/>
      <c r="I154" s="124"/>
      <c r="J154" s="126">
        <f>A157</f>
        <v>3</v>
      </c>
      <c r="K154" s="124"/>
      <c r="L154" s="124"/>
      <c r="M154" s="124"/>
      <c r="N154" s="124"/>
      <c r="O154" s="124"/>
      <c r="P154" s="124"/>
      <c r="Q154" s="124"/>
      <c r="R154" s="124"/>
      <c r="S154" s="124"/>
      <c r="T154" s="124"/>
      <c r="U154" s="124"/>
      <c r="V154" s="170"/>
      <c r="W154" s="154"/>
      <c r="X154" s="159"/>
      <c r="Y154" s="159"/>
      <c r="Z154" s="159"/>
    </row>
    <row r="155" s="49" customFormat="1" ht="31.5" spans="1:26">
      <c r="A155" s="124">
        <v>1</v>
      </c>
      <c r="B155" s="127" t="s">
        <v>329</v>
      </c>
      <c r="C155" s="123">
        <v>28456</v>
      </c>
      <c r="D155" s="124"/>
      <c r="E155" s="113" t="s">
        <v>742</v>
      </c>
      <c r="F155" s="113" t="s">
        <v>743</v>
      </c>
      <c r="G155" s="124" t="s">
        <v>744</v>
      </c>
      <c r="H155" s="123">
        <v>45131</v>
      </c>
      <c r="I155" s="133" t="s">
        <v>42</v>
      </c>
      <c r="J155" s="113" t="s">
        <v>745</v>
      </c>
      <c r="K155" s="113" t="s">
        <v>745</v>
      </c>
      <c r="L155" s="123">
        <v>39378</v>
      </c>
      <c r="M155" s="113" t="s">
        <v>45</v>
      </c>
      <c r="N155" s="113" t="s">
        <v>46</v>
      </c>
      <c r="O155" s="113" t="s">
        <v>47</v>
      </c>
      <c r="P155" s="113" t="s">
        <v>48</v>
      </c>
      <c r="Q155" s="113" t="s">
        <v>49</v>
      </c>
      <c r="R155" s="113" t="s">
        <v>50</v>
      </c>
      <c r="S155" s="113" t="s">
        <v>51</v>
      </c>
      <c r="T155" s="156">
        <f t="shared" si="31"/>
        <v>48</v>
      </c>
      <c r="U155" s="124"/>
      <c r="V155" s="170"/>
      <c r="W155" s="154"/>
      <c r="X155" s="159">
        <f t="shared" si="28"/>
        <v>214</v>
      </c>
      <c r="Y155" s="159">
        <f t="shared" si="29"/>
        <v>17</v>
      </c>
      <c r="Z155" s="159">
        <f t="shared" si="30"/>
        <v>10</v>
      </c>
    </row>
    <row r="156" s="49" customFormat="1" ht="31.5" spans="1:26">
      <c r="A156" s="124">
        <v>2</v>
      </c>
      <c r="B156" s="122" t="s">
        <v>746</v>
      </c>
      <c r="C156" s="123">
        <v>31390</v>
      </c>
      <c r="D156" s="124"/>
      <c r="E156" s="113" t="s">
        <v>747</v>
      </c>
      <c r="F156" s="113" t="s">
        <v>748</v>
      </c>
      <c r="G156" s="124" t="s">
        <v>749</v>
      </c>
      <c r="H156" s="123">
        <v>44833</v>
      </c>
      <c r="I156" s="133" t="s">
        <v>42</v>
      </c>
      <c r="J156" s="113" t="s">
        <v>44</v>
      </c>
      <c r="K156" s="113" t="s">
        <v>44</v>
      </c>
      <c r="L156" s="123">
        <v>39753</v>
      </c>
      <c r="M156" s="113" t="s">
        <v>45</v>
      </c>
      <c r="N156" s="113" t="s">
        <v>46</v>
      </c>
      <c r="O156" s="113" t="s">
        <v>47</v>
      </c>
      <c r="P156" s="113" t="s">
        <v>48</v>
      </c>
      <c r="Q156" s="113" t="s">
        <v>49</v>
      </c>
      <c r="R156" s="113" t="s">
        <v>134</v>
      </c>
      <c r="S156" s="113" t="s">
        <v>51</v>
      </c>
      <c r="T156" s="156">
        <f t="shared" si="31"/>
        <v>40</v>
      </c>
      <c r="U156" s="124"/>
      <c r="V156" s="170"/>
      <c r="W156" s="154"/>
      <c r="X156" s="159">
        <f t="shared" si="28"/>
        <v>202</v>
      </c>
      <c r="Y156" s="159">
        <f t="shared" si="29"/>
        <v>16</v>
      </c>
      <c r="Z156" s="159">
        <f t="shared" si="30"/>
        <v>10</v>
      </c>
    </row>
    <row r="157" s="49" customFormat="1" ht="31.5" spans="1:26">
      <c r="A157" s="124">
        <v>3</v>
      </c>
      <c r="B157" s="122" t="s">
        <v>750</v>
      </c>
      <c r="C157" s="124"/>
      <c r="D157" s="123">
        <v>30423</v>
      </c>
      <c r="E157" s="113" t="s">
        <v>751</v>
      </c>
      <c r="F157" s="113" t="s">
        <v>752</v>
      </c>
      <c r="G157" s="124" t="s">
        <v>753</v>
      </c>
      <c r="H157" s="123">
        <v>44447</v>
      </c>
      <c r="I157" s="133" t="s">
        <v>42</v>
      </c>
      <c r="J157" s="113" t="s">
        <v>44</v>
      </c>
      <c r="K157" s="113" t="s">
        <v>44</v>
      </c>
      <c r="L157" s="123">
        <v>38718</v>
      </c>
      <c r="M157" s="113" t="s">
        <v>45</v>
      </c>
      <c r="N157" s="113" t="s">
        <v>46</v>
      </c>
      <c r="O157" s="113" t="s">
        <v>47</v>
      </c>
      <c r="P157" s="113" t="s">
        <v>48</v>
      </c>
      <c r="Q157" s="113" t="s">
        <v>49</v>
      </c>
      <c r="R157" s="113" t="s">
        <v>134</v>
      </c>
      <c r="S157" s="113" t="s">
        <v>51</v>
      </c>
      <c r="T157" s="156">
        <f t="shared" ref="T157:T166" si="32">$X$9-YEAR(D157)</f>
        <v>42</v>
      </c>
      <c r="U157" s="124"/>
      <c r="V157" s="170"/>
      <c r="W157" s="154"/>
      <c r="X157" s="159">
        <f t="shared" si="28"/>
        <v>236</v>
      </c>
      <c r="Y157" s="159">
        <f t="shared" si="29"/>
        <v>19</v>
      </c>
      <c r="Z157" s="159">
        <f t="shared" si="30"/>
        <v>8</v>
      </c>
    </row>
    <row r="158" s="49" customFormat="1" spans="1:26">
      <c r="A158" s="166" t="s">
        <v>85</v>
      </c>
      <c r="B158" s="172" t="s">
        <v>754</v>
      </c>
      <c r="C158" s="173"/>
      <c r="D158" s="173"/>
      <c r="E158" s="124"/>
      <c r="F158" s="124"/>
      <c r="G158" s="124"/>
      <c r="H158" s="124"/>
      <c r="I158" s="124"/>
      <c r="J158" s="126">
        <v>23</v>
      </c>
      <c r="K158" s="124"/>
      <c r="L158" s="123"/>
      <c r="M158" s="124"/>
      <c r="N158" s="124"/>
      <c r="O158" s="124"/>
      <c r="P158" s="124"/>
      <c r="Q158" s="124"/>
      <c r="R158" s="124"/>
      <c r="S158" s="124"/>
      <c r="T158" s="124"/>
      <c r="U158" s="124"/>
      <c r="V158" s="170"/>
      <c r="W158" s="154"/>
      <c r="X158" s="159"/>
      <c r="Y158" s="159"/>
      <c r="Z158" s="159"/>
    </row>
    <row r="159" s="45" customFormat="1" ht="47.25" spans="1:26">
      <c r="A159" s="174">
        <v>1</v>
      </c>
      <c r="B159" s="122" t="s">
        <v>755</v>
      </c>
      <c r="C159" s="124"/>
      <c r="D159" s="123">
        <v>32421</v>
      </c>
      <c r="E159" s="113" t="s">
        <v>756</v>
      </c>
      <c r="F159" s="113" t="s">
        <v>757</v>
      </c>
      <c r="G159" s="124" t="s">
        <v>758</v>
      </c>
      <c r="H159" s="123">
        <v>44294</v>
      </c>
      <c r="I159" s="133" t="s">
        <v>42</v>
      </c>
      <c r="J159" s="113" t="s">
        <v>759</v>
      </c>
      <c r="K159" s="113" t="s">
        <v>760</v>
      </c>
      <c r="L159" s="123">
        <v>41479</v>
      </c>
      <c r="M159" s="113" t="s">
        <v>45</v>
      </c>
      <c r="N159" s="169">
        <v>1003</v>
      </c>
      <c r="O159" s="113" t="s">
        <v>59</v>
      </c>
      <c r="P159" s="113" t="s">
        <v>761</v>
      </c>
      <c r="Q159" s="113" t="s">
        <v>49</v>
      </c>
      <c r="R159" s="124"/>
      <c r="S159" s="113" t="s">
        <v>51</v>
      </c>
      <c r="T159" s="156">
        <f t="shared" si="32"/>
        <v>37</v>
      </c>
      <c r="U159" s="124"/>
      <c r="V159" s="157"/>
      <c r="W159" s="158"/>
      <c r="X159" s="159">
        <f t="shared" si="28"/>
        <v>145</v>
      </c>
      <c r="Y159" s="159">
        <f t="shared" si="29"/>
        <v>12</v>
      </c>
      <c r="Z159" s="159">
        <f t="shared" si="30"/>
        <v>1</v>
      </c>
    </row>
    <row r="160" s="45" customFormat="1" ht="47.25" spans="1:26">
      <c r="A160" s="174">
        <v>2</v>
      </c>
      <c r="B160" s="122" t="s">
        <v>762</v>
      </c>
      <c r="C160" s="123">
        <v>33998</v>
      </c>
      <c r="D160" s="124"/>
      <c r="E160" s="113" t="s">
        <v>763</v>
      </c>
      <c r="F160" s="113" t="s">
        <v>764</v>
      </c>
      <c r="G160" s="124" t="s">
        <v>765</v>
      </c>
      <c r="H160" s="123">
        <v>44621</v>
      </c>
      <c r="I160" s="133" t="s">
        <v>42</v>
      </c>
      <c r="J160" s="113" t="s">
        <v>95</v>
      </c>
      <c r="K160" s="113" t="s">
        <v>766</v>
      </c>
      <c r="L160" s="123">
        <v>42184</v>
      </c>
      <c r="M160" s="113" t="s">
        <v>45</v>
      </c>
      <c r="N160" s="169">
        <v>1003</v>
      </c>
      <c r="O160" s="113" t="s">
        <v>59</v>
      </c>
      <c r="P160" s="113" t="s">
        <v>48</v>
      </c>
      <c r="Q160" s="113" t="s">
        <v>49</v>
      </c>
      <c r="R160" s="124"/>
      <c r="S160" s="124"/>
      <c r="T160" s="156">
        <f>$X$9-YEAR(C160)</f>
        <v>32</v>
      </c>
      <c r="U160" s="124"/>
      <c r="V160" s="157"/>
      <c r="W160" s="158"/>
      <c r="X160" s="159">
        <f t="shared" si="28"/>
        <v>122</v>
      </c>
      <c r="Y160" s="159">
        <f t="shared" si="29"/>
        <v>10</v>
      </c>
      <c r="Z160" s="159">
        <f t="shared" si="30"/>
        <v>2</v>
      </c>
    </row>
    <row r="161" s="48" customFormat="1" ht="31.5" spans="1:26">
      <c r="A161" s="174">
        <v>3</v>
      </c>
      <c r="B161" s="122" t="s">
        <v>767</v>
      </c>
      <c r="C161" s="123">
        <v>34923</v>
      </c>
      <c r="D161" s="124"/>
      <c r="E161" s="113" t="s">
        <v>768</v>
      </c>
      <c r="F161" s="113" t="s">
        <v>769</v>
      </c>
      <c r="G161" s="124" t="s">
        <v>770</v>
      </c>
      <c r="H161" s="123">
        <v>44840</v>
      </c>
      <c r="I161" s="133" t="s">
        <v>42</v>
      </c>
      <c r="J161" s="113" t="s">
        <v>95</v>
      </c>
      <c r="K161" s="113" t="s">
        <v>771</v>
      </c>
      <c r="L161" s="123">
        <v>44635</v>
      </c>
      <c r="M161" s="113" t="s">
        <v>103</v>
      </c>
      <c r="N161" s="113" t="s">
        <v>104</v>
      </c>
      <c r="O161" s="113" t="s">
        <v>59</v>
      </c>
      <c r="P161" s="113" t="s">
        <v>123</v>
      </c>
      <c r="Q161" s="113" t="s">
        <v>107</v>
      </c>
      <c r="R161" s="124"/>
      <c r="S161" s="124"/>
      <c r="T161" s="156">
        <f>$X$9-YEAR(C161)</f>
        <v>30</v>
      </c>
      <c r="U161" s="124"/>
      <c r="V161" s="157"/>
      <c r="X161" s="159">
        <f t="shared" si="28"/>
        <v>41</v>
      </c>
      <c r="Y161" s="159">
        <f t="shared" si="29"/>
        <v>3</v>
      </c>
      <c r="Z161" s="159">
        <f t="shared" si="30"/>
        <v>5</v>
      </c>
    </row>
    <row r="162" s="45" customFormat="1" ht="31.5" spans="1:26">
      <c r="A162" s="174">
        <v>4</v>
      </c>
      <c r="B162" s="122" t="s">
        <v>772</v>
      </c>
      <c r="C162" s="124"/>
      <c r="D162" s="123">
        <v>32627</v>
      </c>
      <c r="E162" s="113" t="s">
        <v>773</v>
      </c>
      <c r="F162" s="113" t="s">
        <v>774</v>
      </c>
      <c r="G162" s="124" t="s">
        <v>775</v>
      </c>
      <c r="H162" s="123">
        <v>44310</v>
      </c>
      <c r="I162" s="133" t="s">
        <v>42</v>
      </c>
      <c r="J162" s="113" t="s">
        <v>776</v>
      </c>
      <c r="K162" s="113" t="s">
        <v>777</v>
      </c>
      <c r="L162" s="123">
        <v>43891</v>
      </c>
      <c r="M162" s="113" t="s">
        <v>103</v>
      </c>
      <c r="N162" s="169">
        <v>6031</v>
      </c>
      <c r="O162" s="113" t="s">
        <v>59</v>
      </c>
      <c r="P162" s="113" t="s">
        <v>211</v>
      </c>
      <c r="Q162" s="113" t="s">
        <v>49</v>
      </c>
      <c r="R162" s="113" t="s">
        <v>50</v>
      </c>
      <c r="S162" s="113" t="s">
        <v>51</v>
      </c>
      <c r="T162" s="156">
        <f t="shared" si="32"/>
        <v>36</v>
      </c>
      <c r="U162" s="124"/>
      <c r="V162" s="157"/>
      <c r="W162" s="158"/>
      <c r="X162" s="159">
        <f t="shared" si="28"/>
        <v>66</v>
      </c>
      <c r="Y162" s="159">
        <f t="shared" si="29"/>
        <v>5</v>
      </c>
      <c r="Z162" s="159">
        <f t="shared" si="30"/>
        <v>6</v>
      </c>
    </row>
    <row r="163" s="45" customFormat="1" ht="31.5" spans="1:26">
      <c r="A163" s="174">
        <v>5</v>
      </c>
      <c r="B163" s="122" t="s">
        <v>778</v>
      </c>
      <c r="C163" s="124"/>
      <c r="D163" s="123">
        <v>32380</v>
      </c>
      <c r="E163" s="113" t="s">
        <v>779</v>
      </c>
      <c r="F163" s="113" t="s">
        <v>780</v>
      </c>
      <c r="G163" s="124" t="s">
        <v>781</v>
      </c>
      <c r="H163" s="123">
        <v>44820</v>
      </c>
      <c r="I163" s="133" t="s">
        <v>42</v>
      </c>
      <c r="J163" s="113" t="s">
        <v>95</v>
      </c>
      <c r="K163" s="113" t="s">
        <v>102</v>
      </c>
      <c r="L163" s="123">
        <v>42005</v>
      </c>
      <c r="M163" s="113" t="s">
        <v>45</v>
      </c>
      <c r="N163" s="169">
        <v>1003</v>
      </c>
      <c r="O163" s="113" t="s">
        <v>59</v>
      </c>
      <c r="P163" s="113" t="s">
        <v>782</v>
      </c>
      <c r="Q163" s="113" t="s">
        <v>49</v>
      </c>
      <c r="R163" s="124"/>
      <c r="S163" s="124"/>
      <c r="T163" s="156">
        <f t="shared" si="32"/>
        <v>37</v>
      </c>
      <c r="U163" s="124"/>
      <c r="V163" s="157"/>
      <c r="W163" s="158"/>
      <c r="X163" s="159">
        <f t="shared" si="28"/>
        <v>128</v>
      </c>
      <c r="Y163" s="159">
        <f t="shared" si="29"/>
        <v>10</v>
      </c>
      <c r="Z163" s="159">
        <f t="shared" si="30"/>
        <v>8</v>
      </c>
    </row>
    <row r="164" s="45" customFormat="1" ht="31.5" spans="1:26">
      <c r="A164" s="174">
        <v>6</v>
      </c>
      <c r="B164" s="122" t="s">
        <v>783</v>
      </c>
      <c r="C164" s="124"/>
      <c r="D164" s="123">
        <v>34627</v>
      </c>
      <c r="E164" s="113" t="s">
        <v>784</v>
      </c>
      <c r="F164" s="113" t="s">
        <v>785</v>
      </c>
      <c r="G164" s="124" t="s">
        <v>786</v>
      </c>
      <c r="H164" s="123">
        <v>45492</v>
      </c>
      <c r="I164" s="113" t="s">
        <v>112</v>
      </c>
      <c r="J164" s="113" t="s">
        <v>95</v>
      </c>
      <c r="K164" s="113" t="s">
        <v>787</v>
      </c>
      <c r="L164" s="123">
        <v>43252</v>
      </c>
      <c r="M164" s="113" t="s">
        <v>103</v>
      </c>
      <c r="N164" s="113" t="s">
        <v>104</v>
      </c>
      <c r="O164" s="113" t="s">
        <v>59</v>
      </c>
      <c r="P164" s="113" t="s">
        <v>788</v>
      </c>
      <c r="Q164" s="113" t="s">
        <v>49</v>
      </c>
      <c r="R164" s="113" t="s">
        <v>50</v>
      </c>
      <c r="S164" s="113" t="s">
        <v>51</v>
      </c>
      <c r="T164" s="156">
        <f t="shared" si="32"/>
        <v>31</v>
      </c>
      <c r="U164" s="124"/>
      <c r="V164" s="157"/>
      <c r="W164" s="158"/>
      <c r="X164" s="159">
        <f t="shared" si="28"/>
        <v>87</v>
      </c>
      <c r="Y164" s="159">
        <f t="shared" si="29"/>
        <v>7</v>
      </c>
      <c r="Z164" s="159">
        <f t="shared" si="30"/>
        <v>3</v>
      </c>
    </row>
    <row r="165" s="45" customFormat="1" ht="31.5" spans="1:26">
      <c r="A165" s="174">
        <v>7</v>
      </c>
      <c r="B165" s="122" t="s">
        <v>789</v>
      </c>
      <c r="C165" s="124"/>
      <c r="D165" s="123">
        <v>31938</v>
      </c>
      <c r="E165" s="113" t="s">
        <v>790</v>
      </c>
      <c r="F165" s="113" t="s">
        <v>791</v>
      </c>
      <c r="G165" s="124" t="s">
        <v>792</v>
      </c>
      <c r="H165" s="123">
        <v>44310</v>
      </c>
      <c r="I165" s="133" t="s">
        <v>42</v>
      </c>
      <c r="J165" s="113" t="s">
        <v>793</v>
      </c>
      <c r="K165" s="113" t="s">
        <v>102</v>
      </c>
      <c r="L165" s="123">
        <v>43678</v>
      </c>
      <c r="M165" s="113" t="s">
        <v>45</v>
      </c>
      <c r="N165" s="169">
        <v>1003</v>
      </c>
      <c r="O165" s="113" t="s">
        <v>59</v>
      </c>
      <c r="P165" s="113" t="s">
        <v>211</v>
      </c>
      <c r="Q165" s="113" t="s">
        <v>107</v>
      </c>
      <c r="R165" s="113" t="s">
        <v>794</v>
      </c>
      <c r="S165" s="113" t="s">
        <v>51</v>
      </c>
      <c r="T165" s="156">
        <f t="shared" si="32"/>
        <v>38</v>
      </c>
      <c r="U165" s="124"/>
      <c r="V165" s="157"/>
      <c r="W165" s="158"/>
      <c r="X165" s="159">
        <f t="shared" si="28"/>
        <v>73</v>
      </c>
      <c r="Y165" s="159">
        <f t="shared" si="29"/>
        <v>6</v>
      </c>
      <c r="Z165" s="159">
        <f t="shared" si="30"/>
        <v>1</v>
      </c>
    </row>
    <row r="166" s="45" customFormat="1" ht="47.25" spans="1:26">
      <c r="A166" s="174">
        <v>8</v>
      </c>
      <c r="B166" s="122" t="s">
        <v>795</v>
      </c>
      <c r="C166" s="124"/>
      <c r="D166" s="123">
        <v>31564</v>
      </c>
      <c r="E166" s="113" t="s">
        <v>796</v>
      </c>
      <c r="F166" s="113" t="s">
        <v>797</v>
      </c>
      <c r="G166" s="124" t="s">
        <v>798</v>
      </c>
      <c r="H166" s="123">
        <v>44830</v>
      </c>
      <c r="I166" s="133" t="s">
        <v>42</v>
      </c>
      <c r="J166" s="113" t="s">
        <v>95</v>
      </c>
      <c r="K166" s="113" t="s">
        <v>799</v>
      </c>
      <c r="L166" s="123">
        <v>43131</v>
      </c>
      <c r="M166" s="113" t="s">
        <v>45</v>
      </c>
      <c r="N166" s="169">
        <v>1003</v>
      </c>
      <c r="O166" s="113" t="s">
        <v>59</v>
      </c>
      <c r="P166" s="113" t="s">
        <v>211</v>
      </c>
      <c r="Q166" s="113" t="s">
        <v>49</v>
      </c>
      <c r="R166" s="113" t="s">
        <v>50</v>
      </c>
      <c r="S166" s="113" t="s">
        <v>29</v>
      </c>
      <c r="T166" s="156">
        <f t="shared" si="32"/>
        <v>39</v>
      </c>
      <c r="U166" s="124"/>
      <c r="V166" s="157"/>
      <c r="W166" s="158"/>
      <c r="X166" s="159">
        <f t="shared" si="28"/>
        <v>91</v>
      </c>
      <c r="Y166" s="159">
        <f t="shared" si="29"/>
        <v>7</v>
      </c>
      <c r="Z166" s="159">
        <f t="shared" si="30"/>
        <v>7</v>
      </c>
    </row>
    <row r="167" s="45" customFormat="1" ht="31.5" spans="1:26">
      <c r="A167" s="174">
        <v>9</v>
      </c>
      <c r="B167" s="122" t="s">
        <v>800</v>
      </c>
      <c r="C167" s="123">
        <v>32432</v>
      </c>
      <c r="D167" s="124"/>
      <c r="E167" s="113" t="s">
        <v>801</v>
      </c>
      <c r="F167" s="113" t="s">
        <v>802</v>
      </c>
      <c r="G167" s="124" t="s">
        <v>803</v>
      </c>
      <c r="H167" s="124"/>
      <c r="I167" s="133" t="s">
        <v>42</v>
      </c>
      <c r="J167" s="113" t="s">
        <v>95</v>
      </c>
      <c r="K167" s="113" t="s">
        <v>804</v>
      </c>
      <c r="L167" s="123">
        <v>43132</v>
      </c>
      <c r="M167" s="113" t="s">
        <v>45</v>
      </c>
      <c r="N167" s="169">
        <v>1003</v>
      </c>
      <c r="O167" s="113" t="s">
        <v>59</v>
      </c>
      <c r="P167" s="113" t="s">
        <v>805</v>
      </c>
      <c r="Q167" s="113" t="s">
        <v>49</v>
      </c>
      <c r="R167" s="113" t="s">
        <v>50</v>
      </c>
      <c r="S167" s="113" t="s">
        <v>51</v>
      </c>
      <c r="T167" s="156">
        <f t="shared" ref="T167:T169" si="33">$X$9-YEAR(C167)</f>
        <v>37</v>
      </c>
      <c r="U167" s="124"/>
      <c r="V167" s="157"/>
      <c r="W167" s="158"/>
      <c r="X167" s="159">
        <f t="shared" si="28"/>
        <v>91</v>
      </c>
      <c r="Y167" s="159">
        <f t="shared" si="29"/>
        <v>7</v>
      </c>
      <c r="Z167" s="159">
        <f t="shared" si="30"/>
        <v>7</v>
      </c>
    </row>
    <row r="168" s="45" customFormat="1" ht="47.25" spans="1:26">
      <c r="A168" s="174">
        <v>10</v>
      </c>
      <c r="B168" s="122" t="s">
        <v>806</v>
      </c>
      <c r="C168" s="123">
        <v>34441</v>
      </c>
      <c r="D168" s="124"/>
      <c r="E168" s="113" t="s">
        <v>807</v>
      </c>
      <c r="F168" s="113" t="s">
        <v>808</v>
      </c>
      <c r="G168" s="124" t="s">
        <v>809</v>
      </c>
      <c r="H168" s="123">
        <v>45663</v>
      </c>
      <c r="I168" s="113" t="s">
        <v>112</v>
      </c>
      <c r="J168" s="113" t="s">
        <v>95</v>
      </c>
      <c r="K168" s="113" t="s">
        <v>810</v>
      </c>
      <c r="L168" s="123">
        <v>42795</v>
      </c>
      <c r="M168" s="113" t="s">
        <v>45</v>
      </c>
      <c r="N168" s="169">
        <v>1003</v>
      </c>
      <c r="O168" s="113" t="s">
        <v>59</v>
      </c>
      <c r="P168" s="113" t="s">
        <v>493</v>
      </c>
      <c r="Q168" s="113" t="s">
        <v>49</v>
      </c>
      <c r="R168" s="113" t="s">
        <v>134</v>
      </c>
      <c r="S168" s="113" t="s">
        <v>51</v>
      </c>
      <c r="T168" s="156">
        <f t="shared" si="33"/>
        <v>31</v>
      </c>
      <c r="U168" s="124"/>
      <c r="V168" s="157"/>
      <c r="W168" s="158"/>
      <c r="X168" s="159">
        <f t="shared" si="28"/>
        <v>102</v>
      </c>
      <c r="Y168" s="159">
        <f t="shared" si="29"/>
        <v>8</v>
      </c>
      <c r="Z168" s="159">
        <f t="shared" si="30"/>
        <v>6</v>
      </c>
    </row>
    <row r="169" s="45" customFormat="1" ht="31.5" spans="1:26">
      <c r="A169" s="174">
        <v>11</v>
      </c>
      <c r="B169" s="122" t="s">
        <v>811</v>
      </c>
      <c r="C169" s="123">
        <v>29989</v>
      </c>
      <c r="D169" s="124"/>
      <c r="E169" s="113" t="s">
        <v>812</v>
      </c>
      <c r="F169" s="113" t="s">
        <v>813</v>
      </c>
      <c r="G169" s="124" t="s">
        <v>814</v>
      </c>
      <c r="H169" s="123">
        <v>44310</v>
      </c>
      <c r="I169" s="133" t="s">
        <v>42</v>
      </c>
      <c r="J169" s="113" t="s">
        <v>95</v>
      </c>
      <c r="K169" s="113" t="s">
        <v>804</v>
      </c>
      <c r="L169" s="123">
        <v>43770</v>
      </c>
      <c r="M169" s="113" t="s">
        <v>103</v>
      </c>
      <c r="N169" s="113" t="s">
        <v>104</v>
      </c>
      <c r="O169" s="113" t="s">
        <v>59</v>
      </c>
      <c r="P169" s="113" t="s">
        <v>48</v>
      </c>
      <c r="Q169" s="113" t="s">
        <v>107</v>
      </c>
      <c r="R169" s="113" t="s">
        <v>50</v>
      </c>
      <c r="S169" s="113" t="s">
        <v>51</v>
      </c>
      <c r="T169" s="156">
        <f t="shared" si="33"/>
        <v>43</v>
      </c>
      <c r="U169" s="124"/>
      <c r="V169" s="157"/>
      <c r="W169" s="158"/>
      <c r="X169" s="159">
        <f t="shared" si="28"/>
        <v>70</v>
      </c>
      <c r="Y169" s="159">
        <f t="shared" si="29"/>
        <v>5</v>
      </c>
      <c r="Z169" s="159">
        <f t="shared" si="30"/>
        <v>10</v>
      </c>
    </row>
    <row r="170" s="45" customFormat="1" ht="31.5" spans="1:26">
      <c r="A170" s="174">
        <v>12</v>
      </c>
      <c r="B170" s="122" t="s">
        <v>815</v>
      </c>
      <c r="C170" s="124"/>
      <c r="D170" s="123">
        <v>31387</v>
      </c>
      <c r="E170" s="113" t="s">
        <v>816</v>
      </c>
      <c r="F170" s="113" t="s">
        <v>430</v>
      </c>
      <c r="G170" s="124" t="s">
        <v>817</v>
      </c>
      <c r="H170" s="123">
        <v>44294</v>
      </c>
      <c r="I170" s="133" t="s">
        <v>42</v>
      </c>
      <c r="J170" s="113" t="s">
        <v>95</v>
      </c>
      <c r="K170" s="113" t="s">
        <v>810</v>
      </c>
      <c r="L170" s="123">
        <v>40055</v>
      </c>
      <c r="M170" s="113" t="s">
        <v>103</v>
      </c>
      <c r="N170" s="113" t="s">
        <v>104</v>
      </c>
      <c r="O170" s="113" t="s">
        <v>59</v>
      </c>
      <c r="P170" s="113" t="s">
        <v>48</v>
      </c>
      <c r="Q170" s="113" t="s">
        <v>107</v>
      </c>
      <c r="R170" s="124"/>
      <c r="S170" s="113" t="s">
        <v>29</v>
      </c>
      <c r="T170" s="156">
        <f t="shared" ref="T170:T174" si="34">$X$9-YEAR(D170)</f>
        <v>40</v>
      </c>
      <c r="U170" s="124"/>
      <c r="V170" s="157"/>
      <c r="W170" s="158"/>
      <c r="X170" s="159">
        <f t="shared" si="28"/>
        <v>192</v>
      </c>
      <c r="Y170" s="159">
        <f t="shared" si="29"/>
        <v>16</v>
      </c>
      <c r="Z170" s="159">
        <f t="shared" si="30"/>
        <v>0</v>
      </c>
    </row>
    <row r="171" s="45" customFormat="1" ht="47.25" spans="1:26">
      <c r="A171" s="174">
        <v>13</v>
      </c>
      <c r="B171" s="122" t="s">
        <v>818</v>
      </c>
      <c r="C171" s="124"/>
      <c r="D171" s="123">
        <v>34843</v>
      </c>
      <c r="E171" s="113" t="s">
        <v>819</v>
      </c>
      <c r="F171" s="113" t="s">
        <v>820</v>
      </c>
      <c r="G171" s="124" t="s">
        <v>821</v>
      </c>
      <c r="H171" s="123">
        <v>44307</v>
      </c>
      <c r="I171" s="133" t="s">
        <v>42</v>
      </c>
      <c r="J171" s="113" t="s">
        <v>95</v>
      </c>
      <c r="K171" s="113" t="s">
        <v>804</v>
      </c>
      <c r="L171" s="123">
        <v>43405</v>
      </c>
      <c r="M171" s="113" t="s">
        <v>103</v>
      </c>
      <c r="N171" s="113" t="s">
        <v>104</v>
      </c>
      <c r="O171" s="113" t="s">
        <v>59</v>
      </c>
      <c r="P171" s="113" t="s">
        <v>48</v>
      </c>
      <c r="Q171" s="113" t="s">
        <v>49</v>
      </c>
      <c r="R171" s="113" t="s">
        <v>218</v>
      </c>
      <c r="S171" s="113" t="s">
        <v>51</v>
      </c>
      <c r="T171" s="156">
        <f t="shared" si="34"/>
        <v>30</v>
      </c>
      <c r="U171" s="124"/>
      <c r="V171" s="157"/>
      <c r="W171" s="158"/>
      <c r="X171" s="159">
        <f t="shared" si="28"/>
        <v>82</v>
      </c>
      <c r="Y171" s="159">
        <f t="shared" si="29"/>
        <v>6</v>
      </c>
      <c r="Z171" s="159">
        <f t="shared" si="30"/>
        <v>10</v>
      </c>
    </row>
    <row r="172" s="45" customFormat="1" ht="31.5" spans="1:26">
      <c r="A172" s="174">
        <v>14</v>
      </c>
      <c r="B172" s="122" t="s">
        <v>822</v>
      </c>
      <c r="C172" s="123">
        <v>34901</v>
      </c>
      <c r="D172" s="124"/>
      <c r="E172" s="113" t="s">
        <v>823</v>
      </c>
      <c r="F172" s="113" t="s">
        <v>824</v>
      </c>
      <c r="G172" s="124" t="s">
        <v>825</v>
      </c>
      <c r="H172" s="124"/>
      <c r="I172" s="133" t="s">
        <v>42</v>
      </c>
      <c r="J172" s="113" t="s">
        <v>95</v>
      </c>
      <c r="K172" s="113" t="s">
        <v>804</v>
      </c>
      <c r="L172" s="123">
        <v>43983</v>
      </c>
      <c r="M172" s="113" t="s">
        <v>103</v>
      </c>
      <c r="N172" s="113" t="s">
        <v>104</v>
      </c>
      <c r="O172" s="113" t="s">
        <v>59</v>
      </c>
      <c r="P172" s="113" t="s">
        <v>48</v>
      </c>
      <c r="Q172" s="113" t="s">
        <v>49</v>
      </c>
      <c r="R172" s="113" t="s">
        <v>134</v>
      </c>
      <c r="S172" s="124"/>
      <c r="T172" s="156">
        <f t="shared" ref="T172:T175" si="35">$X$9-YEAR(C172)</f>
        <v>30</v>
      </c>
      <c r="U172" s="124"/>
      <c r="V172" s="157"/>
      <c r="W172" s="160"/>
      <c r="X172" s="159">
        <f t="shared" si="28"/>
        <v>63</v>
      </c>
      <c r="Y172" s="159">
        <f t="shared" si="29"/>
        <v>5</v>
      </c>
      <c r="Z172" s="159">
        <f t="shared" si="30"/>
        <v>3</v>
      </c>
    </row>
    <row r="173" s="45" customFormat="1" ht="31.5" spans="1:26">
      <c r="A173" s="174">
        <v>15</v>
      </c>
      <c r="B173" s="122" t="s">
        <v>826</v>
      </c>
      <c r="C173" s="123">
        <v>35418</v>
      </c>
      <c r="D173" s="124"/>
      <c r="E173" s="113" t="s">
        <v>763</v>
      </c>
      <c r="F173" s="113" t="s">
        <v>434</v>
      </c>
      <c r="G173" s="124" t="s">
        <v>827</v>
      </c>
      <c r="H173" s="123">
        <v>44310</v>
      </c>
      <c r="I173" s="133" t="s">
        <v>42</v>
      </c>
      <c r="J173" s="113" t="s">
        <v>95</v>
      </c>
      <c r="K173" s="113" t="s">
        <v>804</v>
      </c>
      <c r="L173" s="123">
        <v>43983</v>
      </c>
      <c r="M173" s="113" t="s">
        <v>103</v>
      </c>
      <c r="N173" s="113" t="s">
        <v>104</v>
      </c>
      <c r="O173" s="113" t="s">
        <v>59</v>
      </c>
      <c r="P173" s="113" t="s">
        <v>48</v>
      </c>
      <c r="Q173" s="113" t="s">
        <v>49</v>
      </c>
      <c r="R173" s="124"/>
      <c r="S173" s="124"/>
      <c r="T173" s="156">
        <f t="shared" si="35"/>
        <v>29</v>
      </c>
      <c r="U173" s="124"/>
      <c r="V173" s="157"/>
      <c r="W173" s="158"/>
      <c r="X173" s="159">
        <f t="shared" si="28"/>
        <v>63</v>
      </c>
      <c r="Y173" s="159">
        <f t="shared" si="29"/>
        <v>5</v>
      </c>
      <c r="Z173" s="159">
        <f t="shared" si="30"/>
        <v>3</v>
      </c>
    </row>
    <row r="174" s="45" customFormat="1" ht="31.5" spans="1:26">
      <c r="A174" s="174">
        <v>16</v>
      </c>
      <c r="B174" s="122" t="s">
        <v>828</v>
      </c>
      <c r="C174" s="124"/>
      <c r="D174" s="123">
        <v>33005</v>
      </c>
      <c r="E174" s="113" t="s">
        <v>829</v>
      </c>
      <c r="F174" s="113" t="s">
        <v>830</v>
      </c>
      <c r="G174" s="124" t="s">
        <v>831</v>
      </c>
      <c r="H174" s="123">
        <v>44294</v>
      </c>
      <c r="I174" s="133" t="s">
        <v>42</v>
      </c>
      <c r="J174" s="113" t="s">
        <v>95</v>
      </c>
      <c r="K174" s="113" t="s">
        <v>804</v>
      </c>
      <c r="L174" s="123">
        <v>41164</v>
      </c>
      <c r="M174" s="113" t="s">
        <v>45</v>
      </c>
      <c r="N174" s="169">
        <v>1003</v>
      </c>
      <c r="O174" s="113" t="s">
        <v>105</v>
      </c>
      <c r="P174" s="113" t="s">
        <v>788</v>
      </c>
      <c r="Q174" s="113" t="s">
        <v>107</v>
      </c>
      <c r="R174" s="113" t="s">
        <v>50</v>
      </c>
      <c r="S174" s="113" t="s">
        <v>51</v>
      </c>
      <c r="T174" s="156">
        <f t="shared" si="34"/>
        <v>35</v>
      </c>
      <c r="U174" s="124"/>
      <c r="V174" s="157"/>
      <c r="W174" s="158"/>
      <c r="X174" s="159">
        <f t="shared" si="28"/>
        <v>155</v>
      </c>
      <c r="Y174" s="159">
        <f t="shared" si="29"/>
        <v>12</v>
      </c>
      <c r="Z174" s="159">
        <f t="shared" si="30"/>
        <v>11</v>
      </c>
    </row>
    <row r="175" s="45" customFormat="1" ht="31.5" spans="1:26">
      <c r="A175" s="174">
        <v>17</v>
      </c>
      <c r="B175" s="122" t="s">
        <v>832</v>
      </c>
      <c r="C175" s="123">
        <v>35175</v>
      </c>
      <c r="D175" s="124"/>
      <c r="E175" s="113" t="s">
        <v>833</v>
      </c>
      <c r="F175" s="113" t="s">
        <v>834</v>
      </c>
      <c r="G175" s="124" t="s">
        <v>835</v>
      </c>
      <c r="H175" s="123">
        <v>44310</v>
      </c>
      <c r="I175" s="133" t="s">
        <v>42</v>
      </c>
      <c r="J175" s="113" t="s">
        <v>95</v>
      </c>
      <c r="K175" s="113" t="s">
        <v>804</v>
      </c>
      <c r="L175" s="123">
        <v>43862</v>
      </c>
      <c r="M175" s="113" t="s">
        <v>103</v>
      </c>
      <c r="N175" s="113" t="s">
        <v>104</v>
      </c>
      <c r="O175" s="113" t="s">
        <v>47</v>
      </c>
      <c r="P175" s="113" t="s">
        <v>48</v>
      </c>
      <c r="Q175" s="113" t="s">
        <v>49</v>
      </c>
      <c r="R175" s="113" t="s">
        <v>134</v>
      </c>
      <c r="S175" s="113" t="s">
        <v>124</v>
      </c>
      <c r="T175" s="156">
        <f t="shared" si="35"/>
        <v>29</v>
      </c>
      <c r="U175" s="124"/>
      <c r="V175" s="157"/>
      <c r="W175" s="158"/>
      <c r="X175" s="159">
        <f t="shared" si="28"/>
        <v>67</v>
      </c>
      <c r="Y175" s="159">
        <f t="shared" si="29"/>
        <v>5</v>
      </c>
      <c r="Z175" s="159">
        <f t="shared" si="30"/>
        <v>7</v>
      </c>
    </row>
    <row r="176" s="45" customFormat="1" ht="47.25" spans="1:26">
      <c r="A176" s="174">
        <v>18</v>
      </c>
      <c r="B176" s="122" t="s">
        <v>836</v>
      </c>
      <c r="C176" s="124"/>
      <c r="D176" s="123">
        <v>31700</v>
      </c>
      <c r="E176" s="113" t="s">
        <v>837</v>
      </c>
      <c r="F176" s="113" t="s">
        <v>838</v>
      </c>
      <c r="G176" s="124" t="s">
        <v>839</v>
      </c>
      <c r="H176" s="123">
        <v>45705</v>
      </c>
      <c r="I176" s="133" t="s">
        <v>42</v>
      </c>
      <c r="J176" s="113" t="s">
        <v>95</v>
      </c>
      <c r="K176" s="113" t="s">
        <v>840</v>
      </c>
      <c r="L176" s="123">
        <v>45108</v>
      </c>
      <c r="M176" s="113" t="s">
        <v>103</v>
      </c>
      <c r="N176" s="113" t="s">
        <v>104</v>
      </c>
      <c r="O176" s="113" t="s">
        <v>59</v>
      </c>
      <c r="P176" s="113" t="s">
        <v>211</v>
      </c>
      <c r="Q176" s="113" t="s">
        <v>107</v>
      </c>
      <c r="R176" s="113" t="s">
        <v>174</v>
      </c>
      <c r="S176" s="124"/>
      <c r="T176" s="156">
        <f>$X$9-YEAR(D176)</f>
        <v>39</v>
      </c>
      <c r="U176" s="124"/>
      <c r="V176" s="157"/>
      <c r="W176" s="158"/>
      <c r="X176" s="159">
        <f t="shared" si="28"/>
        <v>26</v>
      </c>
      <c r="Y176" s="159">
        <f t="shared" si="29"/>
        <v>2</v>
      </c>
      <c r="Z176" s="159">
        <f t="shared" si="30"/>
        <v>2</v>
      </c>
    </row>
    <row r="177" s="44" customFormat="1" ht="47.25" spans="1:26">
      <c r="A177" s="174">
        <v>19</v>
      </c>
      <c r="B177" s="122" t="s">
        <v>841</v>
      </c>
      <c r="C177" s="123">
        <v>29072</v>
      </c>
      <c r="D177" s="124"/>
      <c r="E177" s="113" t="s">
        <v>842</v>
      </c>
      <c r="F177" s="113" t="s">
        <v>843</v>
      </c>
      <c r="G177" s="124" t="s">
        <v>844</v>
      </c>
      <c r="H177" s="123">
        <v>44286</v>
      </c>
      <c r="I177" s="133" t="s">
        <v>42</v>
      </c>
      <c r="J177" s="113" t="s">
        <v>95</v>
      </c>
      <c r="K177" s="113" t="s">
        <v>845</v>
      </c>
      <c r="L177" s="123">
        <v>44197</v>
      </c>
      <c r="M177" s="113" t="s">
        <v>103</v>
      </c>
      <c r="N177" s="113" t="s">
        <v>104</v>
      </c>
      <c r="O177" s="113" t="s">
        <v>59</v>
      </c>
      <c r="P177" s="113" t="s">
        <v>846</v>
      </c>
      <c r="Q177" s="113" t="s">
        <v>49</v>
      </c>
      <c r="R177" s="124"/>
      <c r="S177" s="124"/>
      <c r="T177" s="156">
        <f t="shared" ref="T177:T179" si="36">$X$9-YEAR(C177)</f>
        <v>46</v>
      </c>
      <c r="U177" s="124"/>
      <c r="V177" s="181"/>
      <c r="W177" s="182"/>
      <c r="X177" s="159">
        <f t="shared" si="28"/>
        <v>56</v>
      </c>
      <c r="Y177" s="159">
        <f t="shared" si="29"/>
        <v>4</v>
      </c>
      <c r="Z177" s="159">
        <f t="shared" si="30"/>
        <v>8</v>
      </c>
    </row>
    <row r="178" s="45" customFormat="1" ht="31.5" spans="1:26">
      <c r="A178" s="174">
        <v>20</v>
      </c>
      <c r="B178" s="127" t="s">
        <v>847</v>
      </c>
      <c r="C178" s="123">
        <v>36019</v>
      </c>
      <c r="D178" s="124"/>
      <c r="E178" s="113" t="s">
        <v>848</v>
      </c>
      <c r="F178" s="113" t="s">
        <v>849</v>
      </c>
      <c r="G178" s="124" t="s">
        <v>850</v>
      </c>
      <c r="H178" s="123">
        <v>45222</v>
      </c>
      <c r="I178" s="133" t="s">
        <v>42</v>
      </c>
      <c r="J178" s="113" t="s">
        <v>95</v>
      </c>
      <c r="K178" s="113" t="s">
        <v>851</v>
      </c>
      <c r="L178" s="123">
        <v>44754</v>
      </c>
      <c r="M178" s="113" t="s">
        <v>103</v>
      </c>
      <c r="N178" s="113" t="s">
        <v>104</v>
      </c>
      <c r="O178" s="113" t="s">
        <v>59</v>
      </c>
      <c r="P178" s="113" t="s">
        <v>493</v>
      </c>
      <c r="Q178" s="113" t="s">
        <v>49</v>
      </c>
      <c r="R178" s="124"/>
      <c r="S178" s="124"/>
      <c r="T178" s="156">
        <f t="shared" si="36"/>
        <v>27</v>
      </c>
      <c r="U178" s="124"/>
      <c r="V178" s="157"/>
      <c r="W178" s="160"/>
      <c r="X178" s="159">
        <f t="shared" si="28"/>
        <v>37</v>
      </c>
      <c r="Y178" s="159">
        <f t="shared" si="29"/>
        <v>3</v>
      </c>
      <c r="Z178" s="159">
        <f t="shared" si="30"/>
        <v>1</v>
      </c>
    </row>
    <row r="179" s="45" customFormat="1" ht="31.5" spans="1:26">
      <c r="A179" s="174">
        <v>21</v>
      </c>
      <c r="B179" s="122" t="s">
        <v>852</v>
      </c>
      <c r="C179" s="123">
        <v>30760</v>
      </c>
      <c r="D179" s="124"/>
      <c r="E179" s="113" t="s">
        <v>853</v>
      </c>
      <c r="F179" s="113" t="s">
        <v>854</v>
      </c>
      <c r="G179" s="124" t="s">
        <v>855</v>
      </c>
      <c r="H179" s="123">
        <v>44869</v>
      </c>
      <c r="I179" s="133" t="s">
        <v>42</v>
      </c>
      <c r="J179" s="113" t="s">
        <v>95</v>
      </c>
      <c r="K179" s="113" t="s">
        <v>804</v>
      </c>
      <c r="L179" s="123">
        <v>43374</v>
      </c>
      <c r="M179" s="113" t="s">
        <v>45</v>
      </c>
      <c r="N179" s="169">
        <v>1003</v>
      </c>
      <c r="O179" s="113" t="s">
        <v>59</v>
      </c>
      <c r="P179" s="113" t="s">
        <v>48</v>
      </c>
      <c r="Q179" s="113" t="s">
        <v>107</v>
      </c>
      <c r="R179" s="113" t="s">
        <v>50</v>
      </c>
      <c r="S179" s="113" t="s">
        <v>51</v>
      </c>
      <c r="T179" s="156">
        <f t="shared" si="36"/>
        <v>41</v>
      </c>
      <c r="U179" s="124"/>
      <c r="V179" s="157"/>
      <c r="W179" s="158"/>
      <c r="X179" s="159">
        <f t="shared" si="28"/>
        <v>83</v>
      </c>
      <c r="Y179" s="159">
        <f t="shared" si="29"/>
        <v>6</v>
      </c>
      <c r="Z179" s="159">
        <f t="shared" si="30"/>
        <v>11</v>
      </c>
    </row>
    <row r="180" s="45" customFormat="1" ht="31.5" spans="1:26">
      <c r="A180" s="174">
        <v>22</v>
      </c>
      <c r="B180" s="122" t="s">
        <v>856</v>
      </c>
      <c r="C180" s="124"/>
      <c r="D180" s="123">
        <v>29379</v>
      </c>
      <c r="E180" s="113" t="s">
        <v>213</v>
      </c>
      <c r="F180" s="113" t="s">
        <v>857</v>
      </c>
      <c r="G180" s="124" t="s">
        <v>858</v>
      </c>
      <c r="H180" s="123">
        <v>44557</v>
      </c>
      <c r="I180" s="133" t="s">
        <v>42</v>
      </c>
      <c r="J180" s="113" t="s">
        <v>95</v>
      </c>
      <c r="K180" s="113" t="s">
        <v>859</v>
      </c>
      <c r="L180" s="123">
        <v>38944</v>
      </c>
      <c r="M180" s="113" t="s">
        <v>45</v>
      </c>
      <c r="N180" s="169">
        <v>1003</v>
      </c>
      <c r="O180" s="113" t="s">
        <v>59</v>
      </c>
      <c r="P180" s="113" t="s">
        <v>48</v>
      </c>
      <c r="Q180" s="113" t="s">
        <v>78</v>
      </c>
      <c r="R180" s="124"/>
      <c r="S180" s="113" t="s">
        <v>124</v>
      </c>
      <c r="T180" s="156">
        <f>$X$9-YEAR(D180)</f>
        <v>45</v>
      </c>
      <c r="U180" s="124"/>
      <c r="V180" s="157"/>
      <c r="W180" s="158"/>
      <c r="X180" s="159">
        <f t="shared" si="28"/>
        <v>228</v>
      </c>
      <c r="Y180" s="159">
        <f t="shared" si="29"/>
        <v>19</v>
      </c>
      <c r="Z180" s="159">
        <f t="shared" si="30"/>
        <v>0</v>
      </c>
    </row>
    <row r="181" s="45" customFormat="1" ht="31.5" spans="1:26">
      <c r="A181" s="174">
        <v>23</v>
      </c>
      <c r="B181" s="122" t="s">
        <v>860</v>
      </c>
      <c r="C181" s="123">
        <v>36994</v>
      </c>
      <c r="D181" s="124"/>
      <c r="E181" s="113" t="s">
        <v>861</v>
      </c>
      <c r="F181" s="113" t="s">
        <v>862</v>
      </c>
      <c r="G181" s="124" t="s">
        <v>863</v>
      </c>
      <c r="H181" s="123">
        <v>44611</v>
      </c>
      <c r="I181" s="133" t="s">
        <v>42</v>
      </c>
      <c r="J181" s="113" t="s">
        <v>95</v>
      </c>
      <c r="K181" s="124"/>
      <c r="L181" s="123">
        <v>45838</v>
      </c>
      <c r="M181" s="113" t="s">
        <v>303</v>
      </c>
      <c r="N181" s="169">
        <v>1003</v>
      </c>
      <c r="O181" s="113" t="s">
        <v>59</v>
      </c>
      <c r="P181" s="113" t="s">
        <v>123</v>
      </c>
      <c r="Q181" s="113" t="s">
        <v>49</v>
      </c>
      <c r="R181" s="124"/>
      <c r="S181" s="124"/>
      <c r="T181" s="156">
        <f t="shared" ref="T181:T185" si="37">$X$9-YEAR(C181)</f>
        <v>24</v>
      </c>
      <c r="U181" s="124"/>
      <c r="V181" s="157"/>
      <c r="W181" s="158"/>
      <c r="X181" s="159">
        <f t="shared" si="28"/>
        <v>2</v>
      </c>
      <c r="Y181" s="159">
        <f t="shared" si="29"/>
        <v>0</v>
      </c>
      <c r="Z181" s="159">
        <f t="shared" si="30"/>
        <v>2</v>
      </c>
    </row>
    <row r="182" s="45" customFormat="1" spans="1:26">
      <c r="A182" s="175" t="s">
        <v>104</v>
      </c>
      <c r="B182" s="176" t="s">
        <v>864</v>
      </c>
      <c r="C182" s="177"/>
      <c r="D182" s="177"/>
      <c r="E182" s="177"/>
      <c r="F182" s="177"/>
      <c r="G182" s="178"/>
      <c r="H182" s="177"/>
      <c r="I182" s="177"/>
      <c r="J182" s="175">
        <f>A224</f>
        <v>42</v>
      </c>
      <c r="K182" s="177"/>
      <c r="L182" s="177"/>
      <c r="M182" s="177"/>
      <c r="N182" s="177"/>
      <c r="O182" s="177"/>
      <c r="P182" s="177"/>
      <c r="Q182" s="177"/>
      <c r="R182" s="177"/>
      <c r="S182" s="177"/>
      <c r="T182" s="177"/>
      <c r="U182" s="177"/>
      <c r="V182" s="183"/>
      <c r="W182" s="158"/>
      <c r="X182" s="159"/>
      <c r="Y182" s="159"/>
      <c r="Z182" s="159"/>
    </row>
    <row r="183" s="45" customFormat="1" ht="47.25" spans="1:26">
      <c r="A183" s="174">
        <v>1</v>
      </c>
      <c r="B183" s="122" t="s">
        <v>865</v>
      </c>
      <c r="C183" s="123">
        <v>30010</v>
      </c>
      <c r="D183" s="124"/>
      <c r="E183" s="113" t="s">
        <v>866</v>
      </c>
      <c r="F183" s="113" t="s">
        <v>867</v>
      </c>
      <c r="G183" s="124" t="s">
        <v>868</v>
      </c>
      <c r="H183" s="123">
        <v>44418</v>
      </c>
      <c r="I183" s="133" t="s">
        <v>42</v>
      </c>
      <c r="J183" s="113" t="s">
        <v>869</v>
      </c>
      <c r="K183" s="113" t="s">
        <v>870</v>
      </c>
      <c r="L183" s="123">
        <v>38808</v>
      </c>
      <c r="M183" s="113" t="s">
        <v>45</v>
      </c>
      <c r="N183" s="113" t="s">
        <v>46</v>
      </c>
      <c r="O183" s="113" t="s">
        <v>59</v>
      </c>
      <c r="P183" s="113" t="s">
        <v>48</v>
      </c>
      <c r="Q183" s="113" t="s">
        <v>78</v>
      </c>
      <c r="R183" s="113" t="s">
        <v>50</v>
      </c>
      <c r="S183" s="113" t="s">
        <v>51</v>
      </c>
      <c r="T183" s="156">
        <f t="shared" si="37"/>
        <v>43</v>
      </c>
      <c r="U183" s="124"/>
      <c r="V183" s="157"/>
      <c r="W183" s="158"/>
      <c r="X183" s="159">
        <f t="shared" si="28"/>
        <v>233</v>
      </c>
      <c r="Y183" s="159">
        <f t="shared" si="29"/>
        <v>19</v>
      </c>
      <c r="Z183" s="159">
        <f t="shared" si="30"/>
        <v>5</v>
      </c>
    </row>
    <row r="184" s="45" customFormat="1" ht="47.25" spans="1:26">
      <c r="A184" s="174">
        <v>2</v>
      </c>
      <c r="B184" s="122" t="s">
        <v>871</v>
      </c>
      <c r="C184" s="124"/>
      <c r="D184" s="123">
        <v>31190</v>
      </c>
      <c r="E184" s="113" t="s">
        <v>872</v>
      </c>
      <c r="F184" s="113" t="s">
        <v>873</v>
      </c>
      <c r="G184" s="124" t="s">
        <v>874</v>
      </c>
      <c r="H184" s="123">
        <v>45770</v>
      </c>
      <c r="I184" s="113" t="s">
        <v>112</v>
      </c>
      <c r="J184" s="113" t="s">
        <v>869</v>
      </c>
      <c r="K184" s="115" t="s">
        <v>875</v>
      </c>
      <c r="L184" s="123">
        <v>40185</v>
      </c>
      <c r="M184" s="113" t="s">
        <v>45</v>
      </c>
      <c r="N184" s="113" t="s">
        <v>46</v>
      </c>
      <c r="O184" s="113" t="s">
        <v>59</v>
      </c>
      <c r="P184" s="113" t="s">
        <v>805</v>
      </c>
      <c r="Q184" s="113" t="s">
        <v>49</v>
      </c>
      <c r="R184" s="113" t="s">
        <v>50</v>
      </c>
      <c r="S184" s="113" t="s">
        <v>124</v>
      </c>
      <c r="T184" s="156">
        <f t="shared" ref="T184:T187" si="38">$X$9-YEAR(D184)</f>
        <v>40</v>
      </c>
      <c r="U184" s="124"/>
      <c r="V184" s="157"/>
      <c r="W184" s="158"/>
      <c r="X184" s="159">
        <f t="shared" si="28"/>
        <v>187</v>
      </c>
      <c r="Y184" s="159">
        <f t="shared" si="29"/>
        <v>15</v>
      </c>
      <c r="Z184" s="159">
        <f t="shared" si="30"/>
        <v>7</v>
      </c>
    </row>
    <row r="185" s="45" customFormat="1" ht="78.75" spans="1:26">
      <c r="A185" s="174">
        <v>3</v>
      </c>
      <c r="B185" s="122" t="s">
        <v>876</v>
      </c>
      <c r="C185" s="123">
        <v>30011</v>
      </c>
      <c r="D185" s="124"/>
      <c r="E185" s="113" t="s">
        <v>877</v>
      </c>
      <c r="F185" s="113" t="s">
        <v>878</v>
      </c>
      <c r="G185" s="124" t="s">
        <v>879</v>
      </c>
      <c r="H185" s="123">
        <v>44978</v>
      </c>
      <c r="I185" s="133" t="s">
        <v>42</v>
      </c>
      <c r="J185" s="113" t="s">
        <v>45</v>
      </c>
      <c r="K185" s="113" t="s">
        <v>880</v>
      </c>
      <c r="L185" s="123">
        <v>38808</v>
      </c>
      <c r="M185" s="113" t="s">
        <v>45</v>
      </c>
      <c r="N185" s="113" t="s">
        <v>104</v>
      </c>
      <c r="O185" s="113" t="s">
        <v>59</v>
      </c>
      <c r="P185" s="113" t="s">
        <v>48</v>
      </c>
      <c r="Q185" s="113" t="s">
        <v>49</v>
      </c>
      <c r="R185" s="124"/>
      <c r="S185" s="113" t="s">
        <v>124</v>
      </c>
      <c r="T185" s="156">
        <f t="shared" si="37"/>
        <v>43</v>
      </c>
      <c r="U185" s="113" t="s">
        <v>881</v>
      </c>
      <c r="V185" s="157"/>
      <c r="W185" s="158"/>
      <c r="X185" s="159">
        <f t="shared" si="28"/>
        <v>233</v>
      </c>
      <c r="Y185" s="159">
        <f t="shared" si="29"/>
        <v>19</v>
      </c>
      <c r="Z185" s="159">
        <f t="shared" si="30"/>
        <v>5</v>
      </c>
    </row>
    <row r="186" s="45" customFormat="1" ht="31.5" spans="1:26">
      <c r="A186" s="174">
        <v>4</v>
      </c>
      <c r="B186" s="122" t="s">
        <v>882</v>
      </c>
      <c r="C186" s="124"/>
      <c r="D186" s="123">
        <v>35715</v>
      </c>
      <c r="E186" s="113" t="s">
        <v>883</v>
      </c>
      <c r="F186" s="113" t="s">
        <v>884</v>
      </c>
      <c r="G186" s="124" t="s">
        <v>885</v>
      </c>
      <c r="H186" s="123">
        <v>44963</v>
      </c>
      <c r="I186" s="133" t="s">
        <v>42</v>
      </c>
      <c r="J186" s="113" t="s">
        <v>95</v>
      </c>
      <c r="K186" s="113" t="s">
        <v>886</v>
      </c>
      <c r="L186" s="123">
        <v>43770</v>
      </c>
      <c r="M186" s="113" t="s">
        <v>103</v>
      </c>
      <c r="N186" s="113" t="s">
        <v>104</v>
      </c>
      <c r="O186" s="113" t="s">
        <v>59</v>
      </c>
      <c r="P186" s="113" t="s">
        <v>788</v>
      </c>
      <c r="Q186" s="113" t="s">
        <v>49</v>
      </c>
      <c r="R186" s="113" t="s">
        <v>50</v>
      </c>
      <c r="S186" s="113" t="s">
        <v>124</v>
      </c>
      <c r="T186" s="156">
        <f t="shared" si="38"/>
        <v>28</v>
      </c>
      <c r="U186" s="124"/>
      <c r="V186" s="157"/>
      <c r="W186" s="158"/>
      <c r="X186" s="159">
        <f t="shared" si="28"/>
        <v>70</v>
      </c>
      <c r="Y186" s="159">
        <f t="shared" si="29"/>
        <v>5</v>
      </c>
      <c r="Z186" s="159">
        <f t="shared" si="30"/>
        <v>10</v>
      </c>
    </row>
    <row r="187" s="45" customFormat="1" ht="31.5" spans="1:26">
      <c r="A187" s="174">
        <v>5</v>
      </c>
      <c r="B187" s="122" t="s">
        <v>887</v>
      </c>
      <c r="C187" s="124"/>
      <c r="D187" s="123">
        <v>36280</v>
      </c>
      <c r="E187" s="113" t="s">
        <v>888</v>
      </c>
      <c r="F187" s="113" t="s">
        <v>889</v>
      </c>
      <c r="G187" s="124" t="s">
        <v>890</v>
      </c>
      <c r="H187" s="123">
        <v>45391</v>
      </c>
      <c r="I187" s="133" t="s">
        <v>42</v>
      </c>
      <c r="J187" s="113" t="s">
        <v>95</v>
      </c>
      <c r="K187" s="113" t="s">
        <v>891</v>
      </c>
      <c r="L187" s="123">
        <v>44409</v>
      </c>
      <c r="M187" s="113" t="s">
        <v>103</v>
      </c>
      <c r="N187" s="113" t="s">
        <v>104</v>
      </c>
      <c r="O187" s="113" t="s">
        <v>59</v>
      </c>
      <c r="P187" s="113" t="s">
        <v>48</v>
      </c>
      <c r="Q187" s="113" t="s">
        <v>49</v>
      </c>
      <c r="R187" s="113" t="s">
        <v>50</v>
      </c>
      <c r="S187" s="113" t="s">
        <v>51</v>
      </c>
      <c r="T187" s="156">
        <f t="shared" si="38"/>
        <v>26</v>
      </c>
      <c r="U187" s="124"/>
      <c r="V187" s="157"/>
      <c r="W187" s="158"/>
      <c r="X187" s="159">
        <f t="shared" si="28"/>
        <v>49</v>
      </c>
      <c r="Y187" s="159">
        <f t="shared" si="29"/>
        <v>4</v>
      </c>
      <c r="Z187" s="159">
        <f t="shared" si="30"/>
        <v>1</v>
      </c>
    </row>
    <row r="188" s="45" customFormat="1" ht="47.25" spans="1:26">
      <c r="A188" s="174">
        <v>6</v>
      </c>
      <c r="B188" s="122" t="s">
        <v>892</v>
      </c>
      <c r="C188" s="123">
        <v>31697</v>
      </c>
      <c r="D188" s="124"/>
      <c r="E188" s="113" t="s">
        <v>893</v>
      </c>
      <c r="F188" s="113" t="s">
        <v>894</v>
      </c>
      <c r="G188" s="124" t="s">
        <v>895</v>
      </c>
      <c r="H188" s="123">
        <v>44285</v>
      </c>
      <c r="I188" s="133" t="s">
        <v>42</v>
      </c>
      <c r="J188" s="113" t="s">
        <v>95</v>
      </c>
      <c r="K188" s="113" t="s">
        <v>333</v>
      </c>
      <c r="L188" s="123">
        <v>41909</v>
      </c>
      <c r="M188" s="113" t="s">
        <v>45</v>
      </c>
      <c r="N188" s="113" t="s">
        <v>46</v>
      </c>
      <c r="O188" s="113" t="s">
        <v>59</v>
      </c>
      <c r="P188" s="113" t="s">
        <v>896</v>
      </c>
      <c r="Q188" s="113" t="s">
        <v>49</v>
      </c>
      <c r="R188" s="113" t="s">
        <v>50</v>
      </c>
      <c r="S188" s="113" t="s">
        <v>51</v>
      </c>
      <c r="T188" s="156">
        <f t="shared" ref="T188:T193" si="39">$X$9-YEAR(C188)</f>
        <v>39</v>
      </c>
      <c r="U188" s="124"/>
      <c r="V188" s="157"/>
      <c r="W188" s="158"/>
      <c r="X188" s="159">
        <f t="shared" si="28"/>
        <v>131</v>
      </c>
      <c r="Y188" s="159">
        <f t="shared" si="29"/>
        <v>10</v>
      </c>
      <c r="Z188" s="159">
        <f t="shared" si="30"/>
        <v>11</v>
      </c>
    </row>
    <row r="189" s="45" customFormat="1" ht="31.5" spans="1:26">
      <c r="A189" s="174">
        <v>7</v>
      </c>
      <c r="B189" s="122" t="s">
        <v>897</v>
      </c>
      <c r="C189" s="123">
        <v>31053</v>
      </c>
      <c r="D189" s="124"/>
      <c r="E189" s="113" t="s">
        <v>898</v>
      </c>
      <c r="F189" s="113" t="s">
        <v>899</v>
      </c>
      <c r="G189" s="124" t="s">
        <v>900</v>
      </c>
      <c r="H189" s="123">
        <v>45674</v>
      </c>
      <c r="I189" s="113" t="s">
        <v>112</v>
      </c>
      <c r="J189" s="113" t="s">
        <v>95</v>
      </c>
      <c r="K189" s="113" t="s">
        <v>886</v>
      </c>
      <c r="L189" s="123">
        <v>43862</v>
      </c>
      <c r="M189" s="113" t="s">
        <v>103</v>
      </c>
      <c r="N189" s="113" t="s">
        <v>104</v>
      </c>
      <c r="O189" s="113" t="s">
        <v>59</v>
      </c>
      <c r="P189" s="113" t="s">
        <v>48</v>
      </c>
      <c r="Q189" s="113" t="s">
        <v>78</v>
      </c>
      <c r="R189" s="113" t="s">
        <v>50</v>
      </c>
      <c r="S189" s="113" t="s">
        <v>51</v>
      </c>
      <c r="T189" s="156">
        <f t="shared" si="39"/>
        <v>40</v>
      </c>
      <c r="U189" s="124"/>
      <c r="V189" s="157"/>
      <c r="W189" s="158"/>
      <c r="X189" s="159">
        <f t="shared" si="28"/>
        <v>67</v>
      </c>
      <c r="Y189" s="159">
        <f t="shared" si="29"/>
        <v>5</v>
      </c>
      <c r="Z189" s="159">
        <f t="shared" si="30"/>
        <v>7</v>
      </c>
    </row>
    <row r="190" s="45" customFormat="1" ht="31.5" spans="1:26">
      <c r="A190" s="174">
        <v>8</v>
      </c>
      <c r="B190" s="127" t="s">
        <v>901</v>
      </c>
      <c r="C190" s="124"/>
      <c r="D190" s="123">
        <v>34794</v>
      </c>
      <c r="E190" s="113" t="s">
        <v>902</v>
      </c>
      <c r="F190" s="113" t="s">
        <v>200</v>
      </c>
      <c r="G190" s="124" t="s">
        <v>903</v>
      </c>
      <c r="H190" s="123">
        <v>44827</v>
      </c>
      <c r="I190" s="133" t="s">
        <v>42</v>
      </c>
      <c r="J190" s="113" t="s">
        <v>95</v>
      </c>
      <c r="K190" s="113" t="s">
        <v>886</v>
      </c>
      <c r="L190" s="123">
        <v>43101</v>
      </c>
      <c r="M190" s="113" t="s">
        <v>45</v>
      </c>
      <c r="N190" s="113" t="s">
        <v>46</v>
      </c>
      <c r="O190" s="113" t="s">
        <v>59</v>
      </c>
      <c r="P190" s="113" t="s">
        <v>48</v>
      </c>
      <c r="Q190" s="113" t="s">
        <v>49</v>
      </c>
      <c r="R190" s="113" t="s">
        <v>134</v>
      </c>
      <c r="S190" s="113" t="s">
        <v>51</v>
      </c>
      <c r="T190" s="156">
        <f t="shared" ref="T190:T194" si="40">$X$9-YEAR(D190)</f>
        <v>30</v>
      </c>
      <c r="U190" s="124"/>
      <c r="V190" s="157"/>
      <c r="W190" s="158"/>
      <c r="X190" s="159">
        <f t="shared" si="28"/>
        <v>92</v>
      </c>
      <c r="Y190" s="159">
        <f t="shared" si="29"/>
        <v>7</v>
      </c>
      <c r="Z190" s="159">
        <f t="shared" si="30"/>
        <v>8</v>
      </c>
    </row>
    <row r="191" s="45" customFormat="1" ht="31.5" spans="1:26">
      <c r="A191" s="174">
        <v>9</v>
      </c>
      <c r="B191" s="122" t="s">
        <v>904</v>
      </c>
      <c r="C191" s="124"/>
      <c r="D191" s="123">
        <v>31082</v>
      </c>
      <c r="E191" s="113" t="s">
        <v>905</v>
      </c>
      <c r="F191" s="113" t="s">
        <v>906</v>
      </c>
      <c r="G191" s="124" t="s">
        <v>907</v>
      </c>
      <c r="H191" s="123">
        <v>45702</v>
      </c>
      <c r="I191" s="113" t="s">
        <v>112</v>
      </c>
      <c r="J191" s="113" t="s">
        <v>95</v>
      </c>
      <c r="K191" s="113" t="s">
        <v>908</v>
      </c>
      <c r="L191" s="123">
        <v>38808</v>
      </c>
      <c r="M191" s="113" t="s">
        <v>45</v>
      </c>
      <c r="N191" s="113" t="s">
        <v>46</v>
      </c>
      <c r="O191" s="113" t="s">
        <v>59</v>
      </c>
      <c r="P191" s="113" t="s">
        <v>48</v>
      </c>
      <c r="Q191" s="113" t="s">
        <v>909</v>
      </c>
      <c r="R191" s="124"/>
      <c r="S191" s="113" t="s">
        <v>51</v>
      </c>
      <c r="T191" s="156">
        <f t="shared" si="40"/>
        <v>40</v>
      </c>
      <c r="U191" s="124"/>
      <c r="V191" s="157"/>
      <c r="W191" s="158"/>
      <c r="X191" s="159">
        <f t="shared" si="28"/>
        <v>233</v>
      </c>
      <c r="Y191" s="159">
        <f t="shared" si="29"/>
        <v>19</v>
      </c>
      <c r="Z191" s="159">
        <f t="shared" si="30"/>
        <v>5</v>
      </c>
    </row>
    <row r="192" s="45" customFormat="1" ht="31.5" spans="1:26">
      <c r="A192" s="174">
        <v>10</v>
      </c>
      <c r="B192" s="122" t="s">
        <v>910</v>
      </c>
      <c r="C192" s="123">
        <v>31147</v>
      </c>
      <c r="D192" s="124"/>
      <c r="E192" s="113" t="s">
        <v>911</v>
      </c>
      <c r="F192" s="113" t="s">
        <v>912</v>
      </c>
      <c r="G192" s="124" t="s">
        <v>913</v>
      </c>
      <c r="H192" s="123">
        <v>45755</v>
      </c>
      <c r="I192" s="113" t="s">
        <v>112</v>
      </c>
      <c r="J192" s="113" t="s">
        <v>95</v>
      </c>
      <c r="K192" s="113" t="s">
        <v>914</v>
      </c>
      <c r="L192" s="123">
        <v>41263</v>
      </c>
      <c r="M192" s="113" t="s">
        <v>45</v>
      </c>
      <c r="N192" s="113" t="s">
        <v>46</v>
      </c>
      <c r="O192" s="113" t="s">
        <v>59</v>
      </c>
      <c r="P192" s="113" t="s">
        <v>48</v>
      </c>
      <c r="Q192" s="113" t="s">
        <v>49</v>
      </c>
      <c r="R192" s="124"/>
      <c r="S192" s="124"/>
      <c r="T192" s="156">
        <f t="shared" si="39"/>
        <v>40</v>
      </c>
      <c r="U192" s="124"/>
      <c r="V192" s="160"/>
      <c r="W192" s="158"/>
      <c r="X192" s="159">
        <f t="shared" si="28"/>
        <v>152</v>
      </c>
      <c r="Y192" s="159">
        <f t="shared" si="29"/>
        <v>12</v>
      </c>
      <c r="Z192" s="159">
        <f t="shared" si="30"/>
        <v>8</v>
      </c>
    </row>
    <row r="193" s="45" customFormat="1" ht="31.5" spans="1:26">
      <c r="A193" s="174">
        <v>11</v>
      </c>
      <c r="B193" s="122" t="s">
        <v>915</v>
      </c>
      <c r="C193" s="123">
        <v>30855</v>
      </c>
      <c r="D193" s="124"/>
      <c r="E193" s="113" t="s">
        <v>916</v>
      </c>
      <c r="F193" s="113" t="s">
        <v>917</v>
      </c>
      <c r="G193" s="124" t="s">
        <v>918</v>
      </c>
      <c r="H193" s="123">
        <v>45483</v>
      </c>
      <c r="I193" s="113" t="s">
        <v>112</v>
      </c>
      <c r="J193" s="113" t="s">
        <v>95</v>
      </c>
      <c r="K193" s="113" t="s">
        <v>886</v>
      </c>
      <c r="L193" s="123">
        <v>43070</v>
      </c>
      <c r="M193" s="113" t="s">
        <v>45</v>
      </c>
      <c r="N193" s="113" t="s">
        <v>46</v>
      </c>
      <c r="O193" s="113" t="s">
        <v>59</v>
      </c>
      <c r="P193" s="113" t="s">
        <v>48</v>
      </c>
      <c r="Q193" s="113" t="s">
        <v>49</v>
      </c>
      <c r="R193" s="113" t="s">
        <v>50</v>
      </c>
      <c r="S193" s="113" t="s">
        <v>51</v>
      </c>
      <c r="T193" s="156">
        <f t="shared" si="39"/>
        <v>41</v>
      </c>
      <c r="U193" s="124"/>
      <c r="V193" s="157"/>
      <c r="W193" s="158"/>
      <c r="X193" s="159">
        <f t="shared" si="28"/>
        <v>93</v>
      </c>
      <c r="Y193" s="159">
        <f t="shared" si="29"/>
        <v>7</v>
      </c>
      <c r="Z193" s="159">
        <f t="shared" si="30"/>
        <v>9</v>
      </c>
    </row>
    <row r="194" s="45" customFormat="1" ht="31.5" spans="1:26">
      <c r="A194" s="174">
        <v>12</v>
      </c>
      <c r="B194" s="122" t="s">
        <v>919</v>
      </c>
      <c r="C194" s="124"/>
      <c r="D194" s="123">
        <v>32295</v>
      </c>
      <c r="E194" s="113" t="s">
        <v>920</v>
      </c>
      <c r="F194" s="113" t="s">
        <v>921</v>
      </c>
      <c r="G194" s="124" t="s">
        <v>922</v>
      </c>
      <c r="H194" s="123">
        <v>44294</v>
      </c>
      <c r="I194" s="133" t="s">
        <v>42</v>
      </c>
      <c r="J194" s="113" t="s">
        <v>95</v>
      </c>
      <c r="K194" s="113" t="s">
        <v>908</v>
      </c>
      <c r="L194" s="123">
        <v>41431</v>
      </c>
      <c r="M194" s="113" t="s">
        <v>45</v>
      </c>
      <c r="N194" s="113" t="s">
        <v>46</v>
      </c>
      <c r="O194" s="113" t="s">
        <v>59</v>
      </c>
      <c r="P194" s="113" t="s">
        <v>48</v>
      </c>
      <c r="Q194" s="113" t="s">
        <v>49</v>
      </c>
      <c r="R194" s="113" t="s">
        <v>50</v>
      </c>
      <c r="S194" s="113" t="s">
        <v>29</v>
      </c>
      <c r="T194" s="156">
        <f t="shared" si="40"/>
        <v>37</v>
      </c>
      <c r="U194" s="124"/>
      <c r="V194" s="157"/>
      <c r="W194" s="160"/>
      <c r="X194" s="159">
        <f t="shared" si="28"/>
        <v>146</v>
      </c>
      <c r="Y194" s="159">
        <f t="shared" si="29"/>
        <v>12</v>
      </c>
      <c r="Z194" s="159">
        <f t="shared" si="30"/>
        <v>2</v>
      </c>
    </row>
    <row r="195" s="45" customFormat="1" ht="47.25" spans="1:26">
      <c r="A195" s="174">
        <v>13</v>
      </c>
      <c r="B195" s="122" t="s">
        <v>923</v>
      </c>
      <c r="C195" s="123">
        <v>33325</v>
      </c>
      <c r="D195" s="124"/>
      <c r="E195" s="113" t="s">
        <v>924</v>
      </c>
      <c r="F195" s="113" t="s">
        <v>925</v>
      </c>
      <c r="G195" s="124" t="s">
        <v>926</v>
      </c>
      <c r="H195" s="123">
        <v>44310</v>
      </c>
      <c r="I195" s="133" t="s">
        <v>42</v>
      </c>
      <c r="J195" s="113" t="s">
        <v>95</v>
      </c>
      <c r="K195" s="113" t="s">
        <v>333</v>
      </c>
      <c r="L195" s="123">
        <v>43891</v>
      </c>
      <c r="M195" s="113" t="s">
        <v>103</v>
      </c>
      <c r="N195" s="113" t="s">
        <v>104</v>
      </c>
      <c r="O195" s="113" t="s">
        <v>59</v>
      </c>
      <c r="P195" s="113" t="s">
        <v>48</v>
      </c>
      <c r="Q195" s="113" t="s">
        <v>49</v>
      </c>
      <c r="R195" s="113" t="s">
        <v>50</v>
      </c>
      <c r="S195" s="113" t="s">
        <v>124</v>
      </c>
      <c r="T195" s="156">
        <f t="shared" ref="T195:T198" si="41">$X$9-YEAR(C195)</f>
        <v>34</v>
      </c>
      <c r="U195" s="124"/>
      <c r="V195" s="157"/>
      <c r="W195" s="158"/>
      <c r="X195" s="159">
        <f t="shared" si="28"/>
        <v>66</v>
      </c>
      <c r="Y195" s="159">
        <f t="shared" si="29"/>
        <v>5</v>
      </c>
      <c r="Z195" s="159">
        <f t="shared" si="30"/>
        <v>6</v>
      </c>
    </row>
    <row r="196" s="45" customFormat="1" ht="31.5" spans="1:26">
      <c r="A196" s="174">
        <v>14</v>
      </c>
      <c r="B196" s="122" t="s">
        <v>927</v>
      </c>
      <c r="C196" s="123">
        <v>35476</v>
      </c>
      <c r="D196" s="124"/>
      <c r="E196" s="113" t="s">
        <v>928</v>
      </c>
      <c r="F196" s="113" t="s">
        <v>929</v>
      </c>
      <c r="G196" s="124" t="s">
        <v>930</v>
      </c>
      <c r="H196" s="123">
        <v>45017</v>
      </c>
      <c r="I196" s="133" t="s">
        <v>42</v>
      </c>
      <c r="J196" s="113" t="s">
        <v>95</v>
      </c>
      <c r="K196" s="113" t="s">
        <v>931</v>
      </c>
      <c r="L196" s="123">
        <v>43891</v>
      </c>
      <c r="M196" s="113" t="s">
        <v>103</v>
      </c>
      <c r="N196" s="113" t="s">
        <v>104</v>
      </c>
      <c r="O196" s="113" t="s">
        <v>59</v>
      </c>
      <c r="P196" s="113" t="s">
        <v>48</v>
      </c>
      <c r="Q196" s="113" t="s">
        <v>49</v>
      </c>
      <c r="R196" s="113" t="s">
        <v>134</v>
      </c>
      <c r="S196" s="113" t="s">
        <v>51</v>
      </c>
      <c r="T196" s="156">
        <f t="shared" si="41"/>
        <v>28</v>
      </c>
      <c r="U196" s="124"/>
      <c r="V196" s="157"/>
      <c r="W196" s="158"/>
      <c r="X196" s="159">
        <f t="shared" si="28"/>
        <v>66</v>
      </c>
      <c r="Y196" s="159">
        <f t="shared" si="29"/>
        <v>5</v>
      </c>
      <c r="Z196" s="159">
        <f t="shared" si="30"/>
        <v>6</v>
      </c>
    </row>
    <row r="197" s="45" customFormat="1" ht="31.5" spans="1:26">
      <c r="A197" s="174">
        <v>15</v>
      </c>
      <c r="B197" s="122" t="s">
        <v>932</v>
      </c>
      <c r="C197" s="123">
        <v>33319</v>
      </c>
      <c r="D197" s="124"/>
      <c r="E197" s="113" t="s">
        <v>933</v>
      </c>
      <c r="F197" s="113" t="s">
        <v>934</v>
      </c>
      <c r="G197" s="124" t="s">
        <v>935</v>
      </c>
      <c r="H197" s="123">
        <v>45016</v>
      </c>
      <c r="I197" s="133" t="s">
        <v>42</v>
      </c>
      <c r="J197" s="113" t="s">
        <v>95</v>
      </c>
      <c r="K197" s="113" t="s">
        <v>333</v>
      </c>
      <c r="L197" s="123">
        <v>41557</v>
      </c>
      <c r="M197" s="113" t="s">
        <v>45</v>
      </c>
      <c r="N197" s="113" t="s">
        <v>46</v>
      </c>
      <c r="O197" s="113" t="s">
        <v>59</v>
      </c>
      <c r="P197" s="113" t="s">
        <v>936</v>
      </c>
      <c r="Q197" s="113" t="s">
        <v>49</v>
      </c>
      <c r="R197" s="113" t="s">
        <v>50</v>
      </c>
      <c r="S197" s="113" t="s">
        <v>51</v>
      </c>
      <c r="T197" s="156">
        <f t="shared" si="41"/>
        <v>34</v>
      </c>
      <c r="U197" s="124"/>
      <c r="V197" s="157"/>
      <c r="W197" s="160"/>
      <c r="X197" s="159">
        <f t="shared" si="28"/>
        <v>142</v>
      </c>
      <c r="Y197" s="159">
        <f t="shared" si="29"/>
        <v>11</v>
      </c>
      <c r="Z197" s="159">
        <f t="shared" si="30"/>
        <v>10</v>
      </c>
    </row>
    <row r="198" s="45" customFormat="1" ht="31.5" spans="1:26">
      <c r="A198" s="174">
        <v>16</v>
      </c>
      <c r="B198" s="122" t="s">
        <v>937</v>
      </c>
      <c r="C198" s="123">
        <v>24762</v>
      </c>
      <c r="D198" s="124"/>
      <c r="E198" s="113" t="s">
        <v>938</v>
      </c>
      <c r="F198" s="113" t="s">
        <v>939</v>
      </c>
      <c r="G198" s="124" t="s">
        <v>940</v>
      </c>
      <c r="H198" s="123">
        <v>44286</v>
      </c>
      <c r="I198" s="133" t="s">
        <v>42</v>
      </c>
      <c r="J198" s="113" t="s">
        <v>95</v>
      </c>
      <c r="K198" s="113" t="s">
        <v>333</v>
      </c>
      <c r="L198" s="123">
        <v>35582</v>
      </c>
      <c r="M198" s="113" t="s">
        <v>45</v>
      </c>
      <c r="N198" s="113" t="s">
        <v>46</v>
      </c>
      <c r="O198" s="113" t="s">
        <v>59</v>
      </c>
      <c r="P198" s="113" t="s">
        <v>48</v>
      </c>
      <c r="Q198" s="113" t="s">
        <v>107</v>
      </c>
      <c r="R198" s="124"/>
      <c r="S198" s="113" t="s">
        <v>29</v>
      </c>
      <c r="T198" s="156">
        <f t="shared" si="41"/>
        <v>58</v>
      </c>
      <c r="U198" s="124"/>
      <c r="V198" s="157"/>
      <c r="W198" s="158"/>
      <c r="X198" s="159">
        <f t="shared" si="28"/>
        <v>339</v>
      </c>
      <c r="Y198" s="159">
        <f t="shared" si="29"/>
        <v>28</v>
      </c>
      <c r="Z198" s="159">
        <f t="shared" si="30"/>
        <v>3</v>
      </c>
    </row>
    <row r="199" s="46" customFormat="1" ht="31.5" spans="1:26">
      <c r="A199" s="174">
        <v>17</v>
      </c>
      <c r="B199" s="122" t="s">
        <v>941</v>
      </c>
      <c r="C199" s="124"/>
      <c r="D199" s="123">
        <v>31997</v>
      </c>
      <c r="E199" s="113" t="s">
        <v>483</v>
      </c>
      <c r="F199" s="113" t="s">
        <v>942</v>
      </c>
      <c r="G199" s="124" t="s">
        <v>943</v>
      </c>
      <c r="H199" s="123">
        <v>44294</v>
      </c>
      <c r="I199" s="133" t="s">
        <v>42</v>
      </c>
      <c r="J199" s="113" t="s">
        <v>95</v>
      </c>
      <c r="K199" s="113" t="s">
        <v>333</v>
      </c>
      <c r="L199" s="123">
        <v>44197</v>
      </c>
      <c r="M199" s="113" t="s">
        <v>45</v>
      </c>
      <c r="N199" s="113" t="s">
        <v>46</v>
      </c>
      <c r="O199" s="113" t="s">
        <v>59</v>
      </c>
      <c r="P199" s="113" t="s">
        <v>805</v>
      </c>
      <c r="Q199" s="113" t="s">
        <v>49</v>
      </c>
      <c r="R199" s="113" t="s">
        <v>50</v>
      </c>
      <c r="S199" s="124"/>
      <c r="T199" s="156">
        <f>$X$9-YEAR(D199)</f>
        <v>38</v>
      </c>
      <c r="U199" s="124"/>
      <c r="V199" s="157"/>
      <c r="W199" s="154"/>
      <c r="X199" s="159">
        <f t="shared" si="28"/>
        <v>56</v>
      </c>
      <c r="Y199" s="159">
        <f t="shared" si="29"/>
        <v>4</v>
      </c>
      <c r="Z199" s="159">
        <f t="shared" si="30"/>
        <v>8</v>
      </c>
    </row>
    <row r="200" s="45" customFormat="1" ht="31.5" spans="1:26">
      <c r="A200" s="174">
        <v>18</v>
      </c>
      <c r="B200" s="122" t="s">
        <v>944</v>
      </c>
      <c r="C200" s="123">
        <v>31778</v>
      </c>
      <c r="D200" s="124"/>
      <c r="E200" s="113" t="s">
        <v>945</v>
      </c>
      <c r="F200" s="113" t="s">
        <v>946</v>
      </c>
      <c r="G200" s="124" t="s">
        <v>947</v>
      </c>
      <c r="H200" s="123">
        <v>44420</v>
      </c>
      <c r="I200" s="133" t="s">
        <v>42</v>
      </c>
      <c r="J200" s="113" t="s">
        <v>95</v>
      </c>
      <c r="K200" s="113" t="s">
        <v>333</v>
      </c>
      <c r="L200" s="123">
        <v>41883</v>
      </c>
      <c r="M200" s="113" t="s">
        <v>103</v>
      </c>
      <c r="N200" s="113" t="s">
        <v>104</v>
      </c>
      <c r="O200" s="113" t="s">
        <v>59</v>
      </c>
      <c r="P200" s="113" t="s">
        <v>139</v>
      </c>
      <c r="Q200" s="113" t="s">
        <v>49</v>
      </c>
      <c r="R200" s="124"/>
      <c r="S200" s="124"/>
      <c r="T200" s="156">
        <f t="shared" ref="T200:T204" si="42">$X$9-YEAR(C200)</f>
        <v>38</v>
      </c>
      <c r="U200" s="124"/>
      <c r="V200" s="157"/>
      <c r="W200" s="160"/>
      <c r="X200" s="159">
        <f t="shared" si="28"/>
        <v>132</v>
      </c>
      <c r="Y200" s="159">
        <f t="shared" si="29"/>
        <v>11</v>
      </c>
      <c r="Z200" s="159">
        <f t="shared" si="30"/>
        <v>0</v>
      </c>
    </row>
    <row r="201" s="45" customFormat="1" ht="31.5" spans="1:26">
      <c r="A201" s="174">
        <v>19</v>
      </c>
      <c r="B201" s="122" t="s">
        <v>948</v>
      </c>
      <c r="C201" s="124"/>
      <c r="D201" s="123">
        <v>30863</v>
      </c>
      <c r="E201" s="113" t="s">
        <v>949</v>
      </c>
      <c r="F201" s="113" t="s">
        <v>950</v>
      </c>
      <c r="G201" s="124" t="s">
        <v>951</v>
      </c>
      <c r="H201" s="123">
        <v>45489</v>
      </c>
      <c r="I201" s="113" t="s">
        <v>112</v>
      </c>
      <c r="J201" s="113" t="s">
        <v>95</v>
      </c>
      <c r="K201" s="113" t="s">
        <v>931</v>
      </c>
      <c r="L201" s="123">
        <v>43101</v>
      </c>
      <c r="M201" s="113" t="s">
        <v>103</v>
      </c>
      <c r="N201" s="113" t="s">
        <v>104</v>
      </c>
      <c r="O201" s="113" t="s">
        <v>59</v>
      </c>
      <c r="P201" s="113" t="s">
        <v>217</v>
      </c>
      <c r="Q201" s="113" t="s">
        <v>78</v>
      </c>
      <c r="R201" s="113" t="s">
        <v>50</v>
      </c>
      <c r="S201" s="113" t="s">
        <v>29</v>
      </c>
      <c r="T201" s="156">
        <f>$X$9-YEAR(D201)</f>
        <v>41</v>
      </c>
      <c r="U201" s="124"/>
      <c r="V201" s="195"/>
      <c r="W201" s="158"/>
      <c r="X201" s="159">
        <f t="shared" si="28"/>
        <v>92</v>
      </c>
      <c r="Y201" s="159">
        <f t="shared" si="29"/>
        <v>7</v>
      </c>
      <c r="Z201" s="159">
        <f t="shared" si="30"/>
        <v>8</v>
      </c>
    </row>
    <row r="202" s="45" customFormat="1" ht="31.5" spans="1:26">
      <c r="A202" s="174">
        <v>20</v>
      </c>
      <c r="B202" s="122" t="s">
        <v>952</v>
      </c>
      <c r="C202" s="123">
        <v>32776</v>
      </c>
      <c r="D202" s="124"/>
      <c r="E202" s="113" t="s">
        <v>953</v>
      </c>
      <c r="F202" s="113" t="s">
        <v>954</v>
      </c>
      <c r="G202" s="124" t="s">
        <v>955</v>
      </c>
      <c r="H202" s="123">
        <v>44310</v>
      </c>
      <c r="I202" s="133" t="s">
        <v>42</v>
      </c>
      <c r="J202" s="113" t="s">
        <v>95</v>
      </c>
      <c r="K202" s="113" t="s">
        <v>956</v>
      </c>
      <c r="L202" s="123">
        <v>42184</v>
      </c>
      <c r="M202" s="113" t="s">
        <v>103</v>
      </c>
      <c r="N202" s="113" t="s">
        <v>104</v>
      </c>
      <c r="O202" s="113" t="s">
        <v>59</v>
      </c>
      <c r="P202" s="113" t="s">
        <v>139</v>
      </c>
      <c r="Q202" s="113" t="s">
        <v>107</v>
      </c>
      <c r="R202" s="113" t="s">
        <v>51</v>
      </c>
      <c r="S202" s="113" t="s">
        <v>29</v>
      </c>
      <c r="T202" s="156">
        <f t="shared" si="42"/>
        <v>36</v>
      </c>
      <c r="U202" s="124"/>
      <c r="V202" s="157"/>
      <c r="W202" s="158"/>
      <c r="X202" s="159">
        <f t="shared" si="28"/>
        <v>122</v>
      </c>
      <c r="Y202" s="159">
        <f t="shared" si="29"/>
        <v>10</v>
      </c>
      <c r="Z202" s="159">
        <f t="shared" si="30"/>
        <v>2</v>
      </c>
    </row>
    <row r="203" s="45" customFormat="1" ht="31.5" spans="1:26">
      <c r="A203" s="174">
        <v>21</v>
      </c>
      <c r="B203" s="122" t="s">
        <v>957</v>
      </c>
      <c r="C203" s="123">
        <v>32478</v>
      </c>
      <c r="D203" s="124"/>
      <c r="E203" s="113" t="s">
        <v>958</v>
      </c>
      <c r="F203" s="113" t="s">
        <v>959</v>
      </c>
      <c r="G203" s="124" t="s">
        <v>960</v>
      </c>
      <c r="H203" s="123">
        <v>44455</v>
      </c>
      <c r="I203" s="133" t="s">
        <v>42</v>
      </c>
      <c r="J203" s="113" t="s">
        <v>95</v>
      </c>
      <c r="K203" s="113" t="s">
        <v>956</v>
      </c>
      <c r="L203" s="123">
        <v>44809</v>
      </c>
      <c r="M203" s="113" t="s">
        <v>152</v>
      </c>
      <c r="N203" s="113" t="s">
        <v>104</v>
      </c>
      <c r="O203" s="113" t="s">
        <v>59</v>
      </c>
      <c r="P203" s="113" t="s">
        <v>123</v>
      </c>
      <c r="Q203" s="113" t="s">
        <v>107</v>
      </c>
      <c r="R203" s="113" t="s">
        <v>50</v>
      </c>
      <c r="S203" s="113" t="s">
        <v>51</v>
      </c>
      <c r="T203" s="156">
        <f t="shared" si="42"/>
        <v>37</v>
      </c>
      <c r="U203" s="124"/>
      <c r="V203" s="157"/>
      <c r="W203" s="158"/>
      <c r="X203" s="159">
        <f t="shared" si="28"/>
        <v>35</v>
      </c>
      <c r="Y203" s="159">
        <f t="shared" si="29"/>
        <v>2</v>
      </c>
      <c r="Z203" s="159">
        <f t="shared" si="30"/>
        <v>11</v>
      </c>
    </row>
    <row r="204" s="45" customFormat="1" ht="47.25" spans="1:26">
      <c r="A204" s="174">
        <v>22</v>
      </c>
      <c r="B204" s="122" t="s">
        <v>961</v>
      </c>
      <c r="C204" s="123">
        <v>34692</v>
      </c>
      <c r="D204" s="124"/>
      <c r="E204" s="113" t="s">
        <v>962</v>
      </c>
      <c r="F204" s="113" t="s">
        <v>963</v>
      </c>
      <c r="G204" s="124" t="s">
        <v>964</v>
      </c>
      <c r="H204" s="123">
        <v>44825</v>
      </c>
      <c r="I204" s="133" t="s">
        <v>42</v>
      </c>
      <c r="J204" s="113" t="s">
        <v>95</v>
      </c>
      <c r="K204" s="113" t="s">
        <v>965</v>
      </c>
      <c r="L204" s="123">
        <v>44573</v>
      </c>
      <c r="M204" s="113" t="s">
        <v>152</v>
      </c>
      <c r="N204" s="113" t="s">
        <v>104</v>
      </c>
      <c r="O204" s="113" t="s">
        <v>59</v>
      </c>
      <c r="P204" s="113" t="s">
        <v>966</v>
      </c>
      <c r="Q204" s="113" t="s">
        <v>49</v>
      </c>
      <c r="R204" s="113" t="s">
        <v>794</v>
      </c>
      <c r="S204" s="113" t="s">
        <v>51</v>
      </c>
      <c r="T204" s="156">
        <f t="shared" si="42"/>
        <v>31</v>
      </c>
      <c r="U204" s="124"/>
      <c r="V204" s="157"/>
      <c r="W204" s="158"/>
      <c r="X204" s="159">
        <f t="shared" si="28"/>
        <v>43</v>
      </c>
      <c r="Y204" s="159">
        <f t="shared" si="29"/>
        <v>3</v>
      </c>
      <c r="Z204" s="159">
        <f t="shared" si="30"/>
        <v>7</v>
      </c>
    </row>
    <row r="205" s="45" customFormat="1" ht="31.5" spans="1:26">
      <c r="A205" s="174">
        <v>23</v>
      </c>
      <c r="B205" s="122" t="s">
        <v>967</v>
      </c>
      <c r="C205" s="124"/>
      <c r="D205" s="123">
        <v>33885</v>
      </c>
      <c r="E205" s="113" t="s">
        <v>968</v>
      </c>
      <c r="F205" s="113" t="s">
        <v>969</v>
      </c>
      <c r="G205" s="124" t="s">
        <v>970</v>
      </c>
      <c r="H205" s="123">
        <v>44417</v>
      </c>
      <c r="I205" s="133" t="s">
        <v>42</v>
      </c>
      <c r="J205" s="113" t="s">
        <v>95</v>
      </c>
      <c r="K205" s="113" t="s">
        <v>891</v>
      </c>
      <c r="L205" s="123">
        <v>41883</v>
      </c>
      <c r="M205" s="113" t="s">
        <v>103</v>
      </c>
      <c r="N205" s="113" t="s">
        <v>304</v>
      </c>
      <c r="O205" s="113" t="s">
        <v>638</v>
      </c>
      <c r="P205" s="113" t="s">
        <v>211</v>
      </c>
      <c r="Q205" s="113" t="s">
        <v>49</v>
      </c>
      <c r="R205" s="113" t="s">
        <v>50</v>
      </c>
      <c r="S205" s="113" t="s">
        <v>29</v>
      </c>
      <c r="T205" s="156">
        <f>$X$9-YEAR(D205)</f>
        <v>33</v>
      </c>
      <c r="U205" s="124"/>
      <c r="V205" s="160"/>
      <c r="W205" s="158"/>
      <c r="X205" s="159">
        <f t="shared" si="28"/>
        <v>132</v>
      </c>
      <c r="Y205" s="159">
        <f t="shared" si="29"/>
        <v>11</v>
      </c>
      <c r="Z205" s="159">
        <f t="shared" si="30"/>
        <v>0</v>
      </c>
    </row>
    <row r="206" s="45" customFormat="1" ht="47.25" spans="1:26">
      <c r="A206" s="174">
        <v>24</v>
      </c>
      <c r="B206" s="122" t="s">
        <v>971</v>
      </c>
      <c r="C206" s="123">
        <v>28893</v>
      </c>
      <c r="D206" s="124"/>
      <c r="E206" s="113" t="s">
        <v>972</v>
      </c>
      <c r="F206" s="113" t="s">
        <v>973</v>
      </c>
      <c r="G206" s="124" t="s">
        <v>974</v>
      </c>
      <c r="H206" s="123">
        <v>44310</v>
      </c>
      <c r="I206" s="133" t="s">
        <v>42</v>
      </c>
      <c r="J206" s="113" t="s">
        <v>975</v>
      </c>
      <c r="K206" s="113" t="s">
        <v>976</v>
      </c>
      <c r="L206" s="123">
        <v>39022</v>
      </c>
      <c r="M206" s="113" t="s">
        <v>45</v>
      </c>
      <c r="N206" s="113" t="s">
        <v>422</v>
      </c>
      <c r="O206" s="113" t="s">
        <v>47</v>
      </c>
      <c r="P206" s="113" t="s">
        <v>977</v>
      </c>
      <c r="Q206" s="113" t="s">
        <v>978</v>
      </c>
      <c r="R206" s="113" t="s">
        <v>979</v>
      </c>
      <c r="S206" s="113" t="s">
        <v>124</v>
      </c>
      <c r="T206" s="156">
        <f t="shared" ref="T206:T224" si="43">$X$9-YEAR(C206)</f>
        <v>46</v>
      </c>
      <c r="U206" s="124"/>
      <c r="V206" s="148"/>
      <c r="W206" s="158"/>
      <c r="X206" s="159">
        <f t="shared" si="28"/>
        <v>226</v>
      </c>
      <c r="Y206" s="159">
        <f t="shared" ref="Y206:Y269" si="44">ROUNDDOWN(X206/12,0)</f>
        <v>18</v>
      </c>
      <c r="Z206" s="159">
        <f t="shared" ref="Z206:Z269" si="45">MOD(X206,12)</f>
        <v>10</v>
      </c>
    </row>
    <row r="207" s="45" customFormat="1" ht="47.25" spans="1:26">
      <c r="A207" s="174">
        <v>25</v>
      </c>
      <c r="B207" s="122" t="s">
        <v>980</v>
      </c>
      <c r="C207" s="123">
        <v>32272</v>
      </c>
      <c r="D207" s="124"/>
      <c r="E207" s="113" t="s">
        <v>981</v>
      </c>
      <c r="F207" s="113" t="s">
        <v>982</v>
      </c>
      <c r="G207" s="124" t="s">
        <v>983</v>
      </c>
      <c r="H207" s="123">
        <v>44420</v>
      </c>
      <c r="I207" s="133" t="s">
        <v>42</v>
      </c>
      <c r="J207" s="113" t="s">
        <v>869</v>
      </c>
      <c r="K207" s="113" t="s">
        <v>984</v>
      </c>
      <c r="L207" s="123">
        <v>42887</v>
      </c>
      <c r="M207" s="113" t="s">
        <v>45</v>
      </c>
      <c r="N207" s="113" t="s">
        <v>422</v>
      </c>
      <c r="O207" s="113" t="s">
        <v>59</v>
      </c>
      <c r="P207" s="113" t="s">
        <v>48</v>
      </c>
      <c r="Q207" s="113" t="s">
        <v>107</v>
      </c>
      <c r="R207" s="113" t="s">
        <v>50</v>
      </c>
      <c r="S207" s="113" t="s">
        <v>124</v>
      </c>
      <c r="T207" s="156">
        <f t="shared" si="43"/>
        <v>37</v>
      </c>
      <c r="U207" s="124"/>
      <c r="V207" s="157"/>
      <c r="W207" s="158"/>
      <c r="X207" s="159">
        <f t="shared" si="28"/>
        <v>99</v>
      </c>
      <c r="Y207" s="159">
        <f t="shared" si="44"/>
        <v>8</v>
      </c>
      <c r="Z207" s="159">
        <f t="shared" si="45"/>
        <v>3</v>
      </c>
    </row>
    <row r="208" s="45" customFormat="1" ht="31.5" spans="1:26">
      <c r="A208" s="174">
        <v>26</v>
      </c>
      <c r="B208" s="122" t="s">
        <v>985</v>
      </c>
      <c r="C208" s="123">
        <v>31958</v>
      </c>
      <c r="D208" s="124"/>
      <c r="E208" s="113" t="s">
        <v>986</v>
      </c>
      <c r="F208" s="113" t="s">
        <v>987</v>
      </c>
      <c r="G208" s="124" t="s">
        <v>988</v>
      </c>
      <c r="H208" s="123">
        <v>44310</v>
      </c>
      <c r="I208" s="133" t="s">
        <v>42</v>
      </c>
      <c r="J208" s="113" t="s">
        <v>95</v>
      </c>
      <c r="K208" s="113" t="s">
        <v>989</v>
      </c>
      <c r="L208" s="123">
        <v>39814</v>
      </c>
      <c r="M208" s="113" t="s">
        <v>103</v>
      </c>
      <c r="N208" s="113" t="s">
        <v>104</v>
      </c>
      <c r="O208" s="113" t="s">
        <v>59</v>
      </c>
      <c r="P208" s="113" t="s">
        <v>48</v>
      </c>
      <c r="Q208" s="113" t="s">
        <v>107</v>
      </c>
      <c r="R208" s="113" t="s">
        <v>50</v>
      </c>
      <c r="S208" s="113" t="s">
        <v>51</v>
      </c>
      <c r="T208" s="156">
        <f t="shared" si="43"/>
        <v>38</v>
      </c>
      <c r="U208" s="124"/>
      <c r="V208" s="157"/>
      <c r="W208" s="158"/>
      <c r="X208" s="159">
        <f t="shared" si="28"/>
        <v>200</v>
      </c>
      <c r="Y208" s="159">
        <f t="shared" si="44"/>
        <v>16</v>
      </c>
      <c r="Z208" s="159">
        <f t="shared" si="45"/>
        <v>8</v>
      </c>
    </row>
    <row r="209" s="45" customFormat="1" ht="31.5" spans="1:26">
      <c r="A209" s="174">
        <v>27</v>
      </c>
      <c r="B209" s="122" t="s">
        <v>990</v>
      </c>
      <c r="C209" s="123">
        <v>34439</v>
      </c>
      <c r="D209" s="124"/>
      <c r="E209" s="113" t="s">
        <v>991</v>
      </c>
      <c r="F209" s="113" t="s">
        <v>992</v>
      </c>
      <c r="G209" s="124" t="s">
        <v>993</v>
      </c>
      <c r="H209" s="123">
        <v>45316</v>
      </c>
      <c r="I209" s="133" t="s">
        <v>42</v>
      </c>
      <c r="J209" s="113" t="s">
        <v>95</v>
      </c>
      <c r="K209" s="113" t="s">
        <v>989</v>
      </c>
      <c r="L209" s="123">
        <v>42887</v>
      </c>
      <c r="M209" s="113" t="s">
        <v>45</v>
      </c>
      <c r="N209" s="113" t="s">
        <v>422</v>
      </c>
      <c r="O209" s="113" t="s">
        <v>59</v>
      </c>
      <c r="P209" s="113" t="s">
        <v>48</v>
      </c>
      <c r="Q209" s="113" t="s">
        <v>49</v>
      </c>
      <c r="R209" s="113" t="s">
        <v>50</v>
      </c>
      <c r="S209" s="113" t="s">
        <v>51</v>
      </c>
      <c r="T209" s="156">
        <f t="shared" si="43"/>
        <v>31</v>
      </c>
      <c r="U209" s="124"/>
      <c r="V209" s="157"/>
      <c r="W209" s="158"/>
      <c r="X209" s="159">
        <f t="shared" si="28"/>
        <v>99</v>
      </c>
      <c r="Y209" s="159">
        <f t="shared" si="44"/>
        <v>8</v>
      </c>
      <c r="Z209" s="159">
        <f t="shared" si="45"/>
        <v>3</v>
      </c>
    </row>
    <row r="210" s="45" customFormat="1" ht="31.5" spans="1:26">
      <c r="A210" s="174">
        <v>28</v>
      </c>
      <c r="B210" s="122" t="s">
        <v>994</v>
      </c>
      <c r="C210" s="123">
        <v>32753</v>
      </c>
      <c r="D210" s="124"/>
      <c r="E210" s="113" t="s">
        <v>995</v>
      </c>
      <c r="F210" s="113" t="s">
        <v>996</v>
      </c>
      <c r="G210" s="328" t="s">
        <v>997</v>
      </c>
      <c r="H210" s="123">
        <v>44375</v>
      </c>
      <c r="I210" s="133" t="s">
        <v>42</v>
      </c>
      <c r="J210" s="113" t="s">
        <v>95</v>
      </c>
      <c r="K210" s="113" t="s">
        <v>989</v>
      </c>
      <c r="L210" s="123">
        <v>42826</v>
      </c>
      <c r="M210" s="113" t="s">
        <v>45</v>
      </c>
      <c r="N210" s="113" t="s">
        <v>422</v>
      </c>
      <c r="O210" s="113" t="s">
        <v>59</v>
      </c>
      <c r="P210" s="113" t="s">
        <v>48</v>
      </c>
      <c r="Q210" s="113" t="s">
        <v>49</v>
      </c>
      <c r="R210" s="124"/>
      <c r="S210" s="124"/>
      <c r="T210" s="156">
        <f t="shared" si="43"/>
        <v>36</v>
      </c>
      <c r="U210" s="124"/>
      <c r="V210" s="157"/>
      <c r="W210" s="158"/>
      <c r="X210" s="159">
        <f t="shared" si="28"/>
        <v>101</v>
      </c>
      <c r="Y210" s="159">
        <f t="shared" si="44"/>
        <v>8</v>
      </c>
      <c r="Z210" s="159">
        <f t="shared" si="45"/>
        <v>5</v>
      </c>
    </row>
    <row r="211" s="45" customFormat="1" ht="31.5" spans="1:26">
      <c r="A211" s="174">
        <v>29</v>
      </c>
      <c r="B211" s="122" t="s">
        <v>998</v>
      </c>
      <c r="C211" s="123">
        <v>34282</v>
      </c>
      <c r="D211" s="124"/>
      <c r="E211" s="113" t="s">
        <v>999</v>
      </c>
      <c r="F211" s="113" t="s">
        <v>1000</v>
      </c>
      <c r="G211" s="124" t="s">
        <v>1001</v>
      </c>
      <c r="H211" s="123">
        <v>44310</v>
      </c>
      <c r="I211" s="133" t="s">
        <v>42</v>
      </c>
      <c r="J211" s="113" t="s">
        <v>95</v>
      </c>
      <c r="K211" s="113" t="s">
        <v>989</v>
      </c>
      <c r="L211" s="123">
        <v>42675</v>
      </c>
      <c r="M211" s="113" t="s">
        <v>103</v>
      </c>
      <c r="N211" s="113" t="s">
        <v>104</v>
      </c>
      <c r="O211" s="113" t="s">
        <v>105</v>
      </c>
      <c r="P211" s="113" t="s">
        <v>48</v>
      </c>
      <c r="Q211" s="113" t="s">
        <v>107</v>
      </c>
      <c r="R211" s="124"/>
      <c r="S211" s="124"/>
      <c r="T211" s="156">
        <f t="shared" si="43"/>
        <v>32</v>
      </c>
      <c r="U211" s="124"/>
      <c r="V211" s="157"/>
      <c r="W211" s="160"/>
      <c r="X211" s="159">
        <f t="shared" si="28"/>
        <v>106</v>
      </c>
      <c r="Y211" s="159">
        <f t="shared" si="44"/>
        <v>8</v>
      </c>
      <c r="Z211" s="159">
        <f t="shared" si="45"/>
        <v>10</v>
      </c>
    </row>
    <row r="212" s="45" customFormat="1" ht="47.25" spans="1:26">
      <c r="A212" s="174">
        <v>30</v>
      </c>
      <c r="B212" s="122" t="s">
        <v>1002</v>
      </c>
      <c r="C212" s="123">
        <v>32932</v>
      </c>
      <c r="D212" s="124"/>
      <c r="E212" s="113" t="s">
        <v>348</v>
      </c>
      <c r="F212" s="113" t="s">
        <v>1003</v>
      </c>
      <c r="G212" s="124" t="s">
        <v>1004</v>
      </c>
      <c r="H212" s="123">
        <v>44838</v>
      </c>
      <c r="I212" s="133" t="s">
        <v>42</v>
      </c>
      <c r="J212" s="113" t="s">
        <v>95</v>
      </c>
      <c r="K212" s="113" t="s">
        <v>989</v>
      </c>
      <c r="L212" s="123">
        <v>43405</v>
      </c>
      <c r="M212" s="113" t="s">
        <v>103</v>
      </c>
      <c r="N212" s="113" t="s">
        <v>104</v>
      </c>
      <c r="O212" s="113" t="s">
        <v>1005</v>
      </c>
      <c r="P212" s="113" t="s">
        <v>1006</v>
      </c>
      <c r="Q212" s="115" t="s">
        <v>1007</v>
      </c>
      <c r="R212" s="113" t="s">
        <v>50</v>
      </c>
      <c r="S212" s="113" t="s">
        <v>51</v>
      </c>
      <c r="T212" s="156">
        <f t="shared" si="43"/>
        <v>35</v>
      </c>
      <c r="U212" s="124"/>
      <c r="V212" s="157"/>
      <c r="W212" s="160"/>
      <c r="X212" s="159">
        <f t="shared" si="28"/>
        <v>82</v>
      </c>
      <c r="Y212" s="159">
        <f t="shared" si="44"/>
        <v>6</v>
      </c>
      <c r="Z212" s="159">
        <f t="shared" si="45"/>
        <v>10</v>
      </c>
    </row>
    <row r="213" s="45" customFormat="1" ht="47.25" spans="1:26">
      <c r="A213" s="174">
        <v>31</v>
      </c>
      <c r="B213" s="122" t="s">
        <v>1008</v>
      </c>
      <c r="C213" s="123">
        <v>32935</v>
      </c>
      <c r="D213" s="124"/>
      <c r="E213" s="113" t="s">
        <v>1009</v>
      </c>
      <c r="F213" s="113" t="s">
        <v>1010</v>
      </c>
      <c r="G213" s="124" t="s">
        <v>1011</v>
      </c>
      <c r="H213" s="123">
        <v>44310</v>
      </c>
      <c r="I213" s="133" t="s">
        <v>42</v>
      </c>
      <c r="J213" s="113" t="s">
        <v>95</v>
      </c>
      <c r="K213" s="113" t="s">
        <v>989</v>
      </c>
      <c r="L213" s="123">
        <v>43497</v>
      </c>
      <c r="M213" s="113" t="s">
        <v>45</v>
      </c>
      <c r="N213" s="113" t="s">
        <v>422</v>
      </c>
      <c r="O213" s="113" t="s">
        <v>47</v>
      </c>
      <c r="P213" s="113" t="s">
        <v>48</v>
      </c>
      <c r="Q213" s="113" t="s">
        <v>49</v>
      </c>
      <c r="R213" s="113" t="s">
        <v>50</v>
      </c>
      <c r="S213" s="113" t="s">
        <v>124</v>
      </c>
      <c r="T213" s="156">
        <f t="shared" si="43"/>
        <v>35</v>
      </c>
      <c r="U213" s="124"/>
      <c r="V213" s="157"/>
      <c r="W213" s="160"/>
      <c r="X213" s="159">
        <f t="shared" si="28"/>
        <v>79</v>
      </c>
      <c r="Y213" s="159">
        <f t="shared" si="44"/>
        <v>6</v>
      </c>
      <c r="Z213" s="159">
        <f t="shared" si="45"/>
        <v>7</v>
      </c>
    </row>
    <row r="214" s="45" customFormat="1" ht="31.5" spans="1:26">
      <c r="A214" s="174">
        <v>32</v>
      </c>
      <c r="B214" s="122" t="s">
        <v>1012</v>
      </c>
      <c r="C214" s="123">
        <v>30604</v>
      </c>
      <c r="D214" s="124"/>
      <c r="E214" s="113" t="s">
        <v>920</v>
      </c>
      <c r="F214" s="113" t="s">
        <v>1013</v>
      </c>
      <c r="G214" s="124" t="s">
        <v>1014</v>
      </c>
      <c r="H214" s="123">
        <v>45205</v>
      </c>
      <c r="I214" s="133" t="s">
        <v>42</v>
      </c>
      <c r="J214" s="113" t="s">
        <v>95</v>
      </c>
      <c r="K214" s="113" t="s">
        <v>989</v>
      </c>
      <c r="L214" s="123">
        <v>43556</v>
      </c>
      <c r="M214" s="113" t="s">
        <v>45</v>
      </c>
      <c r="N214" s="113" t="s">
        <v>422</v>
      </c>
      <c r="O214" s="113" t="s">
        <v>59</v>
      </c>
      <c r="P214" s="113" t="s">
        <v>48</v>
      </c>
      <c r="Q214" s="113" t="s">
        <v>107</v>
      </c>
      <c r="R214" s="113" t="s">
        <v>50</v>
      </c>
      <c r="S214" s="113" t="s">
        <v>51</v>
      </c>
      <c r="T214" s="156">
        <f t="shared" si="43"/>
        <v>42</v>
      </c>
      <c r="U214" s="124"/>
      <c r="V214" s="157"/>
      <c r="W214" s="160"/>
      <c r="X214" s="159">
        <f t="shared" ref="X214:X277" si="46">DATEDIF(L214,$W$7,"m")</f>
        <v>77</v>
      </c>
      <c r="Y214" s="159">
        <f t="shared" si="44"/>
        <v>6</v>
      </c>
      <c r="Z214" s="159">
        <f t="shared" si="45"/>
        <v>5</v>
      </c>
    </row>
    <row r="215" s="45" customFormat="1" ht="31.5" spans="1:26">
      <c r="A215" s="174">
        <v>33</v>
      </c>
      <c r="B215" s="122" t="s">
        <v>1015</v>
      </c>
      <c r="C215" s="123">
        <v>31426</v>
      </c>
      <c r="D215" s="124"/>
      <c r="E215" s="113" t="s">
        <v>968</v>
      </c>
      <c r="F215" s="113" t="s">
        <v>1016</v>
      </c>
      <c r="G215" s="124" t="s">
        <v>1017</v>
      </c>
      <c r="H215" s="123">
        <v>44294</v>
      </c>
      <c r="I215" s="133" t="s">
        <v>42</v>
      </c>
      <c r="J215" s="113" t="s">
        <v>95</v>
      </c>
      <c r="K215" s="113" t="s">
        <v>989</v>
      </c>
      <c r="L215" s="123">
        <v>43040</v>
      </c>
      <c r="M215" s="113" t="s">
        <v>103</v>
      </c>
      <c r="N215" s="113" t="s">
        <v>104</v>
      </c>
      <c r="O215" s="113" t="s">
        <v>59</v>
      </c>
      <c r="P215" s="113" t="s">
        <v>936</v>
      </c>
      <c r="Q215" s="113" t="s">
        <v>107</v>
      </c>
      <c r="R215" s="124"/>
      <c r="S215" s="113" t="s">
        <v>51</v>
      </c>
      <c r="T215" s="156">
        <f t="shared" si="43"/>
        <v>39</v>
      </c>
      <c r="U215" s="124"/>
      <c r="V215" s="157"/>
      <c r="W215" s="160"/>
      <c r="X215" s="159">
        <f t="shared" si="46"/>
        <v>94</v>
      </c>
      <c r="Y215" s="159">
        <f t="shared" si="44"/>
        <v>7</v>
      </c>
      <c r="Z215" s="159">
        <f t="shared" si="45"/>
        <v>10</v>
      </c>
    </row>
    <row r="216" s="45" customFormat="1" ht="31.5" spans="1:26">
      <c r="A216" s="174">
        <v>34</v>
      </c>
      <c r="B216" s="122" t="s">
        <v>1018</v>
      </c>
      <c r="C216" s="123">
        <v>35257</v>
      </c>
      <c r="D216" s="124"/>
      <c r="E216" s="113" t="s">
        <v>1019</v>
      </c>
      <c r="F216" s="113" t="s">
        <v>1020</v>
      </c>
      <c r="G216" s="124" t="s">
        <v>1021</v>
      </c>
      <c r="H216" s="123">
        <v>44294</v>
      </c>
      <c r="I216" s="133" t="s">
        <v>42</v>
      </c>
      <c r="J216" s="113" t="s">
        <v>95</v>
      </c>
      <c r="K216" s="113" t="s">
        <v>989</v>
      </c>
      <c r="L216" s="123">
        <v>43497</v>
      </c>
      <c r="M216" s="113" t="s">
        <v>103</v>
      </c>
      <c r="N216" s="113" t="s">
        <v>104</v>
      </c>
      <c r="O216" s="113" t="s">
        <v>47</v>
      </c>
      <c r="P216" s="113" t="s">
        <v>1022</v>
      </c>
      <c r="Q216" s="113" t="s">
        <v>49</v>
      </c>
      <c r="R216" s="113" t="s">
        <v>50</v>
      </c>
      <c r="S216" s="113" t="s">
        <v>51</v>
      </c>
      <c r="T216" s="156">
        <f t="shared" si="43"/>
        <v>29</v>
      </c>
      <c r="U216" s="124"/>
      <c r="V216" s="157"/>
      <c r="W216" s="160"/>
      <c r="X216" s="159">
        <f t="shared" si="46"/>
        <v>79</v>
      </c>
      <c r="Y216" s="159">
        <f t="shared" si="44"/>
        <v>6</v>
      </c>
      <c r="Z216" s="159">
        <f t="shared" si="45"/>
        <v>7</v>
      </c>
    </row>
    <row r="217" s="45" customFormat="1" ht="31.5" spans="1:26">
      <c r="A217" s="174">
        <v>35</v>
      </c>
      <c r="B217" s="122" t="s">
        <v>1023</v>
      </c>
      <c r="C217" s="123">
        <v>31784</v>
      </c>
      <c r="D217" s="124"/>
      <c r="E217" s="113" t="s">
        <v>1024</v>
      </c>
      <c r="F217" s="113" t="s">
        <v>1025</v>
      </c>
      <c r="G217" s="124" t="s">
        <v>1026</v>
      </c>
      <c r="H217" s="123">
        <v>44286</v>
      </c>
      <c r="I217" s="133" t="s">
        <v>42</v>
      </c>
      <c r="J217" s="113" t="s">
        <v>95</v>
      </c>
      <c r="K217" s="113" t="s">
        <v>989</v>
      </c>
      <c r="L217" s="123">
        <v>43647</v>
      </c>
      <c r="M217" s="113" t="s">
        <v>103</v>
      </c>
      <c r="N217" s="113" t="s">
        <v>104</v>
      </c>
      <c r="O217" s="113" t="s">
        <v>59</v>
      </c>
      <c r="P217" s="113" t="s">
        <v>48</v>
      </c>
      <c r="Q217" s="113" t="s">
        <v>49</v>
      </c>
      <c r="R217" s="113" t="s">
        <v>50</v>
      </c>
      <c r="S217" s="113" t="s">
        <v>1027</v>
      </c>
      <c r="T217" s="156">
        <f t="shared" si="43"/>
        <v>38</v>
      </c>
      <c r="U217" s="124"/>
      <c r="V217" s="157"/>
      <c r="W217" s="158"/>
      <c r="X217" s="159">
        <f t="shared" si="46"/>
        <v>74</v>
      </c>
      <c r="Y217" s="159">
        <f t="shared" si="44"/>
        <v>6</v>
      </c>
      <c r="Z217" s="159">
        <f t="shared" si="45"/>
        <v>2</v>
      </c>
    </row>
    <row r="218" s="45" customFormat="1" ht="31.5" spans="1:26">
      <c r="A218" s="174">
        <v>36</v>
      </c>
      <c r="B218" s="122" t="s">
        <v>1028</v>
      </c>
      <c r="C218" s="123">
        <v>34963</v>
      </c>
      <c r="D218" s="124"/>
      <c r="E218" s="113" t="s">
        <v>63</v>
      </c>
      <c r="F218" s="113" t="s">
        <v>1029</v>
      </c>
      <c r="G218" s="124" t="s">
        <v>1030</v>
      </c>
      <c r="H218" s="123">
        <v>44294</v>
      </c>
      <c r="I218" s="133" t="s">
        <v>42</v>
      </c>
      <c r="J218" s="113" t="s">
        <v>95</v>
      </c>
      <c r="K218" s="113" t="s">
        <v>989</v>
      </c>
      <c r="L218" s="123">
        <v>44105</v>
      </c>
      <c r="M218" s="113" t="s">
        <v>103</v>
      </c>
      <c r="N218" s="113" t="s">
        <v>104</v>
      </c>
      <c r="O218" s="113" t="s">
        <v>59</v>
      </c>
      <c r="P218" s="113" t="s">
        <v>493</v>
      </c>
      <c r="Q218" s="113" t="s">
        <v>49</v>
      </c>
      <c r="R218" s="113" t="s">
        <v>50</v>
      </c>
      <c r="S218" s="113" t="s">
        <v>51</v>
      </c>
      <c r="T218" s="156">
        <f t="shared" si="43"/>
        <v>30</v>
      </c>
      <c r="U218" s="124"/>
      <c r="V218" s="157"/>
      <c r="W218" s="160"/>
      <c r="X218" s="159">
        <f t="shared" si="46"/>
        <v>59</v>
      </c>
      <c r="Y218" s="159">
        <f t="shared" si="44"/>
        <v>4</v>
      </c>
      <c r="Z218" s="159">
        <f t="shared" si="45"/>
        <v>11</v>
      </c>
    </row>
    <row r="219" s="45" customFormat="1" ht="94.5" spans="1:26">
      <c r="A219" s="174">
        <v>37</v>
      </c>
      <c r="B219" s="122" t="s">
        <v>1031</v>
      </c>
      <c r="C219" s="123">
        <v>33307</v>
      </c>
      <c r="D219" s="124"/>
      <c r="E219" s="113" t="s">
        <v>1032</v>
      </c>
      <c r="F219" s="113" t="s">
        <v>1033</v>
      </c>
      <c r="G219" s="124" t="s">
        <v>1034</v>
      </c>
      <c r="H219" s="123">
        <v>44294</v>
      </c>
      <c r="I219" s="133" t="s">
        <v>42</v>
      </c>
      <c r="J219" s="113" t="s">
        <v>95</v>
      </c>
      <c r="K219" s="115" t="s">
        <v>1035</v>
      </c>
      <c r="L219" s="123">
        <v>43647</v>
      </c>
      <c r="M219" s="113" t="s">
        <v>103</v>
      </c>
      <c r="N219" s="113" t="s">
        <v>104</v>
      </c>
      <c r="O219" s="113" t="s">
        <v>59</v>
      </c>
      <c r="P219" s="113" t="s">
        <v>48</v>
      </c>
      <c r="Q219" s="113" t="s">
        <v>49</v>
      </c>
      <c r="R219" s="124"/>
      <c r="S219" s="124"/>
      <c r="T219" s="156">
        <f t="shared" si="43"/>
        <v>34</v>
      </c>
      <c r="U219" s="124"/>
      <c r="V219" s="157"/>
      <c r="W219" s="160"/>
      <c r="X219" s="159">
        <f t="shared" si="46"/>
        <v>74</v>
      </c>
      <c r="Y219" s="159">
        <f t="shared" si="44"/>
        <v>6</v>
      </c>
      <c r="Z219" s="159">
        <f t="shared" si="45"/>
        <v>2</v>
      </c>
    </row>
    <row r="220" s="45" customFormat="1" ht="31.5" spans="1:26">
      <c r="A220" s="174">
        <v>38</v>
      </c>
      <c r="B220" s="122" t="s">
        <v>1036</v>
      </c>
      <c r="C220" s="123">
        <v>30538</v>
      </c>
      <c r="D220" s="124"/>
      <c r="E220" s="113" t="s">
        <v>1037</v>
      </c>
      <c r="F220" s="113" t="s">
        <v>1038</v>
      </c>
      <c r="G220" s="124" t="s">
        <v>1039</v>
      </c>
      <c r="H220" s="123">
        <v>45205</v>
      </c>
      <c r="I220" s="133" t="s">
        <v>42</v>
      </c>
      <c r="J220" s="113" t="s">
        <v>95</v>
      </c>
      <c r="K220" s="113" t="s">
        <v>989</v>
      </c>
      <c r="L220" s="123">
        <v>40469</v>
      </c>
      <c r="M220" s="113" t="s">
        <v>45</v>
      </c>
      <c r="N220" s="113" t="s">
        <v>422</v>
      </c>
      <c r="O220" s="113" t="s">
        <v>59</v>
      </c>
      <c r="P220" s="113" t="s">
        <v>48</v>
      </c>
      <c r="Q220" s="113" t="s">
        <v>107</v>
      </c>
      <c r="R220" s="113" t="s">
        <v>50</v>
      </c>
      <c r="S220" s="113" t="s">
        <v>51</v>
      </c>
      <c r="T220" s="156">
        <f t="shared" si="43"/>
        <v>42</v>
      </c>
      <c r="U220" s="124"/>
      <c r="V220" s="157"/>
      <c r="W220" s="158"/>
      <c r="X220" s="159">
        <f t="shared" si="46"/>
        <v>178</v>
      </c>
      <c r="Y220" s="159">
        <f t="shared" si="44"/>
        <v>14</v>
      </c>
      <c r="Z220" s="159">
        <f t="shared" si="45"/>
        <v>10</v>
      </c>
    </row>
    <row r="221" s="45" customFormat="1" ht="94.5" spans="1:26">
      <c r="A221" s="174">
        <v>39</v>
      </c>
      <c r="B221" s="122" t="s">
        <v>1040</v>
      </c>
      <c r="C221" s="123">
        <v>33363</v>
      </c>
      <c r="D221" s="124"/>
      <c r="E221" s="113" t="s">
        <v>1041</v>
      </c>
      <c r="F221" s="113" t="s">
        <v>1042</v>
      </c>
      <c r="G221" s="124" t="s">
        <v>1043</v>
      </c>
      <c r="H221" s="123">
        <v>44811</v>
      </c>
      <c r="I221" s="133" t="s">
        <v>42</v>
      </c>
      <c r="J221" s="113" t="s">
        <v>95</v>
      </c>
      <c r="K221" s="115" t="s">
        <v>1035</v>
      </c>
      <c r="L221" s="123">
        <v>42780</v>
      </c>
      <c r="M221" s="113" t="s">
        <v>103</v>
      </c>
      <c r="N221" s="113" t="s">
        <v>104</v>
      </c>
      <c r="O221" s="113" t="s">
        <v>59</v>
      </c>
      <c r="P221" s="113" t="s">
        <v>203</v>
      </c>
      <c r="Q221" s="113" t="s">
        <v>49</v>
      </c>
      <c r="R221" s="113" t="s">
        <v>50</v>
      </c>
      <c r="S221" s="113" t="s">
        <v>51</v>
      </c>
      <c r="T221" s="156">
        <f t="shared" si="43"/>
        <v>34</v>
      </c>
      <c r="U221" s="124"/>
      <c r="V221" s="157"/>
      <c r="W221" s="158"/>
      <c r="X221" s="159">
        <f t="shared" si="46"/>
        <v>102</v>
      </c>
      <c r="Y221" s="159">
        <f t="shared" si="44"/>
        <v>8</v>
      </c>
      <c r="Z221" s="159">
        <f t="shared" si="45"/>
        <v>6</v>
      </c>
    </row>
    <row r="222" s="45" customFormat="1" ht="94.5" spans="1:26">
      <c r="A222" s="174">
        <v>40</v>
      </c>
      <c r="B222" s="122" t="s">
        <v>1044</v>
      </c>
      <c r="C222" s="123">
        <v>35224</v>
      </c>
      <c r="D222" s="124"/>
      <c r="E222" s="113" t="s">
        <v>1045</v>
      </c>
      <c r="F222" s="113" t="s">
        <v>1046</v>
      </c>
      <c r="G222" s="124" t="s">
        <v>1047</v>
      </c>
      <c r="H222" s="123">
        <v>44420</v>
      </c>
      <c r="I222" s="133" t="s">
        <v>42</v>
      </c>
      <c r="J222" s="113" t="s">
        <v>95</v>
      </c>
      <c r="K222" s="115" t="s">
        <v>1035</v>
      </c>
      <c r="L222" s="123">
        <v>44907</v>
      </c>
      <c r="M222" s="113" t="s">
        <v>152</v>
      </c>
      <c r="N222" s="113" t="s">
        <v>104</v>
      </c>
      <c r="O222" s="113" t="s">
        <v>59</v>
      </c>
      <c r="P222" s="113" t="s">
        <v>211</v>
      </c>
      <c r="Q222" s="113" t="s">
        <v>49</v>
      </c>
      <c r="R222" s="124"/>
      <c r="S222" s="113" t="s">
        <v>124</v>
      </c>
      <c r="T222" s="156">
        <f t="shared" si="43"/>
        <v>29</v>
      </c>
      <c r="U222" s="124"/>
      <c r="V222" s="157"/>
      <c r="W222" s="158"/>
      <c r="X222" s="159">
        <f t="shared" si="46"/>
        <v>32</v>
      </c>
      <c r="Y222" s="159">
        <f t="shared" si="44"/>
        <v>2</v>
      </c>
      <c r="Z222" s="159">
        <f t="shared" si="45"/>
        <v>8</v>
      </c>
    </row>
    <row r="223" s="45" customFormat="1" ht="47.25" spans="1:26">
      <c r="A223" s="174">
        <v>41</v>
      </c>
      <c r="B223" s="122" t="s">
        <v>1048</v>
      </c>
      <c r="C223" s="123">
        <v>36625</v>
      </c>
      <c r="D223" s="124"/>
      <c r="E223" s="113" t="s">
        <v>1049</v>
      </c>
      <c r="F223" s="113" t="s">
        <v>1050</v>
      </c>
      <c r="G223" s="124" t="s">
        <v>1051</v>
      </c>
      <c r="H223" s="123">
        <v>45702</v>
      </c>
      <c r="I223" s="113" t="s">
        <v>112</v>
      </c>
      <c r="J223" s="113" t="s">
        <v>95</v>
      </c>
      <c r="K223" s="124"/>
      <c r="L223" s="123">
        <v>45838</v>
      </c>
      <c r="M223" s="113" t="s">
        <v>303</v>
      </c>
      <c r="N223" s="113" t="s">
        <v>104</v>
      </c>
      <c r="O223" s="113" t="s">
        <v>59</v>
      </c>
      <c r="P223" s="113" t="s">
        <v>1052</v>
      </c>
      <c r="Q223" s="113" t="s">
        <v>49</v>
      </c>
      <c r="R223" s="124"/>
      <c r="S223" s="124"/>
      <c r="T223" s="156">
        <f t="shared" si="43"/>
        <v>25</v>
      </c>
      <c r="U223" s="124"/>
      <c r="V223" s="157"/>
      <c r="W223" s="158"/>
      <c r="X223" s="159">
        <f t="shared" si="46"/>
        <v>2</v>
      </c>
      <c r="Y223" s="159">
        <f t="shared" si="44"/>
        <v>0</v>
      </c>
      <c r="Z223" s="159">
        <f t="shared" si="45"/>
        <v>2</v>
      </c>
    </row>
    <row r="224" s="45" customFormat="1" ht="94.5" spans="1:26">
      <c r="A224" s="174">
        <v>42</v>
      </c>
      <c r="B224" s="122" t="s">
        <v>1053</v>
      </c>
      <c r="C224" s="123">
        <v>34222</v>
      </c>
      <c r="D224" s="124"/>
      <c r="E224" s="113" t="s">
        <v>981</v>
      </c>
      <c r="F224" s="113" t="s">
        <v>1054</v>
      </c>
      <c r="G224" s="124" t="s">
        <v>1055</v>
      </c>
      <c r="H224" s="123">
        <v>44420</v>
      </c>
      <c r="I224" s="133" t="s">
        <v>42</v>
      </c>
      <c r="J224" s="113" t="s">
        <v>95</v>
      </c>
      <c r="K224" s="115" t="s">
        <v>1035</v>
      </c>
      <c r="L224" s="123">
        <v>43678</v>
      </c>
      <c r="M224" s="113" t="s">
        <v>103</v>
      </c>
      <c r="N224" s="113" t="s">
        <v>304</v>
      </c>
      <c r="O224" s="113" t="s">
        <v>59</v>
      </c>
      <c r="P224" s="113" t="s">
        <v>48</v>
      </c>
      <c r="Q224" s="113" t="s">
        <v>49</v>
      </c>
      <c r="R224" s="113" t="s">
        <v>50</v>
      </c>
      <c r="S224" s="113" t="s">
        <v>124</v>
      </c>
      <c r="T224" s="156">
        <f t="shared" si="43"/>
        <v>32</v>
      </c>
      <c r="U224" s="124"/>
      <c r="V224" s="157"/>
      <c r="W224" s="158"/>
      <c r="X224" s="159">
        <f t="shared" si="46"/>
        <v>73</v>
      </c>
      <c r="Y224" s="159">
        <f t="shared" si="44"/>
        <v>6</v>
      </c>
      <c r="Z224" s="159">
        <f t="shared" si="45"/>
        <v>1</v>
      </c>
    </row>
    <row r="225" s="45" customFormat="1" spans="1:26">
      <c r="A225" s="84" t="s">
        <v>304</v>
      </c>
      <c r="B225" s="176" t="s">
        <v>1056</v>
      </c>
      <c r="C225" s="177"/>
      <c r="D225" s="177"/>
      <c r="E225" s="177"/>
      <c r="F225" s="177"/>
      <c r="G225" s="178"/>
      <c r="H225" s="177"/>
      <c r="I225" s="177"/>
      <c r="J225" s="175">
        <f>A235</f>
        <v>10</v>
      </c>
      <c r="K225" s="177"/>
      <c r="L225" s="177"/>
      <c r="M225" s="177"/>
      <c r="N225" s="177"/>
      <c r="O225" s="177"/>
      <c r="P225" s="177"/>
      <c r="Q225" s="177"/>
      <c r="R225" s="177"/>
      <c r="S225" s="177"/>
      <c r="T225" s="177"/>
      <c r="U225" s="177"/>
      <c r="V225" s="158"/>
      <c r="W225" s="158"/>
      <c r="X225" s="159"/>
      <c r="Y225" s="159"/>
      <c r="Z225" s="159"/>
    </row>
    <row r="226" s="46" customFormat="1" ht="47.25" spans="1:26">
      <c r="A226" s="174">
        <v>1</v>
      </c>
      <c r="B226" s="184" t="s">
        <v>1057</v>
      </c>
      <c r="C226" s="185">
        <v>32639</v>
      </c>
      <c r="D226" s="186"/>
      <c r="E226" s="186" t="s">
        <v>1058</v>
      </c>
      <c r="F226" s="186" t="s">
        <v>1059</v>
      </c>
      <c r="G226" s="187" t="s">
        <v>1060</v>
      </c>
      <c r="H226" s="185">
        <v>44294</v>
      </c>
      <c r="I226" s="133" t="s">
        <v>42</v>
      </c>
      <c r="J226" s="186" t="s">
        <v>1061</v>
      </c>
      <c r="K226" s="186" t="s">
        <v>1061</v>
      </c>
      <c r="L226" s="185">
        <v>41110</v>
      </c>
      <c r="M226" s="186" t="s">
        <v>45</v>
      </c>
      <c r="N226" s="186" t="s">
        <v>584</v>
      </c>
      <c r="O226" s="186" t="s">
        <v>47</v>
      </c>
      <c r="P226" s="186" t="s">
        <v>1062</v>
      </c>
      <c r="Q226" s="186" t="s">
        <v>49</v>
      </c>
      <c r="R226" s="186" t="s">
        <v>134</v>
      </c>
      <c r="S226" s="186" t="s">
        <v>1063</v>
      </c>
      <c r="T226" s="156">
        <f t="shared" ref="T226:T231" si="47">$X$9-YEAR(C226)</f>
        <v>36</v>
      </c>
      <c r="U226" s="186"/>
      <c r="V226" s="148"/>
      <c r="W226" s="154"/>
      <c r="X226" s="159">
        <f t="shared" si="46"/>
        <v>157</v>
      </c>
      <c r="Y226" s="159">
        <f t="shared" si="44"/>
        <v>13</v>
      </c>
      <c r="Z226" s="159">
        <f t="shared" si="45"/>
        <v>1</v>
      </c>
    </row>
    <row r="227" s="45" customFormat="1" ht="110.25" spans="1:26">
      <c r="A227" s="174">
        <v>2</v>
      </c>
      <c r="B227" s="188" t="s">
        <v>1064</v>
      </c>
      <c r="C227" s="186"/>
      <c r="D227" s="185">
        <v>29787</v>
      </c>
      <c r="E227" s="186" t="s">
        <v>747</v>
      </c>
      <c r="F227" s="186" t="s">
        <v>1065</v>
      </c>
      <c r="G227" s="187" t="s">
        <v>1066</v>
      </c>
      <c r="H227" s="185">
        <v>44417</v>
      </c>
      <c r="I227" s="133" t="s">
        <v>42</v>
      </c>
      <c r="J227" s="186" t="s">
        <v>95</v>
      </c>
      <c r="K227" s="186" t="s">
        <v>1067</v>
      </c>
      <c r="L227" s="185">
        <v>38808</v>
      </c>
      <c r="M227" s="186" t="s">
        <v>45</v>
      </c>
      <c r="N227" s="186" t="s">
        <v>1068</v>
      </c>
      <c r="O227" s="186" t="s">
        <v>59</v>
      </c>
      <c r="P227" s="186" t="s">
        <v>48</v>
      </c>
      <c r="Q227" s="186" t="s">
        <v>49</v>
      </c>
      <c r="R227" s="186" t="s">
        <v>50</v>
      </c>
      <c r="S227" s="186" t="s">
        <v>29</v>
      </c>
      <c r="T227" s="156">
        <f t="shared" ref="T227:T229" si="48">$X$9-YEAR(D227)</f>
        <v>44</v>
      </c>
      <c r="U227" s="186"/>
      <c r="V227" s="157"/>
      <c r="W227" s="158"/>
      <c r="X227" s="159">
        <f t="shared" si="46"/>
        <v>233</v>
      </c>
      <c r="Y227" s="159">
        <f t="shared" si="44"/>
        <v>19</v>
      </c>
      <c r="Z227" s="159">
        <f t="shared" si="45"/>
        <v>5</v>
      </c>
    </row>
    <row r="228" s="45" customFormat="1" ht="110.25" spans="1:26">
      <c r="A228" s="174">
        <v>3</v>
      </c>
      <c r="B228" s="184" t="s">
        <v>1069</v>
      </c>
      <c r="C228" s="186"/>
      <c r="D228" s="185">
        <v>33141</v>
      </c>
      <c r="E228" s="186" t="s">
        <v>670</v>
      </c>
      <c r="F228" s="186" t="s">
        <v>1070</v>
      </c>
      <c r="G228" s="187" t="s">
        <v>1071</v>
      </c>
      <c r="H228" s="185">
        <v>44294</v>
      </c>
      <c r="I228" s="133" t="s">
        <v>42</v>
      </c>
      <c r="J228" s="186" t="s">
        <v>95</v>
      </c>
      <c r="K228" s="133" t="s">
        <v>1072</v>
      </c>
      <c r="L228" s="185">
        <v>43435</v>
      </c>
      <c r="M228" s="186" t="s">
        <v>103</v>
      </c>
      <c r="N228" s="186" t="s">
        <v>104</v>
      </c>
      <c r="O228" s="186" t="s">
        <v>59</v>
      </c>
      <c r="P228" s="186" t="s">
        <v>1073</v>
      </c>
      <c r="Q228" s="186" t="s">
        <v>49</v>
      </c>
      <c r="R228" s="186"/>
      <c r="S228" s="186"/>
      <c r="T228" s="156">
        <f t="shared" si="48"/>
        <v>35</v>
      </c>
      <c r="U228" s="186"/>
      <c r="V228" s="195"/>
      <c r="W228" s="158"/>
      <c r="X228" s="159">
        <f t="shared" si="46"/>
        <v>81</v>
      </c>
      <c r="Y228" s="159">
        <f t="shared" si="44"/>
        <v>6</v>
      </c>
      <c r="Z228" s="159">
        <f t="shared" si="45"/>
        <v>9</v>
      </c>
    </row>
    <row r="229" s="45" customFormat="1" ht="141.75" spans="1:26">
      <c r="A229" s="174">
        <v>4</v>
      </c>
      <c r="B229" s="184" t="s">
        <v>1074</v>
      </c>
      <c r="C229" s="186"/>
      <c r="D229" s="185">
        <v>34974</v>
      </c>
      <c r="E229" s="189" t="s">
        <v>1075</v>
      </c>
      <c r="F229" s="186" t="s">
        <v>1076</v>
      </c>
      <c r="G229" s="187" t="s">
        <v>1077</v>
      </c>
      <c r="H229" s="185">
        <v>44294</v>
      </c>
      <c r="I229" s="133" t="s">
        <v>42</v>
      </c>
      <c r="J229" s="186" t="s">
        <v>95</v>
      </c>
      <c r="K229" s="133" t="s">
        <v>1078</v>
      </c>
      <c r="L229" s="185">
        <v>43617</v>
      </c>
      <c r="M229" s="186" t="s">
        <v>103</v>
      </c>
      <c r="N229" s="186" t="s">
        <v>304</v>
      </c>
      <c r="O229" s="186" t="s">
        <v>210</v>
      </c>
      <c r="P229" s="186" t="s">
        <v>805</v>
      </c>
      <c r="Q229" s="186" t="s">
        <v>49</v>
      </c>
      <c r="R229" s="186"/>
      <c r="S229" s="186"/>
      <c r="T229" s="156">
        <f t="shared" si="48"/>
        <v>30</v>
      </c>
      <c r="U229" s="186"/>
      <c r="V229" s="157"/>
      <c r="W229" s="158"/>
      <c r="X229" s="159">
        <f t="shared" si="46"/>
        <v>75</v>
      </c>
      <c r="Y229" s="159">
        <f t="shared" si="44"/>
        <v>6</v>
      </c>
      <c r="Z229" s="159">
        <f t="shared" si="45"/>
        <v>3</v>
      </c>
    </row>
    <row r="230" s="45" customFormat="1" ht="47.25" spans="1:26">
      <c r="A230" s="174">
        <v>5</v>
      </c>
      <c r="B230" s="184" t="s">
        <v>1079</v>
      </c>
      <c r="C230" s="185">
        <v>28608</v>
      </c>
      <c r="D230" s="186"/>
      <c r="E230" s="186" t="s">
        <v>1080</v>
      </c>
      <c r="F230" s="186" t="s">
        <v>1081</v>
      </c>
      <c r="G230" s="187" t="s">
        <v>1082</v>
      </c>
      <c r="H230" s="185">
        <v>44254</v>
      </c>
      <c r="I230" s="133" t="s">
        <v>42</v>
      </c>
      <c r="J230" s="186" t="s">
        <v>95</v>
      </c>
      <c r="K230" s="186" t="s">
        <v>1083</v>
      </c>
      <c r="L230" s="185">
        <v>44197</v>
      </c>
      <c r="M230" s="186" t="s">
        <v>103</v>
      </c>
      <c r="N230" s="186" t="s">
        <v>104</v>
      </c>
      <c r="O230" s="186" t="s">
        <v>59</v>
      </c>
      <c r="P230" s="186" t="s">
        <v>1084</v>
      </c>
      <c r="Q230" s="186"/>
      <c r="R230" s="186" t="s">
        <v>50</v>
      </c>
      <c r="S230" s="186" t="s">
        <v>51</v>
      </c>
      <c r="T230" s="156">
        <f t="shared" si="47"/>
        <v>47</v>
      </c>
      <c r="U230" s="186"/>
      <c r="V230" s="157"/>
      <c r="W230" s="158"/>
      <c r="X230" s="159">
        <f t="shared" si="46"/>
        <v>56</v>
      </c>
      <c r="Y230" s="159">
        <f t="shared" si="44"/>
        <v>4</v>
      </c>
      <c r="Z230" s="159">
        <f t="shared" si="45"/>
        <v>8</v>
      </c>
    </row>
    <row r="231" s="45" customFormat="1" ht="78.75" spans="1:26">
      <c r="A231" s="174">
        <v>6</v>
      </c>
      <c r="B231" s="184" t="s">
        <v>1085</v>
      </c>
      <c r="C231" s="185">
        <v>36066</v>
      </c>
      <c r="D231" s="186"/>
      <c r="E231" s="186" t="s">
        <v>1086</v>
      </c>
      <c r="F231" s="186" t="s">
        <v>1087</v>
      </c>
      <c r="G231" s="187" t="s">
        <v>1088</v>
      </c>
      <c r="H231" s="185">
        <v>44946</v>
      </c>
      <c r="I231" s="133" t="s">
        <v>42</v>
      </c>
      <c r="J231" s="186" t="s">
        <v>95</v>
      </c>
      <c r="K231" s="186" t="s">
        <v>1089</v>
      </c>
      <c r="L231" s="185">
        <v>45231</v>
      </c>
      <c r="M231" s="186" t="s">
        <v>152</v>
      </c>
      <c r="N231" s="186" t="s">
        <v>104</v>
      </c>
      <c r="O231" s="186" t="s">
        <v>59</v>
      </c>
      <c r="P231" s="186" t="s">
        <v>1090</v>
      </c>
      <c r="Q231" s="186" t="s">
        <v>49</v>
      </c>
      <c r="R231" s="186" t="s">
        <v>487</v>
      </c>
      <c r="S231" s="186"/>
      <c r="T231" s="156">
        <f t="shared" si="47"/>
        <v>27</v>
      </c>
      <c r="U231" s="186"/>
      <c r="V231" s="157"/>
      <c r="W231" s="158"/>
      <c r="X231" s="159">
        <f t="shared" si="46"/>
        <v>22</v>
      </c>
      <c r="Y231" s="159">
        <f t="shared" si="44"/>
        <v>1</v>
      </c>
      <c r="Z231" s="159">
        <f t="shared" si="45"/>
        <v>10</v>
      </c>
    </row>
    <row r="232" s="45" customFormat="1" ht="31.5" spans="1:26">
      <c r="A232" s="174">
        <v>7</v>
      </c>
      <c r="B232" s="188" t="s">
        <v>1091</v>
      </c>
      <c r="C232" s="186"/>
      <c r="D232" s="185">
        <v>31360</v>
      </c>
      <c r="E232" s="186" t="s">
        <v>1092</v>
      </c>
      <c r="F232" s="186" t="s">
        <v>1093</v>
      </c>
      <c r="G232" s="187" t="s">
        <v>1094</v>
      </c>
      <c r="H232" s="185">
        <v>44922</v>
      </c>
      <c r="I232" s="133" t="s">
        <v>42</v>
      </c>
      <c r="J232" s="186" t="s">
        <v>95</v>
      </c>
      <c r="K232" s="186" t="s">
        <v>1095</v>
      </c>
      <c r="L232" s="185">
        <v>44907</v>
      </c>
      <c r="M232" s="186" t="s">
        <v>152</v>
      </c>
      <c r="N232" s="186" t="s">
        <v>104</v>
      </c>
      <c r="O232" s="186" t="s">
        <v>59</v>
      </c>
      <c r="P232" s="186" t="s">
        <v>106</v>
      </c>
      <c r="Q232" s="186" t="s">
        <v>49</v>
      </c>
      <c r="R232" s="186"/>
      <c r="S232" s="186" t="s">
        <v>51</v>
      </c>
      <c r="T232" s="156">
        <f t="shared" ref="T232:T235" si="49">$X$9-YEAR(D232)</f>
        <v>40</v>
      </c>
      <c r="U232" s="186"/>
      <c r="V232" s="157"/>
      <c r="W232" s="158"/>
      <c r="X232" s="159">
        <f t="shared" si="46"/>
        <v>32</v>
      </c>
      <c r="Y232" s="159">
        <f t="shared" si="44"/>
        <v>2</v>
      </c>
      <c r="Z232" s="159">
        <f t="shared" si="45"/>
        <v>8</v>
      </c>
    </row>
    <row r="233" s="48" customFormat="1" ht="47.25" spans="1:26">
      <c r="A233" s="174">
        <v>8</v>
      </c>
      <c r="B233" s="184" t="s">
        <v>1096</v>
      </c>
      <c r="C233" s="186"/>
      <c r="D233" s="185">
        <v>32694</v>
      </c>
      <c r="E233" s="186" t="s">
        <v>1097</v>
      </c>
      <c r="F233" s="186" t="s">
        <v>1098</v>
      </c>
      <c r="G233" s="187" t="s">
        <v>1099</v>
      </c>
      <c r="H233" s="185">
        <v>44379</v>
      </c>
      <c r="I233" s="133" t="s">
        <v>42</v>
      </c>
      <c r="J233" s="186" t="s">
        <v>95</v>
      </c>
      <c r="K233" s="186" t="s">
        <v>1100</v>
      </c>
      <c r="L233" s="185">
        <v>45566</v>
      </c>
      <c r="M233" s="186" t="s">
        <v>152</v>
      </c>
      <c r="N233" s="186" t="s">
        <v>104</v>
      </c>
      <c r="O233" s="186" t="s">
        <v>59</v>
      </c>
      <c r="P233" s="186" t="s">
        <v>60</v>
      </c>
      <c r="Q233" s="186"/>
      <c r="R233" s="186" t="s">
        <v>50</v>
      </c>
      <c r="S233" s="186" t="s">
        <v>29</v>
      </c>
      <c r="T233" s="156">
        <f t="shared" si="49"/>
        <v>36</v>
      </c>
      <c r="U233" s="186"/>
      <c r="V233" s="157"/>
      <c r="W233" s="158"/>
      <c r="X233" s="159">
        <f t="shared" si="46"/>
        <v>11</v>
      </c>
      <c r="Y233" s="159">
        <f t="shared" si="44"/>
        <v>0</v>
      </c>
      <c r="Z233" s="159">
        <f t="shared" si="45"/>
        <v>11</v>
      </c>
    </row>
    <row r="234" s="45" customFormat="1" ht="110.25" spans="1:26">
      <c r="A234" s="174">
        <v>9</v>
      </c>
      <c r="B234" s="184" t="s">
        <v>1101</v>
      </c>
      <c r="C234" s="186"/>
      <c r="D234" s="185">
        <v>34147</v>
      </c>
      <c r="E234" s="186" t="s">
        <v>1102</v>
      </c>
      <c r="F234" s="186" t="s">
        <v>1103</v>
      </c>
      <c r="G234" s="187" t="s">
        <v>1104</v>
      </c>
      <c r="H234" s="185">
        <v>44299</v>
      </c>
      <c r="I234" s="133" t="s">
        <v>42</v>
      </c>
      <c r="J234" s="186" t="s">
        <v>95</v>
      </c>
      <c r="K234" s="186" t="s">
        <v>1105</v>
      </c>
      <c r="L234" s="185">
        <v>45474</v>
      </c>
      <c r="M234" s="186" t="s">
        <v>152</v>
      </c>
      <c r="N234" s="186" t="s">
        <v>104</v>
      </c>
      <c r="O234" s="186" t="s">
        <v>47</v>
      </c>
      <c r="P234" s="186" t="s">
        <v>123</v>
      </c>
      <c r="Q234" s="186" t="s">
        <v>49</v>
      </c>
      <c r="R234" s="186" t="s">
        <v>50</v>
      </c>
      <c r="S234" s="186" t="s">
        <v>124</v>
      </c>
      <c r="T234" s="156">
        <f t="shared" si="49"/>
        <v>32</v>
      </c>
      <c r="U234" s="186"/>
      <c r="V234" s="160"/>
      <c r="W234" s="158"/>
      <c r="X234" s="159">
        <f t="shared" si="46"/>
        <v>14</v>
      </c>
      <c r="Y234" s="159">
        <f t="shared" si="44"/>
        <v>1</v>
      </c>
      <c r="Z234" s="159">
        <f t="shared" si="45"/>
        <v>2</v>
      </c>
    </row>
    <row r="235" s="46" customFormat="1" ht="141.75" spans="1:26">
      <c r="A235" s="174">
        <v>10</v>
      </c>
      <c r="B235" s="188" t="s">
        <v>1106</v>
      </c>
      <c r="C235" s="186"/>
      <c r="D235" s="185">
        <v>34383</v>
      </c>
      <c r="E235" s="186" t="s">
        <v>1107</v>
      </c>
      <c r="F235" s="186" t="s">
        <v>1108</v>
      </c>
      <c r="G235" s="187" t="s">
        <v>1109</v>
      </c>
      <c r="H235" s="185">
        <v>44251</v>
      </c>
      <c r="I235" s="133" t="s">
        <v>42</v>
      </c>
      <c r="J235" s="186" t="s">
        <v>95</v>
      </c>
      <c r="K235" s="133" t="s">
        <v>1078</v>
      </c>
      <c r="L235" s="185">
        <v>42887</v>
      </c>
      <c r="M235" s="186" t="s">
        <v>45</v>
      </c>
      <c r="N235" s="186" t="s">
        <v>1068</v>
      </c>
      <c r="O235" s="186" t="s">
        <v>59</v>
      </c>
      <c r="P235" s="186" t="s">
        <v>782</v>
      </c>
      <c r="Q235" s="186" t="s">
        <v>49</v>
      </c>
      <c r="R235" s="186"/>
      <c r="S235" s="186"/>
      <c r="T235" s="156">
        <f t="shared" si="49"/>
        <v>31</v>
      </c>
      <c r="U235" s="186"/>
      <c r="V235" s="157"/>
      <c r="W235" s="154"/>
      <c r="X235" s="159">
        <f t="shared" si="46"/>
        <v>99</v>
      </c>
      <c r="Y235" s="159">
        <f t="shared" si="44"/>
        <v>8</v>
      </c>
      <c r="Z235" s="159">
        <f t="shared" si="45"/>
        <v>3</v>
      </c>
    </row>
    <row r="236" s="48" customFormat="1" spans="1:26">
      <c r="A236" s="84" t="s">
        <v>104</v>
      </c>
      <c r="B236" s="190" t="s">
        <v>1110</v>
      </c>
      <c r="C236" s="186"/>
      <c r="D236" s="186"/>
      <c r="E236" s="186"/>
      <c r="F236" s="186"/>
      <c r="G236" s="187"/>
      <c r="H236" s="186"/>
      <c r="I236" s="186"/>
      <c r="J236" s="192">
        <f>SUM(J237:J263)</f>
        <v>27</v>
      </c>
      <c r="K236" s="186"/>
      <c r="L236" s="186"/>
      <c r="M236" s="186"/>
      <c r="N236" s="186"/>
      <c r="O236" s="186"/>
      <c r="P236" s="186"/>
      <c r="Q236" s="186"/>
      <c r="R236" s="186"/>
      <c r="S236" s="186"/>
      <c r="T236" s="186"/>
      <c r="U236" s="87"/>
      <c r="V236" s="148"/>
      <c r="W236" s="158"/>
      <c r="X236" s="159"/>
      <c r="Y236" s="159"/>
      <c r="Z236" s="159"/>
    </row>
    <row r="237" s="48" customFormat="1" spans="1:26">
      <c r="A237" s="84" t="s">
        <v>31</v>
      </c>
      <c r="B237" s="176" t="s">
        <v>741</v>
      </c>
      <c r="C237" s="186"/>
      <c r="D237" s="186"/>
      <c r="E237" s="186"/>
      <c r="F237" s="186"/>
      <c r="G237" s="187"/>
      <c r="H237" s="186"/>
      <c r="I237" s="186"/>
      <c r="J237" s="193">
        <f>A240</f>
        <v>3</v>
      </c>
      <c r="K237" s="186"/>
      <c r="L237" s="186"/>
      <c r="M237" s="186"/>
      <c r="N237" s="186"/>
      <c r="O237" s="186"/>
      <c r="P237" s="186"/>
      <c r="Q237" s="186"/>
      <c r="R237" s="186"/>
      <c r="S237" s="186"/>
      <c r="T237" s="186"/>
      <c r="U237" s="87"/>
      <c r="V237" s="148"/>
      <c r="W237" s="158"/>
      <c r="X237" s="159"/>
      <c r="Y237" s="159"/>
      <c r="Z237" s="159"/>
    </row>
    <row r="238" s="48" customFormat="1" ht="47.25" spans="1:26">
      <c r="A238" s="92">
        <v>1</v>
      </c>
      <c r="B238" s="188" t="s">
        <v>1111</v>
      </c>
      <c r="C238" s="185">
        <v>28384</v>
      </c>
      <c r="D238" s="186"/>
      <c r="E238" s="186" t="s">
        <v>1112</v>
      </c>
      <c r="F238" s="186" t="s">
        <v>1113</v>
      </c>
      <c r="G238" s="191" t="s">
        <v>1114</v>
      </c>
      <c r="H238" s="185">
        <v>44726</v>
      </c>
      <c r="I238" s="133" t="s">
        <v>42</v>
      </c>
      <c r="J238" s="186" t="s">
        <v>745</v>
      </c>
      <c r="K238" s="186" t="s">
        <v>745</v>
      </c>
      <c r="L238" s="185">
        <v>39749</v>
      </c>
      <c r="M238" s="186" t="s">
        <v>45</v>
      </c>
      <c r="N238" s="186" t="s">
        <v>46</v>
      </c>
      <c r="O238" s="186" t="s">
        <v>59</v>
      </c>
      <c r="P238" s="186" t="s">
        <v>48</v>
      </c>
      <c r="Q238" s="186" t="s">
        <v>78</v>
      </c>
      <c r="R238" s="186" t="s">
        <v>1115</v>
      </c>
      <c r="S238" s="186" t="s">
        <v>51</v>
      </c>
      <c r="T238" s="156">
        <f t="shared" ref="T238:T240" si="50">$X$9-YEAR(C238)</f>
        <v>48</v>
      </c>
      <c r="U238" s="87"/>
      <c r="V238" s="148"/>
      <c r="W238" s="158"/>
      <c r="X238" s="159">
        <f t="shared" si="46"/>
        <v>202</v>
      </c>
      <c r="Y238" s="159">
        <f t="shared" si="44"/>
        <v>16</v>
      </c>
      <c r="Z238" s="159">
        <f t="shared" si="45"/>
        <v>10</v>
      </c>
    </row>
    <row r="239" s="48" customFormat="1" ht="63" spans="1:26">
      <c r="A239" s="92">
        <v>2</v>
      </c>
      <c r="B239" s="188" t="s">
        <v>1116</v>
      </c>
      <c r="C239" s="185">
        <v>25259</v>
      </c>
      <c r="D239" s="186"/>
      <c r="E239" s="186" t="s">
        <v>1117</v>
      </c>
      <c r="F239" s="186" t="s">
        <v>1118</v>
      </c>
      <c r="G239" s="191" t="s">
        <v>1119</v>
      </c>
      <c r="H239" s="185">
        <v>44326</v>
      </c>
      <c r="I239" s="133" t="s">
        <v>42</v>
      </c>
      <c r="J239" s="186" t="s">
        <v>44</v>
      </c>
      <c r="K239" s="186" t="s">
        <v>44</v>
      </c>
      <c r="L239" s="185">
        <v>34060</v>
      </c>
      <c r="M239" s="186" t="s">
        <v>45</v>
      </c>
      <c r="N239" s="186" t="s">
        <v>46</v>
      </c>
      <c r="O239" s="186" t="s">
        <v>59</v>
      </c>
      <c r="P239" s="186" t="s">
        <v>123</v>
      </c>
      <c r="Q239" s="186" t="s">
        <v>726</v>
      </c>
      <c r="R239" s="186" t="s">
        <v>50</v>
      </c>
      <c r="S239" s="186" t="s">
        <v>51</v>
      </c>
      <c r="T239" s="156">
        <f t="shared" si="50"/>
        <v>56</v>
      </c>
      <c r="U239" s="87"/>
      <c r="V239" s="148"/>
      <c r="W239" s="158"/>
      <c r="X239" s="159">
        <f t="shared" si="46"/>
        <v>389</v>
      </c>
      <c r="Y239" s="159">
        <f t="shared" si="44"/>
        <v>32</v>
      </c>
      <c r="Z239" s="159">
        <f t="shared" si="45"/>
        <v>5</v>
      </c>
    </row>
    <row r="240" s="48" customFormat="1" ht="63" spans="1:26">
      <c r="A240" s="92">
        <v>3</v>
      </c>
      <c r="B240" s="188" t="s">
        <v>1120</v>
      </c>
      <c r="C240" s="185">
        <v>27708</v>
      </c>
      <c r="D240" s="186"/>
      <c r="E240" s="186" t="s">
        <v>1121</v>
      </c>
      <c r="F240" s="186" t="s">
        <v>1122</v>
      </c>
      <c r="G240" s="191" t="s">
        <v>1123</v>
      </c>
      <c r="H240" s="185">
        <v>44762</v>
      </c>
      <c r="I240" s="133" t="s">
        <v>42</v>
      </c>
      <c r="J240" s="186" t="s">
        <v>44</v>
      </c>
      <c r="K240" s="186" t="s">
        <v>44</v>
      </c>
      <c r="L240" s="185">
        <v>39749</v>
      </c>
      <c r="M240" s="186" t="s">
        <v>45</v>
      </c>
      <c r="N240" s="186" t="s">
        <v>46</v>
      </c>
      <c r="O240" s="186" t="s">
        <v>59</v>
      </c>
      <c r="P240" s="186" t="s">
        <v>48</v>
      </c>
      <c r="Q240" s="186" t="s">
        <v>407</v>
      </c>
      <c r="R240" s="186" t="s">
        <v>50</v>
      </c>
      <c r="S240" s="186" t="s">
        <v>51</v>
      </c>
      <c r="T240" s="156">
        <f t="shared" si="50"/>
        <v>50</v>
      </c>
      <c r="U240" s="87"/>
      <c r="V240" s="148"/>
      <c r="W240" s="158"/>
      <c r="X240" s="159">
        <f t="shared" si="46"/>
        <v>202</v>
      </c>
      <c r="Y240" s="159">
        <f t="shared" si="44"/>
        <v>16</v>
      </c>
      <c r="Z240" s="159">
        <f t="shared" si="45"/>
        <v>10</v>
      </c>
    </row>
    <row r="241" s="48" customFormat="1" spans="1:26">
      <c r="A241" s="109" t="s">
        <v>85</v>
      </c>
      <c r="B241" s="176" t="s">
        <v>754</v>
      </c>
      <c r="C241" s="186"/>
      <c r="D241" s="186"/>
      <c r="E241" s="186"/>
      <c r="F241" s="186"/>
      <c r="G241" s="187"/>
      <c r="H241" s="186"/>
      <c r="I241" s="186"/>
      <c r="J241" s="193">
        <f>A247</f>
        <v>6</v>
      </c>
      <c r="K241" s="186"/>
      <c r="L241" s="186"/>
      <c r="M241" s="186"/>
      <c r="N241" s="186"/>
      <c r="O241" s="186"/>
      <c r="P241" s="186"/>
      <c r="Q241" s="186"/>
      <c r="R241" s="186"/>
      <c r="S241" s="186"/>
      <c r="T241" s="186"/>
      <c r="U241" s="87"/>
      <c r="V241" s="148"/>
      <c r="W241" s="158"/>
      <c r="X241" s="159"/>
      <c r="Y241" s="159"/>
      <c r="Z241" s="159"/>
    </row>
    <row r="242" s="48" customFormat="1" ht="63" spans="1:26">
      <c r="A242" s="92">
        <v>1</v>
      </c>
      <c r="B242" s="188" t="s">
        <v>1124</v>
      </c>
      <c r="C242" s="186"/>
      <c r="D242" s="185">
        <v>31860</v>
      </c>
      <c r="E242" s="186" t="s">
        <v>1125</v>
      </c>
      <c r="F242" s="186" t="s">
        <v>1126</v>
      </c>
      <c r="G242" s="191" t="s">
        <v>1127</v>
      </c>
      <c r="H242" s="185">
        <v>45233</v>
      </c>
      <c r="I242" s="133" t="s">
        <v>42</v>
      </c>
      <c r="J242" s="186" t="s">
        <v>1128</v>
      </c>
      <c r="K242" s="186" t="s">
        <v>1128</v>
      </c>
      <c r="L242" s="185">
        <v>40771</v>
      </c>
      <c r="M242" s="186" t="s">
        <v>45</v>
      </c>
      <c r="N242" s="186" t="s">
        <v>46</v>
      </c>
      <c r="O242" s="186" t="s">
        <v>59</v>
      </c>
      <c r="P242" s="186" t="s">
        <v>805</v>
      </c>
      <c r="Q242" s="186" t="s">
        <v>1129</v>
      </c>
      <c r="R242" s="186" t="s">
        <v>50</v>
      </c>
      <c r="S242" s="186" t="s">
        <v>51</v>
      </c>
      <c r="T242" s="156">
        <f t="shared" ref="T242:T246" si="51">$X$9-YEAR(D242)</f>
        <v>38</v>
      </c>
      <c r="U242" s="87"/>
      <c r="V242" s="148"/>
      <c r="W242" s="158"/>
      <c r="X242" s="159">
        <f t="shared" si="46"/>
        <v>168</v>
      </c>
      <c r="Y242" s="159">
        <f t="shared" si="44"/>
        <v>14</v>
      </c>
      <c r="Z242" s="159">
        <f t="shared" si="45"/>
        <v>0</v>
      </c>
    </row>
    <row r="243" s="48" customFormat="1" ht="63" spans="1:26">
      <c r="A243" s="92">
        <v>2</v>
      </c>
      <c r="B243" s="188" t="s">
        <v>1130</v>
      </c>
      <c r="C243" s="186"/>
      <c r="D243" s="185">
        <v>31664</v>
      </c>
      <c r="E243" s="186" t="s">
        <v>1131</v>
      </c>
      <c r="F243" s="186" t="s">
        <v>1132</v>
      </c>
      <c r="G243" s="191" t="s">
        <v>1133</v>
      </c>
      <c r="H243" s="185">
        <v>44833</v>
      </c>
      <c r="I243" s="133" t="s">
        <v>42</v>
      </c>
      <c r="J243" s="113" t="s">
        <v>45</v>
      </c>
      <c r="K243" s="186" t="s">
        <v>1134</v>
      </c>
      <c r="L243" s="185">
        <v>41276</v>
      </c>
      <c r="M243" s="186" t="s">
        <v>45</v>
      </c>
      <c r="N243" s="194">
        <v>1003</v>
      </c>
      <c r="O243" s="186" t="s">
        <v>59</v>
      </c>
      <c r="P243" s="186" t="s">
        <v>211</v>
      </c>
      <c r="Q243" s="186" t="s">
        <v>49</v>
      </c>
      <c r="R243" s="186" t="s">
        <v>50</v>
      </c>
      <c r="S243" s="186" t="s">
        <v>51</v>
      </c>
      <c r="T243" s="156">
        <f t="shared" si="51"/>
        <v>39</v>
      </c>
      <c r="U243" s="97"/>
      <c r="V243" s="160"/>
      <c r="W243" s="158"/>
      <c r="X243" s="159">
        <f t="shared" si="46"/>
        <v>151</v>
      </c>
      <c r="Y243" s="159">
        <f t="shared" si="44"/>
        <v>12</v>
      </c>
      <c r="Z243" s="159">
        <f t="shared" si="45"/>
        <v>7</v>
      </c>
    </row>
    <row r="244" s="48" customFormat="1" ht="63" spans="1:26">
      <c r="A244" s="92">
        <v>3</v>
      </c>
      <c r="B244" s="188" t="s">
        <v>1135</v>
      </c>
      <c r="C244" s="186"/>
      <c r="D244" s="185">
        <v>32152</v>
      </c>
      <c r="E244" s="186" t="s">
        <v>1136</v>
      </c>
      <c r="F244" s="186" t="s">
        <v>1132</v>
      </c>
      <c r="G244" s="191" t="s">
        <v>1137</v>
      </c>
      <c r="H244" s="185">
        <v>44573</v>
      </c>
      <c r="I244" s="133" t="s">
        <v>42</v>
      </c>
      <c r="J244" s="113" t="s">
        <v>45</v>
      </c>
      <c r="K244" s="186" t="s">
        <v>1134</v>
      </c>
      <c r="L244" s="185">
        <v>40773</v>
      </c>
      <c r="M244" s="186" t="s">
        <v>45</v>
      </c>
      <c r="N244" s="194">
        <v>6032</v>
      </c>
      <c r="O244" s="186" t="s">
        <v>59</v>
      </c>
      <c r="P244" s="186" t="s">
        <v>1138</v>
      </c>
      <c r="Q244" s="186" t="s">
        <v>407</v>
      </c>
      <c r="R244" s="186" t="s">
        <v>50</v>
      </c>
      <c r="S244" s="186" t="s">
        <v>51</v>
      </c>
      <c r="T244" s="156">
        <f t="shared" si="51"/>
        <v>37</v>
      </c>
      <c r="U244" s="97"/>
      <c r="V244" s="160" t="s">
        <v>1139</v>
      </c>
      <c r="W244" s="158"/>
      <c r="X244" s="159">
        <f t="shared" si="46"/>
        <v>168</v>
      </c>
      <c r="Y244" s="159">
        <f t="shared" si="44"/>
        <v>14</v>
      </c>
      <c r="Z244" s="159">
        <f t="shared" si="45"/>
        <v>0</v>
      </c>
    </row>
    <row r="245" s="50" customFormat="1" ht="63" spans="1:26">
      <c r="A245" s="92">
        <v>4</v>
      </c>
      <c r="B245" s="188" t="s">
        <v>1140</v>
      </c>
      <c r="C245" s="186"/>
      <c r="D245" s="185">
        <v>30529</v>
      </c>
      <c r="E245" s="186" t="s">
        <v>1141</v>
      </c>
      <c r="F245" s="186" t="s">
        <v>1132</v>
      </c>
      <c r="G245" s="191" t="s">
        <v>1142</v>
      </c>
      <c r="H245" s="185">
        <v>44778</v>
      </c>
      <c r="I245" s="133" t="s">
        <v>42</v>
      </c>
      <c r="J245" s="186" t="s">
        <v>1143</v>
      </c>
      <c r="K245" s="186" t="s">
        <v>1143</v>
      </c>
      <c r="L245" s="185">
        <v>41276</v>
      </c>
      <c r="M245" s="186" t="s">
        <v>103</v>
      </c>
      <c r="N245" s="186" t="s">
        <v>104</v>
      </c>
      <c r="O245" s="186" t="s">
        <v>59</v>
      </c>
      <c r="P245" s="186" t="s">
        <v>211</v>
      </c>
      <c r="Q245" s="186" t="s">
        <v>407</v>
      </c>
      <c r="R245" s="186" t="s">
        <v>50</v>
      </c>
      <c r="S245" s="186" t="s">
        <v>51</v>
      </c>
      <c r="T245" s="156">
        <f t="shared" si="51"/>
        <v>42</v>
      </c>
      <c r="U245" s="97"/>
      <c r="V245" s="160"/>
      <c r="W245" s="196"/>
      <c r="X245" s="159">
        <f t="shared" si="46"/>
        <v>151</v>
      </c>
      <c r="Y245" s="159">
        <f t="shared" si="44"/>
        <v>12</v>
      </c>
      <c r="Z245" s="159">
        <f t="shared" si="45"/>
        <v>7</v>
      </c>
    </row>
    <row r="246" s="48" customFormat="1" ht="78.75" spans="1:26">
      <c r="A246" s="92">
        <v>5</v>
      </c>
      <c r="B246" s="188" t="s">
        <v>1144</v>
      </c>
      <c r="C246" s="186"/>
      <c r="D246" s="185">
        <v>33072</v>
      </c>
      <c r="E246" s="186" t="s">
        <v>1132</v>
      </c>
      <c r="F246" s="186" t="s">
        <v>1132</v>
      </c>
      <c r="G246" s="191" t="s">
        <v>1145</v>
      </c>
      <c r="H246" s="185">
        <v>44256</v>
      </c>
      <c r="I246" s="133" t="s">
        <v>42</v>
      </c>
      <c r="J246" s="113" t="s">
        <v>45</v>
      </c>
      <c r="K246" s="186" t="s">
        <v>1146</v>
      </c>
      <c r="L246" s="185">
        <v>42461</v>
      </c>
      <c r="M246" s="186" t="s">
        <v>45</v>
      </c>
      <c r="N246" s="194">
        <v>1003</v>
      </c>
      <c r="O246" s="186" t="s">
        <v>59</v>
      </c>
      <c r="P246" s="186" t="s">
        <v>48</v>
      </c>
      <c r="Q246" s="186" t="s">
        <v>49</v>
      </c>
      <c r="R246" s="186" t="s">
        <v>50</v>
      </c>
      <c r="S246" s="186" t="s">
        <v>51</v>
      </c>
      <c r="T246" s="156">
        <f t="shared" si="51"/>
        <v>35</v>
      </c>
      <c r="U246" s="97"/>
      <c r="V246" s="160" t="s">
        <v>1139</v>
      </c>
      <c r="W246" s="158"/>
      <c r="X246" s="159">
        <f t="shared" si="46"/>
        <v>113</v>
      </c>
      <c r="Y246" s="159">
        <f t="shared" si="44"/>
        <v>9</v>
      </c>
      <c r="Z246" s="159">
        <f t="shared" si="45"/>
        <v>5</v>
      </c>
    </row>
    <row r="247" s="48" customFormat="1" ht="63" spans="1:26">
      <c r="A247" s="92">
        <v>6</v>
      </c>
      <c r="B247" s="188" t="s">
        <v>1147</v>
      </c>
      <c r="C247" s="185">
        <v>35881</v>
      </c>
      <c r="D247" s="186"/>
      <c r="E247" s="186" t="s">
        <v>1148</v>
      </c>
      <c r="F247" s="186" t="s">
        <v>1149</v>
      </c>
      <c r="G247" s="191" t="s">
        <v>1150</v>
      </c>
      <c r="H247" s="185">
        <v>44433</v>
      </c>
      <c r="I247" s="133" t="s">
        <v>42</v>
      </c>
      <c r="J247" s="186" t="s">
        <v>1151</v>
      </c>
      <c r="K247" s="186" t="s">
        <v>1152</v>
      </c>
      <c r="L247" s="185">
        <v>44256</v>
      </c>
      <c r="M247" s="186" t="s">
        <v>103</v>
      </c>
      <c r="N247" s="186" t="s">
        <v>104</v>
      </c>
      <c r="O247" s="186" t="s">
        <v>59</v>
      </c>
      <c r="P247" s="186" t="s">
        <v>1153</v>
      </c>
      <c r="Q247" s="186" t="s">
        <v>49</v>
      </c>
      <c r="R247" s="186"/>
      <c r="S247" s="186" t="s">
        <v>124</v>
      </c>
      <c r="T247" s="156">
        <f t="shared" ref="T247:T250" si="52">$X$9-YEAR(C247)</f>
        <v>27</v>
      </c>
      <c r="U247" s="97"/>
      <c r="V247" s="160"/>
      <c r="W247" s="158"/>
      <c r="X247" s="159">
        <f t="shared" si="46"/>
        <v>54</v>
      </c>
      <c r="Y247" s="159">
        <f t="shared" si="44"/>
        <v>4</v>
      </c>
      <c r="Z247" s="159">
        <f t="shared" si="45"/>
        <v>6</v>
      </c>
    </row>
    <row r="248" s="48" customFormat="1" spans="1:26">
      <c r="A248" s="109" t="s">
        <v>104</v>
      </c>
      <c r="B248" s="176" t="s">
        <v>864</v>
      </c>
      <c r="C248" s="186"/>
      <c r="D248" s="186"/>
      <c r="E248" s="186"/>
      <c r="F248" s="186"/>
      <c r="G248" s="187"/>
      <c r="H248" s="186"/>
      <c r="I248" s="186"/>
      <c r="J248" s="193">
        <f>A262</f>
        <v>14</v>
      </c>
      <c r="K248" s="186"/>
      <c r="L248" s="186"/>
      <c r="M248" s="186"/>
      <c r="N248" s="186"/>
      <c r="O248" s="186"/>
      <c r="P248" s="186"/>
      <c r="Q248" s="186"/>
      <c r="R248" s="186"/>
      <c r="S248" s="186"/>
      <c r="T248" s="186"/>
      <c r="U248" s="97"/>
      <c r="V248" s="160"/>
      <c r="W248" s="158"/>
      <c r="X248" s="159"/>
      <c r="Y248" s="159"/>
      <c r="Z248" s="159"/>
    </row>
    <row r="249" s="50" customFormat="1" ht="74.1" customHeight="1" spans="1:26">
      <c r="A249" s="92">
        <v>1</v>
      </c>
      <c r="B249" s="188" t="s">
        <v>1154</v>
      </c>
      <c r="C249" s="185">
        <v>32267</v>
      </c>
      <c r="D249" s="186"/>
      <c r="E249" s="186" t="s">
        <v>1155</v>
      </c>
      <c r="F249" s="186" t="s">
        <v>1156</v>
      </c>
      <c r="G249" s="191" t="s">
        <v>1157</v>
      </c>
      <c r="H249" s="185">
        <v>44420</v>
      </c>
      <c r="I249" s="133" t="s">
        <v>42</v>
      </c>
      <c r="J249" s="186" t="s">
        <v>1158</v>
      </c>
      <c r="K249" s="186" t="s">
        <v>1159</v>
      </c>
      <c r="L249" s="185">
        <v>41276</v>
      </c>
      <c r="M249" s="186" t="s">
        <v>45</v>
      </c>
      <c r="N249" s="186" t="s">
        <v>422</v>
      </c>
      <c r="O249" s="186" t="s">
        <v>59</v>
      </c>
      <c r="P249" s="186" t="s">
        <v>936</v>
      </c>
      <c r="Q249" s="186" t="s">
        <v>49</v>
      </c>
      <c r="R249" s="186" t="s">
        <v>50</v>
      </c>
      <c r="S249" s="186" t="s">
        <v>124</v>
      </c>
      <c r="T249" s="156">
        <f t="shared" si="52"/>
        <v>37</v>
      </c>
      <c r="U249" s="97"/>
      <c r="V249" s="160"/>
      <c r="W249" s="196"/>
      <c r="X249" s="159">
        <f t="shared" si="46"/>
        <v>151</v>
      </c>
      <c r="Y249" s="159">
        <f t="shared" si="44"/>
        <v>12</v>
      </c>
      <c r="Z249" s="159">
        <f t="shared" si="45"/>
        <v>7</v>
      </c>
    </row>
    <row r="250" s="48" customFormat="1" ht="74.1" customHeight="1" spans="1:26">
      <c r="A250" s="92">
        <v>2</v>
      </c>
      <c r="B250" s="188" t="s">
        <v>1160</v>
      </c>
      <c r="C250" s="185">
        <v>33686</v>
      </c>
      <c r="D250" s="186"/>
      <c r="E250" s="186" t="s">
        <v>1161</v>
      </c>
      <c r="F250" s="186" t="s">
        <v>1132</v>
      </c>
      <c r="G250" s="191" t="s">
        <v>1162</v>
      </c>
      <c r="H250" s="185">
        <v>44420</v>
      </c>
      <c r="I250" s="133" t="s">
        <v>42</v>
      </c>
      <c r="J250" s="186" t="s">
        <v>1163</v>
      </c>
      <c r="K250" s="186" t="s">
        <v>1164</v>
      </c>
      <c r="L250" s="185">
        <v>43252</v>
      </c>
      <c r="M250" s="186" t="s">
        <v>103</v>
      </c>
      <c r="N250" s="186" t="s">
        <v>104</v>
      </c>
      <c r="O250" s="186" t="s">
        <v>59</v>
      </c>
      <c r="P250" s="186" t="s">
        <v>48</v>
      </c>
      <c r="Q250" s="186" t="s">
        <v>49</v>
      </c>
      <c r="R250" s="186" t="s">
        <v>51</v>
      </c>
      <c r="S250" s="186" t="s">
        <v>51</v>
      </c>
      <c r="T250" s="156">
        <f t="shared" si="52"/>
        <v>33</v>
      </c>
      <c r="U250" s="97"/>
      <c r="V250" s="160"/>
      <c r="W250" s="158"/>
      <c r="X250" s="159">
        <f t="shared" si="46"/>
        <v>87</v>
      </c>
      <c r="Y250" s="159">
        <f t="shared" si="44"/>
        <v>7</v>
      </c>
      <c r="Z250" s="159">
        <f t="shared" si="45"/>
        <v>3</v>
      </c>
    </row>
    <row r="251" s="48" customFormat="1" ht="74.1" customHeight="1" spans="1:26">
      <c r="A251" s="92">
        <v>3</v>
      </c>
      <c r="B251" s="188" t="s">
        <v>1165</v>
      </c>
      <c r="C251" s="186"/>
      <c r="D251" s="185">
        <v>29985</v>
      </c>
      <c r="E251" s="186" t="s">
        <v>1166</v>
      </c>
      <c r="F251" s="186" t="s">
        <v>1167</v>
      </c>
      <c r="G251" s="191" t="s">
        <v>1168</v>
      </c>
      <c r="H251" s="185">
        <v>44729</v>
      </c>
      <c r="I251" s="133" t="s">
        <v>42</v>
      </c>
      <c r="J251" s="113" t="s">
        <v>45</v>
      </c>
      <c r="K251" s="186" t="s">
        <v>1169</v>
      </c>
      <c r="L251" s="185">
        <v>41276</v>
      </c>
      <c r="M251" s="186" t="s">
        <v>45</v>
      </c>
      <c r="N251" s="186" t="s">
        <v>46</v>
      </c>
      <c r="O251" s="186" t="s">
        <v>59</v>
      </c>
      <c r="P251" s="186" t="s">
        <v>48</v>
      </c>
      <c r="Q251" s="186" t="s">
        <v>407</v>
      </c>
      <c r="R251" s="186"/>
      <c r="S251" s="186" t="s">
        <v>51</v>
      </c>
      <c r="T251" s="156">
        <f t="shared" ref="T251:T253" si="53">$X$9-YEAR(D251)</f>
        <v>43</v>
      </c>
      <c r="U251" s="97"/>
      <c r="V251" s="160"/>
      <c r="W251" s="158"/>
      <c r="X251" s="159">
        <f t="shared" si="46"/>
        <v>151</v>
      </c>
      <c r="Y251" s="159">
        <f t="shared" si="44"/>
        <v>12</v>
      </c>
      <c r="Z251" s="159">
        <f t="shared" si="45"/>
        <v>7</v>
      </c>
    </row>
    <row r="252" s="48" customFormat="1" ht="74.1" customHeight="1" spans="1:26">
      <c r="A252" s="92">
        <v>4</v>
      </c>
      <c r="B252" s="188" t="s">
        <v>1170</v>
      </c>
      <c r="C252" s="186"/>
      <c r="D252" s="185">
        <v>35165</v>
      </c>
      <c r="E252" s="186" t="s">
        <v>1171</v>
      </c>
      <c r="F252" s="186" t="s">
        <v>1132</v>
      </c>
      <c r="G252" s="191" t="s">
        <v>1172</v>
      </c>
      <c r="H252" s="185">
        <v>44697</v>
      </c>
      <c r="I252" s="133" t="s">
        <v>42</v>
      </c>
      <c r="J252" s="186" t="s">
        <v>1173</v>
      </c>
      <c r="K252" s="186" t="s">
        <v>1174</v>
      </c>
      <c r="L252" s="185">
        <v>43586</v>
      </c>
      <c r="M252" s="186" t="s">
        <v>103</v>
      </c>
      <c r="N252" s="186" t="s">
        <v>104</v>
      </c>
      <c r="O252" s="186" t="s">
        <v>59</v>
      </c>
      <c r="P252" s="186" t="s">
        <v>48</v>
      </c>
      <c r="Q252" s="186" t="s">
        <v>49</v>
      </c>
      <c r="R252" s="186" t="s">
        <v>134</v>
      </c>
      <c r="S252" s="186" t="s">
        <v>51</v>
      </c>
      <c r="T252" s="156">
        <f t="shared" si="53"/>
        <v>29</v>
      </c>
      <c r="U252" s="97"/>
      <c r="V252" s="160"/>
      <c r="W252" s="158"/>
      <c r="X252" s="159">
        <f t="shared" si="46"/>
        <v>76</v>
      </c>
      <c r="Y252" s="159">
        <f t="shared" si="44"/>
        <v>6</v>
      </c>
      <c r="Z252" s="159">
        <f t="shared" si="45"/>
        <v>4</v>
      </c>
    </row>
    <row r="253" s="48" customFormat="1" ht="74.1" customHeight="1" spans="1:26">
      <c r="A253" s="92">
        <v>5</v>
      </c>
      <c r="B253" s="188" t="s">
        <v>1175</v>
      </c>
      <c r="C253" s="186"/>
      <c r="D253" s="185">
        <v>32127</v>
      </c>
      <c r="E253" s="186" t="s">
        <v>1176</v>
      </c>
      <c r="F253" s="186" t="s">
        <v>1132</v>
      </c>
      <c r="G253" s="191" t="s">
        <v>1177</v>
      </c>
      <c r="H253" s="185">
        <v>44256</v>
      </c>
      <c r="I253" s="133" t="s">
        <v>42</v>
      </c>
      <c r="J253" s="186" t="s">
        <v>1173</v>
      </c>
      <c r="K253" s="186" t="s">
        <v>1178</v>
      </c>
      <c r="L253" s="185">
        <v>40725</v>
      </c>
      <c r="M253" s="186" t="s">
        <v>103</v>
      </c>
      <c r="N253" s="186" t="s">
        <v>104</v>
      </c>
      <c r="O253" s="186" t="s">
        <v>59</v>
      </c>
      <c r="P253" s="186" t="s">
        <v>48</v>
      </c>
      <c r="Q253" s="186" t="s">
        <v>49</v>
      </c>
      <c r="R253" s="186" t="s">
        <v>50</v>
      </c>
      <c r="S253" s="186" t="s">
        <v>51</v>
      </c>
      <c r="T253" s="156">
        <f t="shared" si="53"/>
        <v>38</v>
      </c>
      <c r="U253" s="97"/>
      <c r="V253" s="160"/>
      <c r="W253" s="158"/>
      <c r="X253" s="159">
        <f t="shared" si="46"/>
        <v>170</v>
      </c>
      <c r="Y253" s="159">
        <f t="shared" si="44"/>
        <v>14</v>
      </c>
      <c r="Z253" s="159">
        <f t="shared" si="45"/>
        <v>2</v>
      </c>
    </row>
    <row r="254" s="48" customFormat="1" ht="74.1" customHeight="1" spans="1:26">
      <c r="A254" s="92">
        <v>6</v>
      </c>
      <c r="B254" s="188" t="s">
        <v>1179</v>
      </c>
      <c r="C254" s="185">
        <v>33029</v>
      </c>
      <c r="D254" s="186"/>
      <c r="E254" s="186" t="s">
        <v>1180</v>
      </c>
      <c r="F254" s="186" t="s">
        <v>1181</v>
      </c>
      <c r="G254" s="191" t="s">
        <v>1182</v>
      </c>
      <c r="H254" s="185">
        <v>44300</v>
      </c>
      <c r="I254" s="133" t="s">
        <v>42</v>
      </c>
      <c r="J254" s="186" t="s">
        <v>1173</v>
      </c>
      <c r="K254" s="186" t="s">
        <v>1178</v>
      </c>
      <c r="L254" s="185">
        <v>44809</v>
      </c>
      <c r="M254" s="186" t="s">
        <v>152</v>
      </c>
      <c r="N254" s="186" t="s">
        <v>104</v>
      </c>
      <c r="O254" s="186" t="s">
        <v>59</v>
      </c>
      <c r="P254" s="186" t="s">
        <v>48</v>
      </c>
      <c r="Q254" s="186" t="s">
        <v>49</v>
      </c>
      <c r="R254" s="186" t="s">
        <v>1183</v>
      </c>
      <c r="S254" s="186" t="s">
        <v>124</v>
      </c>
      <c r="T254" s="156">
        <f t="shared" ref="T254:T262" si="54">$X$9-YEAR(C254)</f>
        <v>35</v>
      </c>
      <c r="U254" s="97"/>
      <c r="V254" s="160"/>
      <c r="W254" s="158"/>
      <c r="X254" s="159">
        <f t="shared" si="46"/>
        <v>35</v>
      </c>
      <c r="Y254" s="159">
        <f t="shared" si="44"/>
        <v>2</v>
      </c>
      <c r="Z254" s="159">
        <f t="shared" si="45"/>
        <v>11</v>
      </c>
    </row>
    <row r="255" s="48" customFormat="1" ht="74.1" customHeight="1" spans="1:26">
      <c r="A255" s="92">
        <v>7</v>
      </c>
      <c r="B255" s="188" t="s">
        <v>1184</v>
      </c>
      <c r="C255" s="186"/>
      <c r="D255" s="185">
        <v>31872</v>
      </c>
      <c r="E255" s="186" t="s">
        <v>1185</v>
      </c>
      <c r="F255" s="186" t="s">
        <v>1186</v>
      </c>
      <c r="G255" s="191" t="s">
        <v>1187</v>
      </c>
      <c r="H255" s="185">
        <v>44326</v>
      </c>
      <c r="I255" s="133" t="s">
        <v>42</v>
      </c>
      <c r="J255" s="113" t="s">
        <v>45</v>
      </c>
      <c r="K255" s="186" t="s">
        <v>1188</v>
      </c>
      <c r="L255" s="185">
        <v>41276</v>
      </c>
      <c r="M255" s="186" t="s">
        <v>45</v>
      </c>
      <c r="N255" s="186" t="s">
        <v>46</v>
      </c>
      <c r="O255" s="186" t="s">
        <v>59</v>
      </c>
      <c r="P255" s="186" t="s">
        <v>48</v>
      </c>
      <c r="Q255" s="186" t="s">
        <v>49</v>
      </c>
      <c r="R255" s="186" t="s">
        <v>50</v>
      </c>
      <c r="S255" s="186" t="s">
        <v>51</v>
      </c>
      <c r="T255" s="156">
        <f>$X$9-YEAR(D255)</f>
        <v>38</v>
      </c>
      <c r="U255" s="97"/>
      <c r="V255" s="160"/>
      <c r="W255" s="158"/>
      <c r="X255" s="159">
        <f t="shared" si="46"/>
        <v>151</v>
      </c>
      <c r="Y255" s="159">
        <f t="shared" si="44"/>
        <v>12</v>
      </c>
      <c r="Z255" s="159">
        <f t="shared" si="45"/>
        <v>7</v>
      </c>
    </row>
    <row r="256" s="48" customFormat="1" ht="74.1" customHeight="1" spans="1:26">
      <c r="A256" s="92">
        <v>8</v>
      </c>
      <c r="B256" s="188" t="s">
        <v>1189</v>
      </c>
      <c r="C256" s="185">
        <v>31418</v>
      </c>
      <c r="D256" s="186"/>
      <c r="E256" s="186" t="s">
        <v>1190</v>
      </c>
      <c r="F256" s="186" t="s">
        <v>1191</v>
      </c>
      <c r="G256" s="191" t="s">
        <v>1192</v>
      </c>
      <c r="H256" s="185">
        <v>44793</v>
      </c>
      <c r="I256" s="133" t="s">
        <v>42</v>
      </c>
      <c r="J256" s="186" t="s">
        <v>1193</v>
      </c>
      <c r="K256" s="186" t="s">
        <v>1194</v>
      </c>
      <c r="L256" s="185">
        <v>45108</v>
      </c>
      <c r="M256" s="186" t="s">
        <v>103</v>
      </c>
      <c r="N256" s="186" t="s">
        <v>104</v>
      </c>
      <c r="O256" s="186" t="s">
        <v>59</v>
      </c>
      <c r="P256" s="186" t="s">
        <v>48</v>
      </c>
      <c r="Q256" s="186" t="s">
        <v>49</v>
      </c>
      <c r="R256" s="186" t="s">
        <v>1183</v>
      </c>
      <c r="S256" s="186" t="s">
        <v>124</v>
      </c>
      <c r="T256" s="156">
        <f t="shared" si="54"/>
        <v>39</v>
      </c>
      <c r="U256" s="97"/>
      <c r="V256" s="160"/>
      <c r="W256" s="158"/>
      <c r="X256" s="159">
        <f t="shared" si="46"/>
        <v>26</v>
      </c>
      <c r="Y256" s="159">
        <f t="shared" si="44"/>
        <v>2</v>
      </c>
      <c r="Z256" s="159">
        <f t="shared" si="45"/>
        <v>2</v>
      </c>
    </row>
    <row r="257" s="48" customFormat="1" ht="74.1" customHeight="1" spans="1:26">
      <c r="A257" s="92">
        <v>9</v>
      </c>
      <c r="B257" s="188" t="s">
        <v>1195</v>
      </c>
      <c r="C257" s="186"/>
      <c r="D257" s="185">
        <v>35793</v>
      </c>
      <c r="E257" s="186" t="s">
        <v>1196</v>
      </c>
      <c r="F257" s="186" t="s">
        <v>1197</v>
      </c>
      <c r="G257" s="191" t="s">
        <v>1198</v>
      </c>
      <c r="H257" s="185">
        <v>44781</v>
      </c>
      <c r="I257" s="133" t="s">
        <v>42</v>
      </c>
      <c r="J257" s="186" t="s">
        <v>1193</v>
      </c>
      <c r="K257" s="186" t="s">
        <v>1199</v>
      </c>
      <c r="L257" s="185">
        <v>44743</v>
      </c>
      <c r="M257" s="186" t="s">
        <v>103</v>
      </c>
      <c r="N257" s="186" t="s">
        <v>104</v>
      </c>
      <c r="O257" s="186" t="s">
        <v>59</v>
      </c>
      <c r="P257" s="186" t="s">
        <v>48</v>
      </c>
      <c r="Q257" s="186" t="s">
        <v>49</v>
      </c>
      <c r="R257" s="186" t="s">
        <v>1200</v>
      </c>
      <c r="S257" s="186" t="s">
        <v>124</v>
      </c>
      <c r="T257" s="156">
        <f>$X$9-YEAR(D257)</f>
        <v>28</v>
      </c>
      <c r="U257" s="97"/>
      <c r="V257" s="160"/>
      <c r="W257" s="158"/>
      <c r="X257" s="159">
        <f t="shared" si="46"/>
        <v>38</v>
      </c>
      <c r="Y257" s="159">
        <f t="shared" si="44"/>
        <v>3</v>
      </c>
      <c r="Z257" s="159">
        <f t="shared" si="45"/>
        <v>2</v>
      </c>
    </row>
    <row r="258" s="48" customFormat="1" ht="74.1" customHeight="1" spans="1:26">
      <c r="A258" s="92">
        <v>10</v>
      </c>
      <c r="B258" s="188" t="s">
        <v>1201</v>
      </c>
      <c r="C258" s="185">
        <v>32436</v>
      </c>
      <c r="D258" s="186"/>
      <c r="E258" s="186" t="s">
        <v>1202</v>
      </c>
      <c r="F258" s="186" t="s">
        <v>1132</v>
      </c>
      <c r="G258" s="191" t="s">
        <v>1203</v>
      </c>
      <c r="H258" s="185">
        <v>44889</v>
      </c>
      <c r="I258" s="133" t="s">
        <v>42</v>
      </c>
      <c r="J258" s="186" t="s">
        <v>1204</v>
      </c>
      <c r="K258" s="186" t="s">
        <v>1205</v>
      </c>
      <c r="L258" s="185">
        <v>40907</v>
      </c>
      <c r="M258" s="186" t="s">
        <v>45</v>
      </c>
      <c r="N258" s="186" t="s">
        <v>422</v>
      </c>
      <c r="O258" s="186" t="s">
        <v>59</v>
      </c>
      <c r="P258" s="186" t="s">
        <v>48</v>
      </c>
      <c r="Q258" s="186" t="s">
        <v>49</v>
      </c>
      <c r="R258" s="186" t="s">
        <v>50</v>
      </c>
      <c r="S258" s="186" t="s">
        <v>51</v>
      </c>
      <c r="T258" s="156">
        <f t="shared" si="54"/>
        <v>37</v>
      </c>
      <c r="U258" s="97"/>
      <c r="V258" s="160"/>
      <c r="W258" s="158"/>
      <c r="X258" s="159">
        <f t="shared" si="46"/>
        <v>164</v>
      </c>
      <c r="Y258" s="159">
        <f t="shared" si="44"/>
        <v>13</v>
      </c>
      <c r="Z258" s="159">
        <f t="shared" si="45"/>
        <v>8</v>
      </c>
    </row>
    <row r="259" s="48" customFormat="1" ht="74.1" customHeight="1" spans="1:26">
      <c r="A259" s="92">
        <v>11</v>
      </c>
      <c r="B259" s="188" t="s">
        <v>1206</v>
      </c>
      <c r="C259" s="185">
        <v>33779</v>
      </c>
      <c r="D259" s="186"/>
      <c r="E259" s="186" t="s">
        <v>1207</v>
      </c>
      <c r="F259" s="186" t="s">
        <v>1132</v>
      </c>
      <c r="G259" s="191" t="s">
        <v>1208</v>
      </c>
      <c r="H259" s="185">
        <v>44420</v>
      </c>
      <c r="I259" s="133" t="s">
        <v>42</v>
      </c>
      <c r="J259" s="186" t="s">
        <v>1204</v>
      </c>
      <c r="K259" s="186" t="s">
        <v>1209</v>
      </c>
      <c r="L259" s="185">
        <v>43070</v>
      </c>
      <c r="M259" s="186" t="s">
        <v>103</v>
      </c>
      <c r="N259" s="186" t="s">
        <v>104</v>
      </c>
      <c r="O259" s="186" t="s">
        <v>59</v>
      </c>
      <c r="P259" s="186" t="s">
        <v>123</v>
      </c>
      <c r="Q259" s="186" t="s">
        <v>407</v>
      </c>
      <c r="R259" s="186" t="s">
        <v>50</v>
      </c>
      <c r="S259" s="186" t="s">
        <v>29</v>
      </c>
      <c r="T259" s="156">
        <f t="shared" si="54"/>
        <v>33</v>
      </c>
      <c r="U259" s="97"/>
      <c r="V259" s="160"/>
      <c r="W259" s="158"/>
      <c r="X259" s="159">
        <f t="shared" si="46"/>
        <v>93</v>
      </c>
      <c r="Y259" s="159">
        <f t="shared" si="44"/>
        <v>7</v>
      </c>
      <c r="Z259" s="159">
        <f t="shared" si="45"/>
        <v>9</v>
      </c>
    </row>
    <row r="260" s="48" customFormat="1" ht="74.1" customHeight="1" spans="1:26">
      <c r="A260" s="92">
        <v>12</v>
      </c>
      <c r="B260" s="188" t="s">
        <v>1210</v>
      </c>
      <c r="C260" s="185">
        <v>31092</v>
      </c>
      <c r="D260" s="186"/>
      <c r="E260" s="186" t="s">
        <v>1117</v>
      </c>
      <c r="F260" s="186" t="s">
        <v>1211</v>
      </c>
      <c r="G260" s="191" t="s">
        <v>1212</v>
      </c>
      <c r="H260" s="185">
        <v>45684</v>
      </c>
      <c r="I260" s="133" t="s">
        <v>42</v>
      </c>
      <c r="J260" s="186" t="s">
        <v>1204</v>
      </c>
      <c r="K260" s="186" t="s">
        <v>1213</v>
      </c>
      <c r="L260" s="185">
        <v>43770</v>
      </c>
      <c r="M260" s="186" t="s">
        <v>103</v>
      </c>
      <c r="N260" s="186" t="s">
        <v>104</v>
      </c>
      <c r="O260" s="186" t="s">
        <v>47</v>
      </c>
      <c r="P260" s="186" t="s">
        <v>97</v>
      </c>
      <c r="Q260" s="186" t="s">
        <v>49</v>
      </c>
      <c r="R260" s="186" t="s">
        <v>134</v>
      </c>
      <c r="S260" s="186" t="s">
        <v>51</v>
      </c>
      <c r="T260" s="156">
        <f t="shared" si="54"/>
        <v>40</v>
      </c>
      <c r="U260" s="97"/>
      <c r="V260" s="160"/>
      <c r="W260" s="158"/>
      <c r="X260" s="159">
        <f t="shared" si="46"/>
        <v>70</v>
      </c>
      <c r="Y260" s="159">
        <f t="shared" si="44"/>
        <v>5</v>
      </c>
      <c r="Z260" s="159">
        <f t="shared" si="45"/>
        <v>10</v>
      </c>
    </row>
    <row r="261" s="48" customFormat="1" ht="74.1" customHeight="1" spans="1:26">
      <c r="A261" s="92">
        <v>13</v>
      </c>
      <c r="B261" s="188" t="s">
        <v>1214</v>
      </c>
      <c r="C261" s="185">
        <v>32501</v>
      </c>
      <c r="D261" s="186"/>
      <c r="E261" s="186" t="s">
        <v>1215</v>
      </c>
      <c r="F261" s="186" t="s">
        <v>1216</v>
      </c>
      <c r="G261" s="191" t="s">
        <v>1217</v>
      </c>
      <c r="H261" s="185">
        <v>44557</v>
      </c>
      <c r="I261" s="133" t="s">
        <v>42</v>
      </c>
      <c r="J261" s="113" t="s">
        <v>45</v>
      </c>
      <c r="K261" s="186" t="s">
        <v>1218</v>
      </c>
      <c r="L261" s="185">
        <v>43282</v>
      </c>
      <c r="M261" s="186" t="s">
        <v>45</v>
      </c>
      <c r="N261" s="186" t="s">
        <v>422</v>
      </c>
      <c r="O261" s="186" t="s">
        <v>59</v>
      </c>
      <c r="P261" s="186" t="s">
        <v>48</v>
      </c>
      <c r="Q261" s="186" t="s">
        <v>49</v>
      </c>
      <c r="R261" s="186" t="s">
        <v>50</v>
      </c>
      <c r="S261" s="186" t="s">
        <v>51</v>
      </c>
      <c r="T261" s="156">
        <f t="shared" si="54"/>
        <v>37</v>
      </c>
      <c r="U261" s="97"/>
      <c r="V261" s="160"/>
      <c r="W261" s="160"/>
      <c r="X261" s="159">
        <f t="shared" si="46"/>
        <v>86</v>
      </c>
      <c r="Y261" s="159">
        <f t="shared" si="44"/>
        <v>7</v>
      </c>
      <c r="Z261" s="159">
        <f t="shared" si="45"/>
        <v>2</v>
      </c>
    </row>
    <row r="262" s="48" customFormat="1" ht="74.1" customHeight="1" spans="1:26">
      <c r="A262" s="92">
        <v>14</v>
      </c>
      <c r="B262" s="188" t="s">
        <v>1219</v>
      </c>
      <c r="C262" s="185">
        <v>31914</v>
      </c>
      <c r="D262" s="186"/>
      <c r="E262" s="186" t="s">
        <v>1220</v>
      </c>
      <c r="F262" s="186" t="s">
        <v>1221</v>
      </c>
      <c r="G262" s="191" t="s">
        <v>1222</v>
      </c>
      <c r="H262" s="185">
        <v>44418</v>
      </c>
      <c r="I262" s="133" t="s">
        <v>42</v>
      </c>
      <c r="J262" s="186" t="s">
        <v>1204</v>
      </c>
      <c r="K262" s="186" t="s">
        <v>1223</v>
      </c>
      <c r="L262" s="185">
        <v>44743</v>
      </c>
      <c r="M262" s="186" t="s">
        <v>103</v>
      </c>
      <c r="N262" s="186" t="s">
        <v>104</v>
      </c>
      <c r="O262" s="186" t="s">
        <v>59</v>
      </c>
      <c r="P262" s="186" t="s">
        <v>48</v>
      </c>
      <c r="Q262" s="186" t="s">
        <v>407</v>
      </c>
      <c r="R262" s="186" t="s">
        <v>50</v>
      </c>
      <c r="S262" s="186" t="s">
        <v>29</v>
      </c>
      <c r="T262" s="156">
        <f t="shared" si="54"/>
        <v>38</v>
      </c>
      <c r="U262" s="97"/>
      <c r="V262" s="160"/>
      <c r="W262" s="158"/>
      <c r="X262" s="159">
        <f t="shared" si="46"/>
        <v>38</v>
      </c>
      <c r="Y262" s="159">
        <f t="shared" si="44"/>
        <v>3</v>
      </c>
      <c r="Z262" s="159">
        <f t="shared" si="45"/>
        <v>2</v>
      </c>
    </row>
    <row r="263" s="48" customFormat="1" spans="1:26">
      <c r="A263" s="84" t="s">
        <v>304</v>
      </c>
      <c r="B263" s="176" t="s">
        <v>1224</v>
      </c>
      <c r="C263" s="197"/>
      <c r="D263" s="186"/>
      <c r="E263" s="186"/>
      <c r="F263" s="186"/>
      <c r="G263" s="187"/>
      <c r="H263" s="186"/>
      <c r="I263" s="186"/>
      <c r="J263" s="193">
        <f>A267</f>
        <v>4</v>
      </c>
      <c r="K263" s="186"/>
      <c r="L263" s="186"/>
      <c r="M263" s="186"/>
      <c r="N263" s="186"/>
      <c r="O263" s="186"/>
      <c r="P263" s="186"/>
      <c r="Q263" s="186"/>
      <c r="R263" s="186"/>
      <c r="S263" s="186"/>
      <c r="T263" s="186"/>
      <c r="U263" s="97"/>
      <c r="V263" s="160"/>
      <c r="W263" s="158"/>
      <c r="X263" s="159"/>
      <c r="Y263" s="159"/>
      <c r="Z263" s="159"/>
    </row>
    <row r="264" s="47" customFormat="1" ht="66" customHeight="1" spans="1:26">
      <c r="A264" s="92">
        <v>1</v>
      </c>
      <c r="B264" s="188" t="s">
        <v>1225</v>
      </c>
      <c r="C264" s="186"/>
      <c r="D264" s="185">
        <v>30481</v>
      </c>
      <c r="E264" s="186" t="s">
        <v>1226</v>
      </c>
      <c r="F264" s="186" t="s">
        <v>1221</v>
      </c>
      <c r="G264" s="191" t="s">
        <v>1227</v>
      </c>
      <c r="H264" s="185">
        <v>44256</v>
      </c>
      <c r="I264" s="133" t="s">
        <v>42</v>
      </c>
      <c r="J264" s="186" t="s">
        <v>1158</v>
      </c>
      <c r="K264" s="133" t="s">
        <v>1228</v>
      </c>
      <c r="L264" s="185">
        <v>41694</v>
      </c>
      <c r="M264" s="186" t="s">
        <v>45</v>
      </c>
      <c r="N264" s="186" t="s">
        <v>46</v>
      </c>
      <c r="O264" s="186" t="s">
        <v>59</v>
      </c>
      <c r="P264" s="186" t="s">
        <v>48</v>
      </c>
      <c r="Q264" s="186" t="s">
        <v>407</v>
      </c>
      <c r="R264" s="186" t="s">
        <v>50</v>
      </c>
      <c r="S264" s="186" t="s">
        <v>51</v>
      </c>
      <c r="T264" s="156">
        <f t="shared" ref="T264:T267" si="55">$X$9-YEAR(D264)</f>
        <v>42</v>
      </c>
      <c r="U264" s="97"/>
      <c r="V264" s="160"/>
      <c r="W264" s="158"/>
      <c r="X264" s="159">
        <f t="shared" si="46"/>
        <v>138</v>
      </c>
      <c r="Y264" s="159">
        <f t="shared" si="44"/>
        <v>11</v>
      </c>
      <c r="Z264" s="159">
        <f t="shared" si="45"/>
        <v>6</v>
      </c>
    </row>
    <row r="265" s="48" customFormat="1" ht="66" customHeight="1" spans="1:26">
      <c r="A265" s="198">
        <v>2</v>
      </c>
      <c r="B265" s="188" t="s">
        <v>1229</v>
      </c>
      <c r="C265" s="186"/>
      <c r="D265" s="185">
        <v>34098</v>
      </c>
      <c r="E265" s="186" t="s">
        <v>1230</v>
      </c>
      <c r="F265" s="186" t="s">
        <v>1167</v>
      </c>
      <c r="G265" s="191" t="s">
        <v>1231</v>
      </c>
      <c r="H265" s="185">
        <v>44697</v>
      </c>
      <c r="I265" s="133" t="s">
        <v>42</v>
      </c>
      <c r="J265" s="186" t="s">
        <v>95</v>
      </c>
      <c r="K265" s="186" t="s">
        <v>1232</v>
      </c>
      <c r="L265" s="185">
        <v>43617</v>
      </c>
      <c r="M265" s="186" t="s">
        <v>103</v>
      </c>
      <c r="N265" s="186" t="s">
        <v>104</v>
      </c>
      <c r="O265" s="186" t="s">
        <v>59</v>
      </c>
      <c r="P265" s="186" t="s">
        <v>48</v>
      </c>
      <c r="Q265" s="186" t="s">
        <v>49</v>
      </c>
      <c r="R265" s="186" t="s">
        <v>1233</v>
      </c>
      <c r="S265" s="186" t="s">
        <v>124</v>
      </c>
      <c r="T265" s="156">
        <f t="shared" si="55"/>
        <v>32</v>
      </c>
      <c r="U265" s="97"/>
      <c r="V265" s="160"/>
      <c r="W265" s="158"/>
      <c r="X265" s="159">
        <f t="shared" si="46"/>
        <v>75</v>
      </c>
      <c r="Y265" s="159">
        <f t="shared" si="44"/>
        <v>6</v>
      </c>
      <c r="Z265" s="159">
        <f t="shared" si="45"/>
        <v>3</v>
      </c>
    </row>
    <row r="266" s="48" customFormat="1" ht="66" customHeight="1" spans="1:26">
      <c r="A266" s="92">
        <v>3</v>
      </c>
      <c r="B266" s="188" t="s">
        <v>1234</v>
      </c>
      <c r="C266" s="185">
        <v>30548</v>
      </c>
      <c r="D266" s="186"/>
      <c r="E266" s="186" t="s">
        <v>1235</v>
      </c>
      <c r="F266" s="186" t="s">
        <v>1236</v>
      </c>
      <c r="G266" s="191" t="s">
        <v>1237</v>
      </c>
      <c r="H266" s="185">
        <v>44557</v>
      </c>
      <c r="I266" s="133" t="s">
        <v>42</v>
      </c>
      <c r="J266" s="113" t="s">
        <v>45</v>
      </c>
      <c r="K266" s="186" t="s">
        <v>1238</v>
      </c>
      <c r="L266" s="185">
        <v>38961</v>
      </c>
      <c r="M266" s="186" t="s">
        <v>45</v>
      </c>
      <c r="N266" s="194">
        <v>6031</v>
      </c>
      <c r="O266" s="186" t="s">
        <v>59</v>
      </c>
      <c r="P266" s="186" t="s">
        <v>1239</v>
      </c>
      <c r="Q266" s="186" t="s">
        <v>407</v>
      </c>
      <c r="R266" s="186" t="s">
        <v>50</v>
      </c>
      <c r="S266" s="186" t="s">
        <v>51</v>
      </c>
      <c r="T266" s="156">
        <f t="shared" ref="T266:T271" si="56">$X$9-YEAR(C266)</f>
        <v>42</v>
      </c>
      <c r="U266" s="97"/>
      <c r="V266" s="160"/>
      <c r="W266" s="158"/>
      <c r="X266" s="159">
        <f t="shared" si="46"/>
        <v>228</v>
      </c>
      <c r="Y266" s="159">
        <f t="shared" si="44"/>
        <v>19</v>
      </c>
      <c r="Z266" s="159">
        <f t="shared" si="45"/>
        <v>0</v>
      </c>
    </row>
    <row r="267" s="48" customFormat="1" ht="66" customHeight="1" spans="1:26">
      <c r="A267" s="92">
        <v>4</v>
      </c>
      <c r="B267" s="188" t="s">
        <v>1240</v>
      </c>
      <c r="C267" s="186"/>
      <c r="D267" s="185">
        <v>34694</v>
      </c>
      <c r="E267" s="186" t="s">
        <v>1241</v>
      </c>
      <c r="F267" s="186" t="s">
        <v>1132</v>
      </c>
      <c r="G267" s="191" t="s">
        <v>1242</v>
      </c>
      <c r="H267" s="185">
        <v>44256</v>
      </c>
      <c r="I267" s="133" t="s">
        <v>42</v>
      </c>
      <c r="J267" s="113" t="s">
        <v>45</v>
      </c>
      <c r="K267" s="133" t="s">
        <v>1243</v>
      </c>
      <c r="L267" s="185">
        <v>43344</v>
      </c>
      <c r="M267" s="186" t="s">
        <v>45</v>
      </c>
      <c r="N267" s="186" t="s">
        <v>46</v>
      </c>
      <c r="O267" s="186" t="s">
        <v>59</v>
      </c>
      <c r="P267" s="186" t="s">
        <v>48</v>
      </c>
      <c r="Q267" s="186" t="s">
        <v>49</v>
      </c>
      <c r="R267" s="186" t="s">
        <v>134</v>
      </c>
      <c r="S267" s="186" t="s">
        <v>51</v>
      </c>
      <c r="T267" s="156">
        <f t="shared" si="55"/>
        <v>31</v>
      </c>
      <c r="U267" s="97"/>
      <c r="V267" s="160"/>
      <c r="W267" s="160"/>
      <c r="X267" s="159">
        <f t="shared" si="46"/>
        <v>84</v>
      </c>
      <c r="Y267" s="159">
        <f t="shared" si="44"/>
        <v>7</v>
      </c>
      <c r="Z267" s="159">
        <f t="shared" si="45"/>
        <v>0</v>
      </c>
    </row>
    <row r="268" s="48" customFormat="1" spans="1:26">
      <c r="A268" s="193" t="s">
        <v>304</v>
      </c>
      <c r="B268" s="190" t="s">
        <v>1244</v>
      </c>
      <c r="C268" s="186"/>
      <c r="D268" s="186"/>
      <c r="E268" s="186"/>
      <c r="F268" s="186"/>
      <c r="G268" s="187"/>
      <c r="H268" s="186"/>
      <c r="I268" s="186"/>
      <c r="J268" s="192">
        <f>SUM(J269:J289)</f>
        <v>21</v>
      </c>
      <c r="K268" s="186"/>
      <c r="L268" s="186"/>
      <c r="M268" s="186"/>
      <c r="N268" s="186"/>
      <c r="O268" s="186"/>
      <c r="P268" s="186"/>
      <c r="Q268" s="186"/>
      <c r="R268" s="186"/>
      <c r="S268" s="186"/>
      <c r="T268" s="186"/>
      <c r="U268" s="186"/>
      <c r="V268" s="148"/>
      <c r="W268" s="158"/>
      <c r="X268" s="159"/>
      <c r="Y268" s="159"/>
      <c r="Z268" s="159"/>
    </row>
    <row r="269" s="48" customFormat="1" spans="1:26">
      <c r="A269" s="193" t="s">
        <v>31</v>
      </c>
      <c r="B269" s="176" t="s">
        <v>741</v>
      </c>
      <c r="C269" s="197"/>
      <c r="D269" s="186"/>
      <c r="E269" s="186"/>
      <c r="F269" s="186"/>
      <c r="G269" s="187"/>
      <c r="H269" s="186"/>
      <c r="I269" s="186"/>
      <c r="J269" s="193">
        <v>2</v>
      </c>
      <c r="K269" s="186"/>
      <c r="L269" s="186"/>
      <c r="M269" s="186"/>
      <c r="N269" s="186"/>
      <c r="O269" s="186"/>
      <c r="P269" s="186"/>
      <c r="Q269" s="186"/>
      <c r="R269" s="186"/>
      <c r="S269" s="186"/>
      <c r="T269" s="186"/>
      <c r="U269" s="186"/>
      <c r="V269" s="148"/>
      <c r="W269" s="158"/>
      <c r="X269" s="159"/>
      <c r="Y269" s="159"/>
      <c r="Z269" s="159"/>
    </row>
    <row r="270" s="48" customFormat="1" ht="47.25" spans="1:26">
      <c r="A270" s="174">
        <v>1</v>
      </c>
      <c r="B270" s="184" t="s">
        <v>1245</v>
      </c>
      <c r="C270" s="185">
        <v>29696</v>
      </c>
      <c r="D270" s="186"/>
      <c r="E270" s="186" t="s">
        <v>1246</v>
      </c>
      <c r="F270" s="186" t="s">
        <v>1247</v>
      </c>
      <c r="G270" s="191" t="s">
        <v>1248</v>
      </c>
      <c r="H270" s="185">
        <v>44420</v>
      </c>
      <c r="I270" s="133" t="s">
        <v>42</v>
      </c>
      <c r="J270" s="186" t="s">
        <v>745</v>
      </c>
      <c r="K270" s="186" t="s">
        <v>745</v>
      </c>
      <c r="L270" s="185">
        <v>39234</v>
      </c>
      <c r="M270" s="186" t="s">
        <v>45</v>
      </c>
      <c r="N270" s="186" t="s">
        <v>46</v>
      </c>
      <c r="O270" s="186" t="s">
        <v>47</v>
      </c>
      <c r="P270" s="186" t="s">
        <v>48</v>
      </c>
      <c r="Q270" s="186" t="s">
        <v>49</v>
      </c>
      <c r="R270" s="186" t="s">
        <v>50</v>
      </c>
      <c r="S270" s="186" t="s">
        <v>51</v>
      </c>
      <c r="T270" s="156">
        <f t="shared" si="56"/>
        <v>44</v>
      </c>
      <c r="U270" s="186"/>
      <c r="V270" s="160"/>
      <c r="W270" s="158"/>
      <c r="X270" s="159">
        <f t="shared" si="46"/>
        <v>219</v>
      </c>
      <c r="Y270" s="159">
        <f t="shared" ref="Y270:Y333" si="57">ROUNDDOWN(X270/12,0)</f>
        <v>18</v>
      </c>
      <c r="Z270" s="159">
        <f t="shared" ref="Z270:Z333" si="58">MOD(X270,12)</f>
        <v>3</v>
      </c>
    </row>
    <row r="271" s="48" customFormat="1" ht="31.5" spans="1:26">
      <c r="A271" s="174">
        <v>2</v>
      </c>
      <c r="B271" s="184" t="s">
        <v>1249</v>
      </c>
      <c r="C271" s="185">
        <v>29116</v>
      </c>
      <c r="D271" s="186"/>
      <c r="E271" s="186" t="s">
        <v>1250</v>
      </c>
      <c r="F271" s="186" t="s">
        <v>1251</v>
      </c>
      <c r="G271" s="171" t="s">
        <v>1252</v>
      </c>
      <c r="H271" s="185">
        <v>44305</v>
      </c>
      <c r="I271" s="133" t="s">
        <v>42</v>
      </c>
      <c r="J271" s="186" t="s">
        <v>44</v>
      </c>
      <c r="K271" s="186" t="s">
        <v>44</v>
      </c>
      <c r="L271" s="185">
        <v>39965</v>
      </c>
      <c r="M271" s="186" t="s">
        <v>45</v>
      </c>
      <c r="N271" s="186" t="s">
        <v>46</v>
      </c>
      <c r="O271" s="186" t="s">
        <v>59</v>
      </c>
      <c r="P271" s="186" t="s">
        <v>48</v>
      </c>
      <c r="Q271" s="186" t="s">
        <v>107</v>
      </c>
      <c r="R271" s="186" t="s">
        <v>50</v>
      </c>
      <c r="S271" s="186" t="s">
        <v>79</v>
      </c>
      <c r="T271" s="156">
        <f t="shared" si="56"/>
        <v>46</v>
      </c>
      <c r="U271" s="186"/>
      <c r="V271" s="160"/>
      <c r="W271" s="158"/>
      <c r="X271" s="159">
        <f t="shared" si="46"/>
        <v>195</v>
      </c>
      <c r="Y271" s="159">
        <f t="shared" si="57"/>
        <v>16</v>
      </c>
      <c r="Z271" s="159">
        <f t="shared" si="58"/>
        <v>3</v>
      </c>
    </row>
    <row r="272" s="51" customFormat="1" spans="1:26">
      <c r="A272" s="193" t="s">
        <v>85</v>
      </c>
      <c r="B272" s="176" t="s">
        <v>754</v>
      </c>
      <c r="C272" s="197"/>
      <c r="D272" s="197"/>
      <c r="E272" s="186"/>
      <c r="F272" s="186"/>
      <c r="G272" s="187"/>
      <c r="H272" s="186"/>
      <c r="I272" s="186"/>
      <c r="J272" s="193">
        <f>A277</f>
        <v>5</v>
      </c>
      <c r="K272" s="186"/>
      <c r="L272" s="186"/>
      <c r="M272" s="186"/>
      <c r="N272" s="186"/>
      <c r="O272" s="186"/>
      <c r="P272" s="186"/>
      <c r="Q272" s="186"/>
      <c r="R272" s="186"/>
      <c r="S272" s="186"/>
      <c r="T272" s="186"/>
      <c r="U272" s="186"/>
      <c r="V272" s="148"/>
      <c r="W272" s="154"/>
      <c r="X272" s="159"/>
      <c r="Y272" s="159"/>
      <c r="Z272" s="159"/>
    </row>
    <row r="273" s="48" customFormat="1" ht="47.25" spans="1:26">
      <c r="A273" s="174">
        <v>1</v>
      </c>
      <c r="B273" s="188" t="s">
        <v>1253</v>
      </c>
      <c r="C273" s="186"/>
      <c r="D273" s="185">
        <v>33648</v>
      </c>
      <c r="E273" s="186" t="s">
        <v>1254</v>
      </c>
      <c r="F273" s="186" t="s">
        <v>1255</v>
      </c>
      <c r="G273" s="191" t="s">
        <v>1256</v>
      </c>
      <c r="H273" s="185">
        <v>44424</v>
      </c>
      <c r="I273" s="133" t="s">
        <v>42</v>
      </c>
      <c r="J273" s="186" t="s">
        <v>759</v>
      </c>
      <c r="K273" s="186" t="s">
        <v>759</v>
      </c>
      <c r="L273" s="185">
        <v>42870</v>
      </c>
      <c r="M273" s="186" t="s">
        <v>45</v>
      </c>
      <c r="N273" s="194">
        <v>1003</v>
      </c>
      <c r="O273" s="186" t="s">
        <v>210</v>
      </c>
      <c r="P273" s="186" t="s">
        <v>1257</v>
      </c>
      <c r="Q273" s="186" t="s">
        <v>49</v>
      </c>
      <c r="R273" s="186" t="s">
        <v>50</v>
      </c>
      <c r="S273" s="186" t="s">
        <v>51</v>
      </c>
      <c r="T273" s="156">
        <f t="shared" ref="T273:T276" si="59">$X$9-YEAR(D273)</f>
        <v>33</v>
      </c>
      <c r="U273" s="186"/>
      <c r="V273" s="160"/>
      <c r="W273" s="158"/>
      <c r="X273" s="159">
        <f t="shared" si="46"/>
        <v>99</v>
      </c>
      <c r="Y273" s="159">
        <f t="shared" si="57"/>
        <v>8</v>
      </c>
      <c r="Z273" s="159">
        <f t="shared" si="58"/>
        <v>3</v>
      </c>
    </row>
    <row r="274" s="48" customFormat="1" ht="31.5" spans="1:26">
      <c r="A274" s="174">
        <v>2</v>
      </c>
      <c r="B274" s="188" t="s">
        <v>1258</v>
      </c>
      <c r="C274" s="186"/>
      <c r="D274" s="185">
        <v>30608</v>
      </c>
      <c r="E274" s="186" t="s">
        <v>1259</v>
      </c>
      <c r="F274" s="186" t="s">
        <v>1260</v>
      </c>
      <c r="G274" s="191" t="s">
        <v>1261</v>
      </c>
      <c r="H274" s="185">
        <v>45002</v>
      </c>
      <c r="I274" s="133" t="s">
        <v>42</v>
      </c>
      <c r="J274" s="186" t="s">
        <v>776</v>
      </c>
      <c r="K274" s="186" t="s">
        <v>776</v>
      </c>
      <c r="L274" s="185">
        <v>40738</v>
      </c>
      <c r="M274" s="186" t="s">
        <v>45</v>
      </c>
      <c r="N274" s="194">
        <v>6031</v>
      </c>
      <c r="O274" s="186" t="s">
        <v>59</v>
      </c>
      <c r="P274" s="186" t="s">
        <v>211</v>
      </c>
      <c r="Q274" s="186" t="s">
        <v>107</v>
      </c>
      <c r="R274" s="186" t="s">
        <v>50</v>
      </c>
      <c r="S274" s="186" t="s">
        <v>51</v>
      </c>
      <c r="T274" s="156">
        <f t="shared" si="59"/>
        <v>42</v>
      </c>
      <c r="U274" s="186"/>
      <c r="V274" s="160"/>
      <c r="W274" s="158"/>
      <c r="X274" s="159">
        <f t="shared" si="46"/>
        <v>169</v>
      </c>
      <c r="Y274" s="159">
        <f t="shared" si="57"/>
        <v>14</v>
      </c>
      <c r="Z274" s="159">
        <f t="shared" si="58"/>
        <v>1</v>
      </c>
    </row>
    <row r="275" s="48" customFormat="1" ht="31.5" spans="1:26">
      <c r="A275" s="174">
        <v>3</v>
      </c>
      <c r="B275" s="188" t="s">
        <v>1262</v>
      </c>
      <c r="C275" s="186"/>
      <c r="D275" s="185">
        <v>35260</v>
      </c>
      <c r="E275" s="186" t="s">
        <v>1263</v>
      </c>
      <c r="F275" s="186" t="s">
        <v>1264</v>
      </c>
      <c r="G275" s="191" t="s">
        <v>1265</v>
      </c>
      <c r="H275" s="185">
        <v>44811</v>
      </c>
      <c r="I275" s="133" t="s">
        <v>42</v>
      </c>
      <c r="J275" s="186" t="s">
        <v>95</v>
      </c>
      <c r="K275" s="186" t="s">
        <v>1266</v>
      </c>
      <c r="L275" s="185">
        <v>44743</v>
      </c>
      <c r="M275" s="186" t="s">
        <v>103</v>
      </c>
      <c r="N275" s="186" t="s">
        <v>304</v>
      </c>
      <c r="O275" s="186" t="s">
        <v>708</v>
      </c>
      <c r="P275" s="186" t="s">
        <v>48</v>
      </c>
      <c r="Q275" s="186" t="s">
        <v>49</v>
      </c>
      <c r="R275" s="186" t="s">
        <v>134</v>
      </c>
      <c r="S275" s="186" t="s">
        <v>124</v>
      </c>
      <c r="T275" s="156">
        <f t="shared" si="59"/>
        <v>29</v>
      </c>
      <c r="U275" s="186"/>
      <c r="V275" s="160"/>
      <c r="W275" s="160"/>
      <c r="X275" s="159">
        <f t="shared" si="46"/>
        <v>38</v>
      </c>
      <c r="Y275" s="159">
        <f t="shared" si="57"/>
        <v>3</v>
      </c>
      <c r="Z275" s="159">
        <f t="shared" si="58"/>
        <v>2</v>
      </c>
    </row>
    <row r="276" s="48" customFormat="1" ht="31.5" spans="1:26">
      <c r="A276" s="174">
        <v>4</v>
      </c>
      <c r="B276" s="188" t="s">
        <v>1267</v>
      </c>
      <c r="C276" s="186"/>
      <c r="D276" s="185">
        <v>32538</v>
      </c>
      <c r="E276" s="186" t="s">
        <v>1268</v>
      </c>
      <c r="F276" s="186" t="s">
        <v>884</v>
      </c>
      <c r="G276" s="191" t="s">
        <v>1269</v>
      </c>
      <c r="H276" s="185">
        <v>44420</v>
      </c>
      <c r="I276" s="133" t="s">
        <v>42</v>
      </c>
      <c r="J276" s="186" t="s">
        <v>95</v>
      </c>
      <c r="K276" s="186" t="s">
        <v>1270</v>
      </c>
      <c r="L276" s="185">
        <v>44809</v>
      </c>
      <c r="M276" s="186" t="s">
        <v>152</v>
      </c>
      <c r="N276" s="186" t="s">
        <v>304</v>
      </c>
      <c r="O276" s="186" t="s">
        <v>638</v>
      </c>
      <c r="P276" s="186" t="s">
        <v>1271</v>
      </c>
      <c r="Q276" s="186" t="s">
        <v>49</v>
      </c>
      <c r="R276" s="186" t="s">
        <v>50</v>
      </c>
      <c r="S276" s="186"/>
      <c r="T276" s="156">
        <f t="shared" si="59"/>
        <v>36</v>
      </c>
      <c r="U276" s="186"/>
      <c r="V276" s="160"/>
      <c r="W276" s="158"/>
      <c r="X276" s="159">
        <f t="shared" si="46"/>
        <v>35</v>
      </c>
      <c r="Y276" s="159">
        <f t="shared" si="57"/>
        <v>2</v>
      </c>
      <c r="Z276" s="159">
        <f t="shared" si="58"/>
        <v>11</v>
      </c>
    </row>
    <row r="277" s="45" customFormat="1" ht="47.25" spans="1:26">
      <c r="A277" s="174">
        <v>5</v>
      </c>
      <c r="B277" s="188" t="s">
        <v>1272</v>
      </c>
      <c r="C277" s="185">
        <v>36038</v>
      </c>
      <c r="D277" s="186"/>
      <c r="E277" s="186" t="s">
        <v>1273</v>
      </c>
      <c r="F277" s="186" t="s">
        <v>1274</v>
      </c>
      <c r="G277" s="191" t="s">
        <v>1275</v>
      </c>
      <c r="H277" s="185">
        <v>44315</v>
      </c>
      <c r="I277" s="133" t="s">
        <v>42</v>
      </c>
      <c r="J277" s="186" t="s">
        <v>95</v>
      </c>
      <c r="K277" s="186" t="s">
        <v>1266</v>
      </c>
      <c r="L277" s="185">
        <v>45299</v>
      </c>
      <c r="M277" s="186" t="s">
        <v>152</v>
      </c>
      <c r="N277" s="186" t="s">
        <v>104</v>
      </c>
      <c r="O277" s="186" t="s">
        <v>59</v>
      </c>
      <c r="P277" s="186" t="s">
        <v>48</v>
      </c>
      <c r="Q277" s="186" t="s">
        <v>49</v>
      </c>
      <c r="R277" s="186" t="s">
        <v>50</v>
      </c>
      <c r="S277" s="186" t="s">
        <v>124</v>
      </c>
      <c r="T277" s="156">
        <f t="shared" ref="T277:T281" si="60">$X$9-YEAR(C277)</f>
        <v>27</v>
      </c>
      <c r="U277" s="186"/>
      <c r="V277" s="157"/>
      <c r="W277" s="158"/>
      <c r="X277" s="159">
        <f t="shared" si="46"/>
        <v>19</v>
      </c>
      <c r="Y277" s="159">
        <f t="shared" si="57"/>
        <v>1</v>
      </c>
      <c r="Z277" s="159">
        <f t="shared" si="58"/>
        <v>7</v>
      </c>
    </row>
    <row r="278" s="45" customFormat="1" spans="1:26">
      <c r="A278" s="193" t="s">
        <v>104</v>
      </c>
      <c r="B278" s="176" t="s">
        <v>864</v>
      </c>
      <c r="C278" s="199"/>
      <c r="D278" s="186"/>
      <c r="E278" s="186"/>
      <c r="F278" s="186"/>
      <c r="G278" s="187"/>
      <c r="H278" s="186"/>
      <c r="I278" s="186"/>
      <c r="J278" s="193">
        <f>A288</f>
        <v>10</v>
      </c>
      <c r="K278" s="186"/>
      <c r="L278" s="186"/>
      <c r="M278" s="186"/>
      <c r="N278" s="186"/>
      <c r="O278" s="186"/>
      <c r="P278" s="186"/>
      <c r="Q278" s="186"/>
      <c r="R278" s="186"/>
      <c r="S278" s="186"/>
      <c r="T278" s="186"/>
      <c r="U278" s="186"/>
      <c r="V278" s="157"/>
      <c r="W278" s="158"/>
      <c r="X278" s="159"/>
      <c r="Y278" s="159"/>
      <c r="Z278" s="159"/>
    </row>
    <row r="279" s="51" customFormat="1" ht="63" spans="1:26">
      <c r="A279" s="174">
        <v>1</v>
      </c>
      <c r="B279" s="184" t="s">
        <v>1276</v>
      </c>
      <c r="C279" s="185">
        <v>32707</v>
      </c>
      <c r="D279" s="186"/>
      <c r="E279" s="186" t="s">
        <v>1277</v>
      </c>
      <c r="F279" s="186" t="s">
        <v>1278</v>
      </c>
      <c r="G279" s="191" t="s">
        <v>1279</v>
      </c>
      <c r="H279" s="185">
        <v>44305</v>
      </c>
      <c r="I279" s="133" t="s">
        <v>42</v>
      </c>
      <c r="J279" s="186" t="s">
        <v>1280</v>
      </c>
      <c r="K279" s="186" t="s">
        <v>976</v>
      </c>
      <c r="L279" s="185">
        <v>40625</v>
      </c>
      <c r="M279" s="186" t="s">
        <v>45</v>
      </c>
      <c r="N279" s="186" t="s">
        <v>46</v>
      </c>
      <c r="O279" s="186" t="s">
        <v>59</v>
      </c>
      <c r="P279" s="186" t="s">
        <v>48</v>
      </c>
      <c r="Q279" s="186" t="s">
        <v>49</v>
      </c>
      <c r="R279" s="186" t="s">
        <v>50</v>
      </c>
      <c r="S279" s="186" t="s">
        <v>51</v>
      </c>
      <c r="T279" s="156">
        <f t="shared" si="60"/>
        <v>36</v>
      </c>
      <c r="U279" s="186"/>
      <c r="V279" s="148"/>
      <c r="W279" s="158"/>
      <c r="X279" s="159">
        <f t="shared" ref="X278:X341" si="61">DATEDIF(L279,$W$7,"m")</f>
        <v>173</v>
      </c>
      <c r="Y279" s="159">
        <f t="shared" si="57"/>
        <v>14</v>
      </c>
      <c r="Z279" s="159">
        <f t="shared" si="58"/>
        <v>5</v>
      </c>
    </row>
    <row r="280" s="48" customFormat="1" ht="31.5" spans="1:26">
      <c r="A280" s="174">
        <v>2</v>
      </c>
      <c r="B280" s="184" t="s">
        <v>1281</v>
      </c>
      <c r="C280" s="185">
        <v>33910</v>
      </c>
      <c r="D280" s="186"/>
      <c r="E280" s="186" t="s">
        <v>1282</v>
      </c>
      <c r="F280" s="186" t="s">
        <v>1283</v>
      </c>
      <c r="G280" s="191" t="s">
        <v>1284</v>
      </c>
      <c r="H280" s="185">
        <v>44299</v>
      </c>
      <c r="I280" s="133" t="s">
        <v>42</v>
      </c>
      <c r="J280" s="186" t="s">
        <v>1285</v>
      </c>
      <c r="K280" s="186" t="s">
        <v>869</v>
      </c>
      <c r="L280" s="185">
        <v>41701</v>
      </c>
      <c r="M280" s="186" t="s">
        <v>45</v>
      </c>
      <c r="N280" s="186" t="s">
        <v>46</v>
      </c>
      <c r="O280" s="186" t="s">
        <v>59</v>
      </c>
      <c r="P280" s="186" t="s">
        <v>48</v>
      </c>
      <c r="Q280" s="186" t="s">
        <v>107</v>
      </c>
      <c r="R280" s="186" t="s">
        <v>794</v>
      </c>
      <c r="S280" s="186" t="s">
        <v>29</v>
      </c>
      <c r="T280" s="156">
        <f t="shared" si="60"/>
        <v>33</v>
      </c>
      <c r="U280" s="186"/>
      <c r="V280" s="160"/>
      <c r="W280" s="158"/>
      <c r="X280" s="159">
        <f t="shared" si="61"/>
        <v>137</v>
      </c>
      <c r="Y280" s="159">
        <f t="shared" si="57"/>
        <v>11</v>
      </c>
      <c r="Z280" s="159">
        <f t="shared" si="58"/>
        <v>5</v>
      </c>
    </row>
    <row r="281" s="48" customFormat="1" ht="31.5" spans="1:26">
      <c r="A281" s="174">
        <v>3</v>
      </c>
      <c r="B281" s="184" t="s">
        <v>1286</v>
      </c>
      <c r="C281" s="185">
        <v>32287</v>
      </c>
      <c r="D281" s="186"/>
      <c r="E281" s="186" t="s">
        <v>1287</v>
      </c>
      <c r="F281" s="186" t="s">
        <v>1288</v>
      </c>
      <c r="G281" s="191" t="s">
        <v>1289</v>
      </c>
      <c r="H281" s="185">
        <v>45040</v>
      </c>
      <c r="I281" s="133" t="s">
        <v>42</v>
      </c>
      <c r="J281" s="186" t="s">
        <v>95</v>
      </c>
      <c r="K281" s="186" t="s">
        <v>1290</v>
      </c>
      <c r="L281" s="185">
        <v>41253</v>
      </c>
      <c r="M281" s="186" t="s">
        <v>45</v>
      </c>
      <c r="N281" s="194">
        <v>1003</v>
      </c>
      <c r="O281" s="186" t="s">
        <v>59</v>
      </c>
      <c r="P281" s="186" t="s">
        <v>48</v>
      </c>
      <c r="Q281" s="186" t="s">
        <v>107</v>
      </c>
      <c r="R281" s="186"/>
      <c r="S281" s="186"/>
      <c r="T281" s="156">
        <f t="shared" si="60"/>
        <v>37</v>
      </c>
      <c r="U281" s="186"/>
      <c r="V281" s="160"/>
      <c r="W281" s="158"/>
      <c r="X281" s="159">
        <f t="shared" si="61"/>
        <v>152</v>
      </c>
      <c r="Y281" s="159">
        <f t="shared" si="57"/>
        <v>12</v>
      </c>
      <c r="Z281" s="159">
        <f t="shared" si="58"/>
        <v>8</v>
      </c>
    </row>
    <row r="282" s="48" customFormat="1" ht="31.5" spans="1:26">
      <c r="A282" s="174">
        <v>4</v>
      </c>
      <c r="B282" s="184" t="s">
        <v>1291</v>
      </c>
      <c r="C282" s="186"/>
      <c r="D282" s="185">
        <v>31089</v>
      </c>
      <c r="E282" s="186" t="s">
        <v>1292</v>
      </c>
      <c r="F282" s="186" t="s">
        <v>1293</v>
      </c>
      <c r="G282" s="191" t="s">
        <v>1294</v>
      </c>
      <c r="H282" s="185">
        <v>44420</v>
      </c>
      <c r="I282" s="133" t="s">
        <v>42</v>
      </c>
      <c r="J282" s="186" t="s">
        <v>95</v>
      </c>
      <c r="K282" s="186" t="s">
        <v>1290</v>
      </c>
      <c r="L282" s="185">
        <v>40061</v>
      </c>
      <c r="M282" s="186" t="s">
        <v>45</v>
      </c>
      <c r="N282" s="186" t="s">
        <v>46</v>
      </c>
      <c r="O282" s="186" t="s">
        <v>59</v>
      </c>
      <c r="P282" s="186" t="s">
        <v>48</v>
      </c>
      <c r="Q282" s="186" t="s">
        <v>78</v>
      </c>
      <c r="R282" s="186" t="s">
        <v>50</v>
      </c>
      <c r="S282" s="186" t="s">
        <v>51</v>
      </c>
      <c r="T282" s="156">
        <f t="shared" ref="T282:T285" si="62">$X$9-YEAR(D282)</f>
        <v>40</v>
      </c>
      <c r="U282" s="186"/>
      <c r="V282" s="160"/>
      <c r="W282" s="158"/>
      <c r="X282" s="159">
        <f t="shared" si="61"/>
        <v>191</v>
      </c>
      <c r="Y282" s="159">
        <f t="shared" si="57"/>
        <v>15</v>
      </c>
      <c r="Z282" s="159">
        <f t="shared" si="58"/>
        <v>11</v>
      </c>
    </row>
    <row r="283" s="48" customFormat="1" ht="31.5" spans="1:26">
      <c r="A283" s="174">
        <v>5</v>
      </c>
      <c r="B283" s="184" t="s">
        <v>1295</v>
      </c>
      <c r="C283" s="185">
        <v>35785</v>
      </c>
      <c r="D283" s="186"/>
      <c r="E283" s="186" t="s">
        <v>1296</v>
      </c>
      <c r="F283" s="186" t="s">
        <v>884</v>
      </c>
      <c r="G283" s="171" t="s">
        <v>1297</v>
      </c>
      <c r="H283" s="185">
        <v>44652</v>
      </c>
      <c r="I283" s="133" t="s">
        <v>42</v>
      </c>
      <c r="J283" s="186" t="s">
        <v>95</v>
      </c>
      <c r="K283" s="186" t="s">
        <v>1290</v>
      </c>
      <c r="L283" s="185">
        <v>43405</v>
      </c>
      <c r="M283" s="186" t="s">
        <v>103</v>
      </c>
      <c r="N283" s="186" t="s">
        <v>304</v>
      </c>
      <c r="O283" s="186" t="s">
        <v>638</v>
      </c>
      <c r="P283" s="186" t="s">
        <v>48</v>
      </c>
      <c r="Q283" s="186" t="s">
        <v>49</v>
      </c>
      <c r="R283" s="186"/>
      <c r="S283" s="186"/>
      <c r="T283" s="156">
        <f t="shared" ref="T283:T288" si="63">$X$9-YEAR(C283)</f>
        <v>28</v>
      </c>
      <c r="U283" s="186"/>
      <c r="V283" s="160"/>
      <c r="W283" s="158"/>
      <c r="X283" s="159">
        <f t="shared" si="61"/>
        <v>82</v>
      </c>
      <c r="Y283" s="159">
        <f t="shared" si="57"/>
        <v>6</v>
      </c>
      <c r="Z283" s="159">
        <f t="shared" si="58"/>
        <v>10</v>
      </c>
    </row>
    <row r="284" s="48" customFormat="1" ht="31.5" spans="1:26">
      <c r="A284" s="174">
        <v>6</v>
      </c>
      <c r="B284" s="184" t="s">
        <v>1298</v>
      </c>
      <c r="C284" s="186"/>
      <c r="D284" s="185">
        <v>33805</v>
      </c>
      <c r="E284" s="186" t="s">
        <v>1299</v>
      </c>
      <c r="F284" s="186" t="s">
        <v>1300</v>
      </c>
      <c r="G284" s="191" t="s">
        <v>1301</v>
      </c>
      <c r="H284" s="185">
        <v>44753</v>
      </c>
      <c r="I284" s="133" t="s">
        <v>42</v>
      </c>
      <c r="J284" s="186" t="s">
        <v>95</v>
      </c>
      <c r="K284" s="186" t="s">
        <v>1290</v>
      </c>
      <c r="L284" s="185">
        <v>43922</v>
      </c>
      <c r="M284" s="186" t="s">
        <v>103</v>
      </c>
      <c r="N284" s="186" t="s">
        <v>304</v>
      </c>
      <c r="O284" s="186" t="s">
        <v>638</v>
      </c>
      <c r="P284" s="186" t="s">
        <v>1302</v>
      </c>
      <c r="Q284" s="186" t="s">
        <v>49</v>
      </c>
      <c r="R284" s="186" t="s">
        <v>134</v>
      </c>
      <c r="S284" s="186" t="s">
        <v>124</v>
      </c>
      <c r="T284" s="156">
        <f t="shared" si="62"/>
        <v>33</v>
      </c>
      <c r="U284" s="186"/>
      <c r="V284" s="160"/>
      <c r="W284" s="160"/>
      <c r="X284" s="159">
        <f t="shared" si="61"/>
        <v>65</v>
      </c>
      <c r="Y284" s="159">
        <f t="shared" si="57"/>
        <v>5</v>
      </c>
      <c r="Z284" s="159">
        <f t="shared" si="58"/>
        <v>5</v>
      </c>
    </row>
    <row r="285" s="51" customFormat="1" ht="31.5" spans="1:26">
      <c r="A285" s="174">
        <v>7</v>
      </c>
      <c r="B285" s="184" t="s">
        <v>1303</v>
      </c>
      <c r="C285" s="186"/>
      <c r="D285" s="185">
        <v>33191</v>
      </c>
      <c r="E285" s="186" t="s">
        <v>1304</v>
      </c>
      <c r="F285" s="186" t="s">
        <v>1288</v>
      </c>
      <c r="G285" s="191" t="s">
        <v>1305</v>
      </c>
      <c r="H285" s="185">
        <v>44326</v>
      </c>
      <c r="I285" s="133" t="s">
        <v>42</v>
      </c>
      <c r="J285" s="186" t="s">
        <v>95</v>
      </c>
      <c r="K285" s="186" t="s">
        <v>1290</v>
      </c>
      <c r="L285" s="185">
        <v>41334</v>
      </c>
      <c r="M285" s="186" t="s">
        <v>45</v>
      </c>
      <c r="N285" s="186" t="s">
        <v>46</v>
      </c>
      <c r="O285" s="186" t="s">
        <v>59</v>
      </c>
      <c r="P285" s="186" t="s">
        <v>48</v>
      </c>
      <c r="Q285" s="186" t="s">
        <v>49</v>
      </c>
      <c r="R285" s="186" t="s">
        <v>50</v>
      </c>
      <c r="S285" s="186" t="s">
        <v>29</v>
      </c>
      <c r="T285" s="156">
        <f t="shared" si="62"/>
        <v>35</v>
      </c>
      <c r="U285" s="186"/>
      <c r="V285" s="160"/>
      <c r="W285" s="154"/>
      <c r="X285" s="159">
        <f t="shared" si="61"/>
        <v>150</v>
      </c>
      <c r="Y285" s="159">
        <f t="shared" si="57"/>
        <v>12</v>
      </c>
      <c r="Z285" s="159">
        <f t="shared" si="58"/>
        <v>6</v>
      </c>
    </row>
    <row r="286" s="48" customFormat="1" ht="31.5" spans="1:26">
      <c r="A286" s="174">
        <v>8</v>
      </c>
      <c r="B286" s="184" t="s">
        <v>1306</v>
      </c>
      <c r="C286" s="185">
        <v>32647</v>
      </c>
      <c r="D286" s="186"/>
      <c r="E286" s="186" t="s">
        <v>1307</v>
      </c>
      <c r="F286" s="186" t="s">
        <v>884</v>
      </c>
      <c r="G286" s="191" t="s">
        <v>1308</v>
      </c>
      <c r="H286" s="185">
        <v>44811</v>
      </c>
      <c r="I286" s="133" t="s">
        <v>42</v>
      </c>
      <c r="J286" s="186" t="s">
        <v>95</v>
      </c>
      <c r="K286" s="186" t="s">
        <v>1290</v>
      </c>
      <c r="L286" s="185">
        <v>42073</v>
      </c>
      <c r="M286" s="186" t="s">
        <v>45</v>
      </c>
      <c r="N286" s="186" t="s">
        <v>422</v>
      </c>
      <c r="O286" s="186" t="s">
        <v>59</v>
      </c>
      <c r="P286" s="186" t="s">
        <v>48</v>
      </c>
      <c r="Q286" s="186" t="s">
        <v>49</v>
      </c>
      <c r="R286" s="186" t="s">
        <v>50</v>
      </c>
      <c r="S286" s="186" t="s">
        <v>51</v>
      </c>
      <c r="T286" s="156">
        <f t="shared" si="63"/>
        <v>36</v>
      </c>
      <c r="U286" s="186"/>
      <c r="V286" s="160"/>
      <c r="W286" s="158"/>
      <c r="X286" s="159">
        <f t="shared" si="61"/>
        <v>125</v>
      </c>
      <c r="Y286" s="159">
        <f t="shared" si="57"/>
        <v>10</v>
      </c>
      <c r="Z286" s="159">
        <f t="shared" si="58"/>
        <v>5</v>
      </c>
    </row>
    <row r="287" s="48" customFormat="1" ht="31.5" spans="1:26">
      <c r="A287" s="174">
        <v>9</v>
      </c>
      <c r="B287" s="184" t="s">
        <v>1309</v>
      </c>
      <c r="C287" s="186"/>
      <c r="D287" s="185">
        <v>31098</v>
      </c>
      <c r="E287" s="186" t="s">
        <v>1310</v>
      </c>
      <c r="F287" s="186" t="s">
        <v>884</v>
      </c>
      <c r="G287" s="191" t="s">
        <v>1311</v>
      </c>
      <c r="H287" s="185">
        <v>44725</v>
      </c>
      <c r="I287" s="133" t="s">
        <v>42</v>
      </c>
      <c r="J287" s="186" t="s">
        <v>95</v>
      </c>
      <c r="K287" s="186" t="s">
        <v>1266</v>
      </c>
      <c r="L287" s="185">
        <v>39896</v>
      </c>
      <c r="M287" s="186" t="s">
        <v>45</v>
      </c>
      <c r="N287" s="208">
        <v>1003</v>
      </c>
      <c r="O287" s="186" t="s">
        <v>59</v>
      </c>
      <c r="P287" s="186" t="s">
        <v>48</v>
      </c>
      <c r="Q287" s="186" t="s">
        <v>78</v>
      </c>
      <c r="R287" s="186"/>
      <c r="S287" s="186" t="s">
        <v>29</v>
      </c>
      <c r="T287" s="156">
        <f>$X$9-YEAR(D287)</f>
        <v>40</v>
      </c>
      <c r="U287" s="186"/>
      <c r="V287" s="160"/>
      <c r="W287" s="158"/>
      <c r="X287" s="159">
        <f t="shared" si="61"/>
        <v>197</v>
      </c>
      <c r="Y287" s="159">
        <f t="shared" si="57"/>
        <v>16</v>
      </c>
      <c r="Z287" s="159">
        <f t="shared" si="58"/>
        <v>5</v>
      </c>
    </row>
    <row r="288" s="51" customFormat="1" ht="31.5" spans="1:26">
      <c r="A288" s="174">
        <v>10</v>
      </c>
      <c r="B288" s="184" t="s">
        <v>1312</v>
      </c>
      <c r="C288" s="185">
        <v>30956</v>
      </c>
      <c r="D288" s="186"/>
      <c r="E288" s="186" t="s">
        <v>641</v>
      </c>
      <c r="F288" s="186" t="s">
        <v>1313</v>
      </c>
      <c r="G288" s="191" t="s">
        <v>1314</v>
      </c>
      <c r="H288" s="185">
        <v>45033</v>
      </c>
      <c r="I288" s="133" t="s">
        <v>42</v>
      </c>
      <c r="J288" s="186" t="s">
        <v>95</v>
      </c>
      <c r="K288" s="186" t="s">
        <v>1315</v>
      </c>
      <c r="L288" s="185">
        <v>44743</v>
      </c>
      <c r="M288" s="186" t="s">
        <v>103</v>
      </c>
      <c r="N288" s="186" t="s">
        <v>104</v>
      </c>
      <c r="O288" s="186" t="s">
        <v>59</v>
      </c>
      <c r="P288" s="186" t="s">
        <v>1316</v>
      </c>
      <c r="Q288" s="186" t="s">
        <v>107</v>
      </c>
      <c r="R288" s="186"/>
      <c r="S288" s="186"/>
      <c r="T288" s="156">
        <f t="shared" si="63"/>
        <v>41</v>
      </c>
      <c r="U288" s="186"/>
      <c r="V288" s="148"/>
      <c r="W288" s="154"/>
      <c r="X288" s="159">
        <f t="shared" si="61"/>
        <v>38</v>
      </c>
      <c r="Y288" s="159">
        <f t="shared" si="57"/>
        <v>3</v>
      </c>
      <c r="Z288" s="159">
        <f t="shared" si="58"/>
        <v>2</v>
      </c>
    </row>
    <row r="289" s="48" customFormat="1" spans="1:26">
      <c r="A289" s="84" t="s">
        <v>304</v>
      </c>
      <c r="B289" s="176" t="s">
        <v>1317</v>
      </c>
      <c r="C289" s="199"/>
      <c r="D289" s="186"/>
      <c r="E289" s="186"/>
      <c r="F289" s="186"/>
      <c r="G289" s="187"/>
      <c r="H289" s="186"/>
      <c r="I289" s="186"/>
      <c r="J289" s="193">
        <f>A293</f>
        <v>4</v>
      </c>
      <c r="K289" s="186"/>
      <c r="L289" s="186"/>
      <c r="M289" s="186"/>
      <c r="N289" s="186"/>
      <c r="O289" s="186"/>
      <c r="P289" s="186"/>
      <c r="Q289" s="186"/>
      <c r="R289" s="186"/>
      <c r="S289" s="186"/>
      <c r="T289" s="186"/>
      <c r="U289" s="186"/>
      <c r="V289" s="160"/>
      <c r="W289" s="158"/>
      <c r="X289" s="159"/>
      <c r="Y289" s="159"/>
      <c r="Z289" s="159"/>
    </row>
    <row r="290" s="51" customFormat="1" ht="63" spans="1:26">
      <c r="A290" s="174">
        <v>1</v>
      </c>
      <c r="B290" s="184" t="s">
        <v>1318</v>
      </c>
      <c r="C290" s="185">
        <v>32008</v>
      </c>
      <c r="D290" s="186"/>
      <c r="E290" s="186" t="s">
        <v>1319</v>
      </c>
      <c r="F290" s="186" t="s">
        <v>1320</v>
      </c>
      <c r="G290" s="191" t="s">
        <v>1321</v>
      </c>
      <c r="H290" s="185">
        <v>44652</v>
      </c>
      <c r="I290" s="133" t="s">
        <v>42</v>
      </c>
      <c r="J290" s="186" t="s">
        <v>1158</v>
      </c>
      <c r="K290" s="186" t="s">
        <v>1322</v>
      </c>
      <c r="L290" s="185">
        <v>40909</v>
      </c>
      <c r="M290" s="186" t="s">
        <v>103</v>
      </c>
      <c r="N290" s="186" t="s">
        <v>104</v>
      </c>
      <c r="O290" s="186" t="s">
        <v>47</v>
      </c>
      <c r="P290" s="186" t="s">
        <v>1323</v>
      </c>
      <c r="Q290" s="186" t="s">
        <v>107</v>
      </c>
      <c r="R290" s="186"/>
      <c r="S290" s="186"/>
      <c r="T290" s="156">
        <f>$X$9-YEAR(C290)</f>
        <v>38</v>
      </c>
      <c r="U290" s="186"/>
      <c r="V290" s="148"/>
      <c r="W290" s="154"/>
      <c r="X290" s="159">
        <f t="shared" si="61"/>
        <v>164</v>
      </c>
      <c r="Y290" s="159">
        <f t="shared" si="57"/>
        <v>13</v>
      </c>
      <c r="Z290" s="159">
        <f t="shared" si="58"/>
        <v>8</v>
      </c>
    </row>
    <row r="291" s="51" customFormat="1" ht="31.5" spans="1:26">
      <c r="A291" s="174">
        <v>2</v>
      </c>
      <c r="B291" s="184" t="s">
        <v>1324</v>
      </c>
      <c r="C291" s="186"/>
      <c r="D291" s="185">
        <v>36389</v>
      </c>
      <c r="E291" s="186" t="s">
        <v>1325</v>
      </c>
      <c r="F291" s="186" t="s">
        <v>1326</v>
      </c>
      <c r="G291" s="191" t="s">
        <v>1327</v>
      </c>
      <c r="H291" s="185">
        <v>45700</v>
      </c>
      <c r="I291" s="113" t="s">
        <v>112</v>
      </c>
      <c r="J291" s="186" t="s">
        <v>95</v>
      </c>
      <c r="K291" s="186" t="s">
        <v>1083</v>
      </c>
      <c r="L291" s="185">
        <v>45147</v>
      </c>
      <c r="M291" s="186" t="s">
        <v>103</v>
      </c>
      <c r="N291" s="194" t="s">
        <v>104</v>
      </c>
      <c r="O291" s="186" t="s">
        <v>59</v>
      </c>
      <c r="P291" s="186" t="s">
        <v>48</v>
      </c>
      <c r="Q291" s="186" t="s">
        <v>49</v>
      </c>
      <c r="R291" s="186" t="s">
        <v>412</v>
      </c>
      <c r="S291" s="186" t="s">
        <v>124</v>
      </c>
      <c r="T291" s="156">
        <f>$X$9-YEAR(D291)</f>
        <v>26</v>
      </c>
      <c r="U291" s="186"/>
      <c r="V291" s="160"/>
      <c r="W291" s="154"/>
      <c r="X291" s="159">
        <f t="shared" si="61"/>
        <v>24</v>
      </c>
      <c r="Y291" s="159">
        <f t="shared" si="57"/>
        <v>2</v>
      </c>
      <c r="Z291" s="159">
        <f t="shared" si="58"/>
        <v>0</v>
      </c>
    </row>
    <row r="292" s="48" customFormat="1" ht="47.25" spans="1:26">
      <c r="A292" s="174">
        <v>3</v>
      </c>
      <c r="B292" s="184" t="s">
        <v>1328</v>
      </c>
      <c r="C292" s="200">
        <v>35894</v>
      </c>
      <c r="D292" s="185"/>
      <c r="E292" s="186" t="s">
        <v>1329</v>
      </c>
      <c r="F292" s="186" t="s">
        <v>1330</v>
      </c>
      <c r="G292" s="191" t="s">
        <v>1331</v>
      </c>
      <c r="H292" s="185">
        <v>44280</v>
      </c>
      <c r="I292" s="133" t="s">
        <v>42</v>
      </c>
      <c r="J292" s="186" t="s">
        <v>95</v>
      </c>
      <c r="K292" s="186" t="s">
        <v>1083</v>
      </c>
      <c r="L292" s="185">
        <v>45027</v>
      </c>
      <c r="M292" s="186" t="s">
        <v>152</v>
      </c>
      <c r="N292" s="186" t="s">
        <v>104</v>
      </c>
      <c r="O292" s="186" t="s">
        <v>59</v>
      </c>
      <c r="P292" s="186" t="s">
        <v>48</v>
      </c>
      <c r="Q292" s="186" t="s">
        <v>49</v>
      </c>
      <c r="R292" s="186"/>
      <c r="S292" s="186"/>
      <c r="T292" s="156">
        <f t="shared" ref="T292:T298" si="64">$X$9-YEAR(C292)</f>
        <v>27</v>
      </c>
      <c r="U292" s="186"/>
      <c r="V292" s="160"/>
      <c r="W292" s="158"/>
      <c r="X292" s="159">
        <f t="shared" si="61"/>
        <v>28</v>
      </c>
      <c r="Y292" s="159">
        <f t="shared" si="57"/>
        <v>2</v>
      </c>
      <c r="Z292" s="159">
        <f t="shared" si="58"/>
        <v>4</v>
      </c>
    </row>
    <row r="293" s="48" customFormat="1" ht="47.25" spans="1:26">
      <c r="A293" s="174">
        <v>4</v>
      </c>
      <c r="B293" s="184" t="s">
        <v>1332</v>
      </c>
      <c r="C293" s="185"/>
      <c r="D293" s="200">
        <v>36274</v>
      </c>
      <c r="E293" s="186" t="s">
        <v>1333</v>
      </c>
      <c r="F293" s="186" t="s">
        <v>1334</v>
      </c>
      <c r="G293" s="191" t="s">
        <v>1335</v>
      </c>
      <c r="H293" s="185">
        <v>45357</v>
      </c>
      <c r="I293" s="133" t="s">
        <v>42</v>
      </c>
      <c r="J293" s="186" t="s">
        <v>95</v>
      </c>
      <c r="K293" s="186" t="s">
        <v>1083</v>
      </c>
      <c r="L293" s="185">
        <v>45748</v>
      </c>
      <c r="M293" s="186" t="s">
        <v>152</v>
      </c>
      <c r="N293" s="186" t="s">
        <v>104</v>
      </c>
      <c r="O293" s="186" t="s">
        <v>59</v>
      </c>
      <c r="P293" s="186" t="s">
        <v>1336</v>
      </c>
      <c r="Q293" s="186" t="s">
        <v>49</v>
      </c>
      <c r="R293" s="186" t="s">
        <v>134</v>
      </c>
      <c r="S293" s="186" t="s">
        <v>124</v>
      </c>
      <c r="T293" s="156">
        <f>$X$9-YEAR(D293)</f>
        <v>26</v>
      </c>
      <c r="U293" s="186"/>
      <c r="V293" s="160"/>
      <c r="W293" s="158"/>
      <c r="X293" s="159">
        <f t="shared" si="61"/>
        <v>5</v>
      </c>
      <c r="Y293" s="159">
        <f t="shared" si="57"/>
        <v>0</v>
      </c>
      <c r="Z293" s="159">
        <f t="shared" si="58"/>
        <v>5</v>
      </c>
    </row>
    <row r="294" s="48" customFormat="1" spans="1:26">
      <c r="A294" s="84" t="s">
        <v>557</v>
      </c>
      <c r="B294" s="91" t="s">
        <v>1337</v>
      </c>
      <c r="C294" s="201"/>
      <c r="D294" s="201"/>
      <c r="E294" s="87"/>
      <c r="F294" s="87"/>
      <c r="G294" s="87"/>
      <c r="H294" s="87"/>
      <c r="I294" s="87"/>
      <c r="J294" s="209">
        <f>SUM(J295:J316)</f>
        <v>21</v>
      </c>
      <c r="K294" s="86"/>
      <c r="L294" s="87"/>
      <c r="M294" s="87"/>
      <c r="N294" s="87"/>
      <c r="O294" s="86"/>
      <c r="P294" s="86"/>
      <c r="Q294" s="86"/>
      <c r="R294" s="86"/>
      <c r="S294" s="86"/>
      <c r="T294" s="156"/>
      <c r="U294" s="87"/>
      <c r="V294" s="148"/>
      <c r="W294" s="158"/>
      <c r="X294" s="159"/>
      <c r="Y294" s="159"/>
      <c r="Z294" s="159"/>
    </row>
    <row r="295" s="48" customFormat="1" spans="1:26">
      <c r="A295" s="85" t="s">
        <v>31</v>
      </c>
      <c r="B295" s="91" t="s">
        <v>741</v>
      </c>
      <c r="C295" s="138"/>
      <c r="D295" s="138"/>
      <c r="E295" s="86"/>
      <c r="F295" s="86"/>
      <c r="G295" s="87"/>
      <c r="H295" s="86"/>
      <c r="I295" s="86"/>
      <c r="J295" s="86">
        <f>A298</f>
        <v>3</v>
      </c>
      <c r="K295" s="86"/>
      <c r="L295" s="87"/>
      <c r="M295" s="87"/>
      <c r="N295" s="87"/>
      <c r="O295" s="86"/>
      <c r="P295" s="86"/>
      <c r="Q295" s="86"/>
      <c r="R295" s="86"/>
      <c r="S295" s="156"/>
      <c r="T295" s="156"/>
      <c r="U295" s="87"/>
      <c r="V295" s="148"/>
      <c r="W295" s="158"/>
      <c r="X295" s="159"/>
      <c r="Y295" s="159"/>
      <c r="Z295" s="159"/>
    </row>
    <row r="296" s="48" customFormat="1" ht="31.5" spans="1:26">
      <c r="A296" s="202">
        <v>1</v>
      </c>
      <c r="B296" s="99" t="s">
        <v>1338</v>
      </c>
      <c r="C296" s="100">
        <v>30061</v>
      </c>
      <c r="D296" s="94"/>
      <c r="E296" s="133" t="s">
        <v>1339</v>
      </c>
      <c r="F296" s="133" t="s">
        <v>1340</v>
      </c>
      <c r="G296" s="97" t="s">
        <v>1341</v>
      </c>
      <c r="H296" s="100">
        <v>44317</v>
      </c>
      <c r="I296" s="133" t="s">
        <v>42</v>
      </c>
      <c r="J296" s="133" t="s">
        <v>745</v>
      </c>
      <c r="K296" s="133" t="s">
        <v>745</v>
      </c>
      <c r="L296" s="100">
        <v>41791</v>
      </c>
      <c r="M296" s="100" t="s">
        <v>45</v>
      </c>
      <c r="N296" s="210" t="s">
        <v>46</v>
      </c>
      <c r="O296" s="133" t="s">
        <v>59</v>
      </c>
      <c r="P296" s="133" t="s">
        <v>48</v>
      </c>
      <c r="Q296" s="133" t="s">
        <v>49</v>
      </c>
      <c r="R296" s="133" t="s">
        <v>50</v>
      </c>
      <c r="S296" s="133" t="s">
        <v>51</v>
      </c>
      <c r="T296" s="156">
        <f t="shared" si="64"/>
        <v>43</v>
      </c>
      <c r="U296" s="87"/>
      <c r="V296" s="148"/>
      <c r="W296" s="158"/>
      <c r="X296" s="159">
        <f t="shared" si="61"/>
        <v>135</v>
      </c>
      <c r="Y296" s="159">
        <f t="shared" si="57"/>
        <v>11</v>
      </c>
      <c r="Z296" s="159">
        <f t="shared" si="58"/>
        <v>3</v>
      </c>
    </row>
    <row r="297" s="48" customFormat="1" ht="31.5" spans="1:26">
      <c r="A297" s="202">
        <v>2</v>
      </c>
      <c r="B297" s="99" t="s">
        <v>1342</v>
      </c>
      <c r="C297" s="100">
        <v>30495</v>
      </c>
      <c r="D297" s="94"/>
      <c r="E297" s="133" t="s">
        <v>1343</v>
      </c>
      <c r="F297" s="133" t="s">
        <v>1344</v>
      </c>
      <c r="G297" s="97" t="s">
        <v>1345</v>
      </c>
      <c r="H297" s="100">
        <v>44455</v>
      </c>
      <c r="I297" s="133" t="s">
        <v>42</v>
      </c>
      <c r="J297" s="133" t="s">
        <v>44</v>
      </c>
      <c r="K297" s="133" t="s">
        <v>44</v>
      </c>
      <c r="L297" s="100">
        <v>41791</v>
      </c>
      <c r="M297" s="100" t="s">
        <v>45</v>
      </c>
      <c r="N297" s="210" t="s">
        <v>46</v>
      </c>
      <c r="O297" s="133" t="s">
        <v>59</v>
      </c>
      <c r="P297" s="133" t="s">
        <v>48</v>
      </c>
      <c r="Q297" s="133" t="s">
        <v>49</v>
      </c>
      <c r="R297" s="133" t="s">
        <v>50</v>
      </c>
      <c r="S297" s="133" t="s">
        <v>51</v>
      </c>
      <c r="T297" s="156">
        <f t="shared" si="64"/>
        <v>42</v>
      </c>
      <c r="U297" s="87"/>
      <c r="V297" s="148"/>
      <c r="W297" s="158"/>
      <c r="X297" s="159">
        <f t="shared" si="61"/>
        <v>135</v>
      </c>
      <c r="Y297" s="159">
        <f t="shared" si="57"/>
        <v>11</v>
      </c>
      <c r="Z297" s="159">
        <f t="shared" si="58"/>
        <v>3</v>
      </c>
    </row>
    <row r="298" s="48" customFormat="1" ht="31.5" spans="1:26">
      <c r="A298" s="202">
        <v>3</v>
      </c>
      <c r="B298" s="99" t="s">
        <v>1346</v>
      </c>
      <c r="C298" s="100">
        <v>30421</v>
      </c>
      <c r="D298" s="94"/>
      <c r="E298" s="133" t="s">
        <v>1347</v>
      </c>
      <c r="F298" s="133" t="s">
        <v>1348</v>
      </c>
      <c r="G298" s="97" t="s">
        <v>1349</v>
      </c>
      <c r="H298" s="100">
        <v>45152</v>
      </c>
      <c r="I298" s="133" t="s">
        <v>42</v>
      </c>
      <c r="J298" s="133" t="s">
        <v>44</v>
      </c>
      <c r="K298" s="133" t="s">
        <v>44</v>
      </c>
      <c r="L298" s="100">
        <v>41791</v>
      </c>
      <c r="M298" s="100" t="s">
        <v>45</v>
      </c>
      <c r="N298" s="210" t="s">
        <v>46</v>
      </c>
      <c r="O298" s="133" t="s">
        <v>59</v>
      </c>
      <c r="P298" s="133" t="s">
        <v>48</v>
      </c>
      <c r="Q298" s="133" t="s">
        <v>49</v>
      </c>
      <c r="R298" s="133" t="s">
        <v>50</v>
      </c>
      <c r="S298" s="133" t="s">
        <v>51</v>
      </c>
      <c r="T298" s="156">
        <f t="shared" si="64"/>
        <v>42</v>
      </c>
      <c r="U298" s="97"/>
      <c r="V298" s="160"/>
      <c r="W298" s="158"/>
      <c r="X298" s="159">
        <f t="shared" si="61"/>
        <v>135</v>
      </c>
      <c r="Y298" s="159">
        <f t="shared" si="57"/>
        <v>11</v>
      </c>
      <c r="Z298" s="159">
        <f t="shared" si="58"/>
        <v>3</v>
      </c>
    </row>
    <row r="299" s="48" customFormat="1" spans="1:26">
      <c r="A299" s="85" t="s">
        <v>85</v>
      </c>
      <c r="B299" s="108" t="s">
        <v>754</v>
      </c>
      <c r="C299" s="128"/>
      <c r="D299" s="128"/>
      <c r="E299" s="133"/>
      <c r="F299" s="133"/>
      <c r="G299" s="97"/>
      <c r="H299" s="100"/>
      <c r="I299" s="109"/>
      <c r="J299" s="86">
        <f>A304</f>
        <v>5</v>
      </c>
      <c r="K299" s="86"/>
      <c r="L299" s="138"/>
      <c r="M299" s="138"/>
      <c r="N299" s="211"/>
      <c r="O299" s="86"/>
      <c r="P299" s="86"/>
      <c r="Q299" s="86"/>
      <c r="R299" s="86"/>
      <c r="S299" s="86"/>
      <c r="T299" s="156"/>
      <c r="U299" s="97"/>
      <c r="V299" s="160"/>
      <c r="W299" s="158"/>
      <c r="X299" s="159"/>
      <c r="Y299" s="159"/>
      <c r="Z299" s="159"/>
    </row>
    <row r="300" s="48" customFormat="1" ht="47.25" spans="1:26">
      <c r="A300" s="202">
        <v>1</v>
      </c>
      <c r="B300" s="99" t="s">
        <v>1350</v>
      </c>
      <c r="C300" s="100">
        <v>28415</v>
      </c>
      <c r="D300" s="94"/>
      <c r="E300" s="133" t="s">
        <v>1351</v>
      </c>
      <c r="F300" s="133" t="s">
        <v>1352</v>
      </c>
      <c r="G300" s="97" t="s">
        <v>1353</v>
      </c>
      <c r="H300" s="100">
        <v>44420</v>
      </c>
      <c r="I300" s="133" t="s">
        <v>42</v>
      </c>
      <c r="J300" s="133" t="s">
        <v>1354</v>
      </c>
      <c r="K300" s="133" t="s">
        <v>1355</v>
      </c>
      <c r="L300" s="100">
        <v>40714</v>
      </c>
      <c r="M300" s="100" t="s">
        <v>45</v>
      </c>
      <c r="N300" s="212" t="s">
        <v>1356</v>
      </c>
      <c r="O300" s="133" t="s">
        <v>59</v>
      </c>
      <c r="P300" s="133" t="s">
        <v>211</v>
      </c>
      <c r="Q300" s="133" t="s">
        <v>78</v>
      </c>
      <c r="R300" s="133" t="s">
        <v>50</v>
      </c>
      <c r="S300" s="133"/>
      <c r="T300" s="156">
        <f t="shared" ref="T300:T303" si="65">$X$9-YEAR(C300)</f>
        <v>48</v>
      </c>
      <c r="U300" s="97"/>
      <c r="V300" s="160"/>
      <c r="W300" s="158"/>
      <c r="X300" s="159">
        <f t="shared" si="61"/>
        <v>170</v>
      </c>
      <c r="Y300" s="159">
        <f t="shared" si="57"/>
        <v>14</v>
      </c>
      <c r="Z300" s="159">
        <f t="shared" si="58"/>
        <v>2</v>
      </c>
    </row>
    <row r="301" s="51" customFormat="1" ht="31.5" spans="1:26">
      <c r="A301" s="202">
        <v>2</v>
      </c>
      <c r="B301" s="203" t="s">
        <v>1357</v>
      </c>
      <c r="C301" s="100"/>
      <c r="D301" s="204">
        <v>35127</v>
      </c>
      <c r="E301" s="133" t="s">
        <v>1358</v>
      </c>
      <c r="F301" s="133" t="s">
        <v>1359</v>
      </c>
      <c r="G301" s="97" t="s">
        <v>1360</v>
      </c>
      <c r="H301" s="100">
        <v>44557</v>
      </c>
      <c r="I301" s="133" t="s">
        <v>42</v>
      </c>
      <c r="J301" s="133" t="s">
        <v>1361</v>
      </c>
      <c r="K301" s="133" t="s">
        <v>1266</v>
      </c>
      <c r="L301" s="97" t="s">
        <v>1362</v>
      </c>
      <c r="M301" s="97" t="s">
        <v>103</v>
      </c>
      <c r="N301" s="97" t="s">
        <v>104</v>
      </c>
      <c r="O301" s="213" t="s">
        <v>59</v>
      </c>
      <c r="P301" s="213" t="s">
        <v>48</v>
      </c>
      <c r="Q301" s="133" t="s">
        <v>49</v>
      </c>
      <c r="R301" s="133" t="s">
        <v>50</v>
      </c>
      <c r="S301" s="133" t="s">
        <v>51</v>
      </c>
      <c r="T301" s="156">
        <f>$X$9-YEAR(D301)</f>
        <v>29</v>
      </c>
      <c r="U301" s="87"/>
      <c r="V301" s="148"/>
      <c r="W301" s="154"/>
      <c r="X301" s="159">
        <f t="shared" si="61"/>
        <v>69</v>
      </c>
      <c r="Y301" s="159">
        <f t="shared" si="57"/>
        <v>5</v>
      </c>
      <c r="Z301" s="159">
        <f t="shared" si="58"/>
        <v>9</v>
      </c>
    </row>
    <row r="302" s="48" customFormat="1" ht="31.5" spans="1:26">
      <c r="A302" s="202">
        <v>3</v>
      </c>
      <c r="B302" s="99" t="s">
        <v>1057</v>
      </c>
      <c r="C302" s="100">
        <v>35960</v>
      </c>
      <c r="D302" s="100"/>
      <c r="E302" s="97" t="s">
        <v>1363</v>
      </c>
      <c r="F302" s="97" t="s">
        <v>1364</v>
      </c>
      <c r="G302" s="97" t="s">
        <v>1365</v>
      </c>
      <c r="H302" s="100">
        <v>41467</v>
      </c>
      <c r="I302" s="133" t="s">
        <v>42</v>
      </c>
      <c r="J302" s="133" t="s">
        <v>1361</v>
      </c>
      <c r="K302" s="133" t="s">
        <v>1266</v>
      </c>
      <c r="L302" s="100">
        <v>44599</v>
      </c>
      <c r="M302" s="97" t="s">
        <v>103</v>
      </c>
      <c r="N302" s="100" t="s">
        <v>104</v>
      </c>
      <c r="O302" s="133" t="s">
        <v>59</v>
      </c>
      <c r="P302" s="133" t="s">
        <v>1153</v>
      </c>
      <c r="Q302" s="133" t="s">
        <v>49</v>
      </c>
      <c r="R302" s="133" t="s">
        <v>50</v>
      </c>
      <c r="S302" s="133" t="s">
        <v>51</v>
      </c>
      <c r="T302" s="156">
        <f t="shared" si="65"/>
        <v>27</v>
      </c>
      <c r="U302" s="97"/>
      <c r="V302" s="160"/>
      <c r="W302" s="158"/>
      <c r="X302" s="159">
        <f t="shared" si="61"/>
        <v>42</v>
      </c>
      <c r="Y302" s="159">
        <f t="shared" si="57"/>
        <v>3</v>
      </c>
      <c r="Z302" s="159">
        <f t="shared" si="58"/>
        <v>6</v>
      </c>
    </row>
    <row r="303" s="48" customFormat="1" ht="31.5" spans="1:26">
      <c r="A303" s="202">
        <v>4</v>
      </c>
      <c r="B303" s="99" t="s">
        <v>1366</v>
      </c>
      <c r="C303" s="100">
        <v>30922</v>
      </c>
      <c r="D303" s="100"/>
      <c r="E303" s="97" t="s">
        <v>1367</v>
      </c>
      <c r="F303" s="97" t="s">
        <v>1368</v>
      </c>
      <c r="G303" s="97" t="s">
        <v>1369</v>
      </c>
      <c r="H303" s="100">
        <v>45481</v>
      </c>
      <c r="I303" s="113" t="s">
        <v>112</v>
      </c>
      <c r="J303" s="133"/>
      <c r="K303" s="133"/>
      <c r="L303" s="100">
        <v>45838</v>
      </c>
      <c r="M303" s="97" t="s">
        <v>303</v>
      </c>
      <c r="N303" s="100" t="s">
        <v>104</v>
      </c>
      <c r="O303" s="133" t="s">
        <v>59</v>
      </c>
      <c r="P303" s="133" t="s">
        <v>48</v>
      </c>
      <c r="Q303" s="133" t="s">
        <v>49</v>
      </c>
      <c r="R303" s="133" t="s">
        <v>50</v>
      </c>
      <c r="S303" s="133" t="s">
        <v>124</v>
      </c>
      <c r="T303" s="156">
        <f t="shared" si="65"/>
        <v>41</v>
      </c>
      <c r="U303" s="97"/>
      <c r="V303" s="160"/>
      <c r="W303" s="158"/>
      <c r="X303" s="159">
        <f t="shared" si="61"/>
        <v>2</v>
      </c>
      <c r="Y303" s="159">
        <f t="shared" si="57"/>
        <v>0</v>
      </c>
      <c r="Z303" s="159">
        <f t="shared" si="58"/>
        <v>2</v>
      </c>
    </row>
    <row r="304" s="48" customFormat="1" ht="31.5" spans="1:26">
      <c r="A304" s="202">
        <v>5</v>
      </c>
      <c r="B304" s="99" t="s">
        <v>1370</v>
      </c>
      <c r="C304" s="100"/>
      <c r="D304" s="100">
        <v>32598</v>
      </c>
      <c r="E304" s="100" t="s">
        <v>1371</v>
      </c>
      <c r="F304" s="100" t="s">
        <v>1371</v>
      </c>
      <c r="G304" s="97" t="s">
        <v>1372</v>
      </c>
      <c r="H304" s="100">
        <v>44418</v>
      </c>
      <c r="I304" s="133" t="s">
        <v>42</v>
      </c>
      <c r="J304" s="133" t="s">
        <v>95</v>
      </c>
      <c r="K304" s="133" t="s">
        <v>1373</v>
      </c>
      <c r="L304" s="100">
        <v>45078</v>
      </c>
      <c r="M304" s="100" t="s">
        <v>152</v>
      </c>
      <c r="N304" s="100" t="s">
        <v>104</v>
      </c>
      <c r="O304" s="133" t="s">
        <v>59</v>
      </c>
      <c r="P304" s="133" t="s">
        <v>203</v>
      </c>
      <c r="Q304" s="133" t="s">
        <v>49</v>
      </c>
      <c r="R304" s="133" t="s">
        <v>50</v>
      </c>
      <c r="S304" s="133" t="s">
        <v>51</v>
      </c>
      <c r="T304" s="156">
        <f t="shared" ref="T304:T310" si="66">$X$9-YEAR(D304)</f>
        <v>36</v>
      </c>
      <c r="U304" s="97"/>
      <c r="V304" s="160"/>
      <c r="W304" s="158"/>
      <c r="X304" s="159">
        <f t="shared" si="61"/>
        <v>27</v>
      </c>
      <c r="Y304" s="159">
        <f t="shared" si="57"/>
        <v>2</v>
      </c>
      <c r="Z304" s="159">
        <f t="shared" si="58"/>
        <v>3</v>
      </c>
    </row>
    <row r="305" s="48" customFormat="1" spans="1:26">
      <c r="A305" s="85" t="s">
        <v>104</v>
      </c>
      <c r="B305" s="91" t="s">
        <v>864</v>
      </c>
      <c r="C305" s="138"/>
      <c r="D305" s="138"/>
      <c r="E305" s="86"/>
      <c r="F305" s="86"/>
      <c r="G305" s="97"/>
      <c r="H305" s="100"/>
      <c r="I305" s="86"/>
      <c r="J305" s="86">
        <f>A315</f>
        <v>10</v>
      </c>
      <c r="K305" s="86"/>
      <c r="L305" s="87"/>
      <c r="M305" s="87"/>
      <c r="N305" s="87"/>
      <c r="O305" s="214"/>
      <c r="P305" s="214"/>
      <c r="Q305" s="86"/>
      <c r="R305" s="86"/>
      <c r="S305" s="86"/>
      <c r="T305" s="156"/>
      <c r="U305" s="97"/>
      <c r="V305" s="160"/>
      <c r="W305" s="158"/>
      <c r="X305" s="159"/>
      <c r="Y305" s="159"/>
      <c r="Z305" s="159"/>
    </row>
    <row r="306" s="51" customFormat="1" ht="31.5" spans="1:26">
      <c r="A306" s="202">
        <v>1</v>
      </c>
      <c r="B306" s="99" t="s">
        <v>1374</v>
      </c>
      <c r="C306" s="100">
        <v>31588</v>
      </c>
      <c r="D306" s="100"/>
      <c r="E306" s="97" t="s">
        <v>1375</v>
      </c>
      <c r="F306" s="97" t="s">
        <v>1344</v>
      </c>
      <c r="G306" s="97" t="s">
        <v>1376</v>
      </c>
      <c r="H306" s="100">
        <v>44299</v>
      </c>
      <c r="I306" s="133" t="s">
        <v>42</v>
      </c>
      <c r="J306" s="133" t="s">
        <v>1377</v>
      </c>
      <c r="K306" s="133" t="s">
        <v>1377</v>
      </c>
      <c r="L306" s="100">
        <v>42107</v>
      </c>
      <c r="M306" s="100" t="s">
        <v>45</v>
      </c>
      <c r="N306" s="215" t="s">
        <v>46</v>
      </c>
      <c r="O306" s="133" t="s">
        <v>59</v>
      </c>
      <c r="P306" s="133" t="s">
        <v>48</v>
      </c>
      <c r="Q306" s="133" t="s">
        <v>107</v>
      </c>
      <c r="R306" s="133"/>
      <c r="S306" s="133"/>
      <c r="T306" s="156">
        <f t="shared" ref="T306:T313" si="67">$X$9-YEAR(C306)</f>
        <v>39</v>
      </c>
      <c r="U306" s="87"/>
      <c r="V306" s="148"/>
      <c r="W306" s="154"/>
      <c r="X306" s="159">
        <f t="shared" si="61"/>
        <v>124</v>
      </c>
      <c r="Y306" s="159">
        <f t="shared" si="57"/>
        <v>10</v>
      </c>
      <c r="Z306" s="159">
        <f t="shared" si="58"/>
        <v>4</v>
      </c>
    </row>
    <row r="307" s="48" customFormat="1" ht="31.5" spans="1:26">
      <c r="A307" s="202">
        <v>2</v>
      </c>
      <c r="B307" s="99" t="s">
        <v>1378</v>
      </c>
      <c r="C307" s="100">
        <v>32501</v>
      </c>
      <c r="D307" s="94"/>
      <c r="E307" s="97" t="s">
        <v>1379</v>
      </c>
      <c r="F307" s="97" t="s">
        <v>1380</v>
      </c>
      <c r="G307" s="97" t="s">
        <v>1381</v>
      </c>
      <c r="H307" s="100">
        <v>44838</v>
      </c>
      <c r="I307" s="133" t="s">
        <v>42</v>
      </c>
      <c r="J307" s="133" t="s">
        <v>1382</v>
      </c>
      <c r="K307" s="133" t="s">
        <v>1290</v>
      </c>
      <c r="L307" s="100">
        <v>40714</v>
      </c>
      <c r="M307" s="100" t="s">
        <v>45</v>
      </c>
      <c r="N307" s="210" t="s">
        <v>1383</v>
      </c>
      <c r="O307" s="133" t="s">
        <v>210</v>
      </c>
      <c r="P307" s="133" t="s">
        <v>48</v>
      </c>
      <c r="Q307" s="133" t="s">
        <v>107</v>
      </c>
      <c r="R307" s="133"/>
      <c r="S307" s="133" t="s">
        <v>51</v>
      </c>
      <c r="T307" s="156">
        <f t="shared" si="67"/>
        <v>37</v>
      </c>
      <c r="U307" s="97"/>
      <c r="V307" s="160"/>
      <c r="W307" s="158"/>
      <c r="X307" s="159">
        <f t="shared" si="61"/>
        <v>170</v>
      </c>
      <c r="Y307" s="159">
        <f t="shared" si="57"/>
        <v>14</v>
      </c>
      <c r="Z307" s="159">
        <f t="shared" si="58"/>
        <v>2</v>
      </c>
    </row>
    <row r="308" s="48" customFormat="1" ht="31.5" spans="1:26">
      <c r="A308" s="202">
        <v>3</v>
      </c>
      <c r="B308" s="114" t="s">
        <v>1384</v>
      </c>
      <c r="C308" s="100"/>
      <c r="D308" s="100">
        <v>32987</v>
      </c>
      <c r="E308" s="205" t="s">
        <v>1385</v>
      </c>
      <c r="F308" s="100" t="s">
        <v>1386</v>
      </c>
      <c r="G308" s="97" t="s">
        <v>1387</v>
      </c>
      <c r="H308" s="100">
        <v>44557</v>
      </c>
      <c r="I308" s="133" t="s">
        <v>42</v>
      </c>
      <c r="J308" s="133" t="s">
        <v>95</v>
      </c>
      <c r="K308" s="133" t="s">
        <v>1290</v>
      </c>
      <c r="L308" s="100">
        <v>41907</v>
      </c>
      <c r="M308" s="100" t="s">
        <v>45</v>
      </c>
      <c r="N308" s="100" t="s">
        <v>46</v>
      </c>
      <c r="O308" s="133" t="s">
        <v>59</v>
      </c>
      <c r="P308" s="133" t="s">
        <v>48</v>
      </c>
      <c r="Q308" s="133" t="s">
        <v>49</v>
      </c>
      <c r="R308" s="133" t="s">
        <v>50</v>
      </c>
      <c r="S308" s="133" t="s">
        <v>51</v>
      </c>
      <c r="T308" s="156">
        <f t="shared" si="66"/>
        <v>35</v>
      </c>
      <c r="U308" s="97"/>
      <c r="V308" s="160"/>
      <c r="W308" s="158"/>
      <c r="X308" s="159">
        <f t="shared" si="61"/>
        <v>131</v>
      </c>
      <c r="Y308" s="159">
        <f t="shared" si="57"/>
        <v>10</v>
      </c>
      <c r="Z308" s="159">
        <f t="shared" si="58"/>
        <v>11</v>
      </c>
    </row>
    <row r="309" s="48" customFormat="1" ht="31.5" spans="1:26">
      <c r="A309" s="202">
        <v>4</v>
      </c>
      <c r="B309" s="99" t="s">
        <v>1388</v>
      </c>
      <c r="C309" s="100"/>
      <c r="D309" s="100">
        <v>33782</v>
      </c>
      <c r="E309" s="97" t="s">
        <v>1389</v>
      </c>
      <c r="F309" s="97" t="s">
        <v>1386</v>
      </c>
      <c r="G309" s="97" t="s">
        <v>1390</v>
      </c>
      <c r="H309" s="100">
        <v>44696</v>
      </c>
      <c r="I309" s="133" t="s">
        <v>42</v>
      </c>
      <c r="J309" s="133" t="s">
        <v>95</v>
      </c>
      <c r="K309" s="133" t="s">
        <v>1290</v>
      </c>
      <c r="L309" s="97" t="s">
        <v>1391</v>
      </c>
      <c r="M309" s="100" t="s">
        <v>45</v>
      </c>
      <c r="N309" s="216">
        <v>1003</v>
      </c>
      <c r="O309" s="133" t="s">
        <v>59</v>
      </c>
      <c r="P309" s="133" t="s">
        <v>48</v>
      </c>
      <c r="Q309" s="133" t="s">
        <v>107</v>
      </c>
      <c r="R309" s="133" t="s">
        <v>50</v>
      </c>
      <c r="S309" s="133" t="s">
        <v>51</v>
      </c>
      <c r="T309" s="156">
        <f t="shared" si="66"/>
        <v>33</v>
      </c>
      <c r="U309" s="97"/>
      <c r="V309" s="160"/>
      <c r="W309" s="158"/>
      <c r="X309" s="159">
        <f t="shared" si="61"/>
        <v>88</v>
      </c>
      <c r="Y309" s="159">
        <f t="shared" si="57"/>
        <v>7</v>
      </c>
      <c r="Z309" s="159">
        <f t="shared" si="58"/>
        <v>4</v>
      </c>
    </row>
    <row r="310" s="48" customFormat="1" ht="31.5" spans="1:26">
      <c r="A310" s="202">
        <v>5</v>
      </c>
      <c r="B310" s="99" t="s">
        <v>1392</v>
      </c>
      <c r="C310" s="100"/>
      <c r="D310" s="100">
        <v>32967</v>
      </c>
      <c r="E310" s="97" t="s">
        <v>1393</v>
      </c>
      <c r="F310" s="97" t="s">
        <v>1394</v>
      </c>
      <c r="G310" s="97" t="s">
        <v>1395</v>
      </c>
      <c r="H310" s="100">
        <v>45202</v>
      </c>
      <c r="I310" s="133" t="s">
        <v>42</v>
      </c>
      <c r="J310" s="133" t="s">
        <v>95</v>
      </c>
      <c r="K310" s="133" t="s">
        <v>1290</v>
      </c>
      <c r="L310" s="100">
        <v>41395</v>
      </c>
      <c r="M310" s="100" t="s">
        <v>45</v>
      </c>
      <c r="N310" s="100">
        <v>1003</v>
      </c>
      <c r="O310" s="133" t="s">
        <v>59</v>
      </c>
      <c r="P310" s="133" t="s">
        <v>48</v>
      </c>
      <c r="Q310" s="133" t="s">
        <v>107</v>
      </c>
      <c r="R310" s="133" t="s">
        <v>794</v>
      </c>
      <c r="S310" s="133" t="s">
        <v>51</v>
      </c>
      <c r="T310" s="156">
        <f t="shared" si="66"/>
        <v>35</v>
      </c>
      <c r="U310" s="97"/>
      <c r="V310" s="160"/>
      <c r="W310" s="158"/>
      <c r="X310" s="159">
        <f t="shared" si="61"/>
        <v>148</v>
      </c>
      <c r="Y310" s="159">
        <f t="shared" si="57"/>
        <v>12</v>
      </c>
      <c r="Z310" s="159">
        <f t="shared" si="58"/>
        <v>4</v>
      </c>
    </row>
    <row r="311" s="52" customFormat="1" ht="47.25" spans="1:26">
      <c r="A311" s="202">
        <v>6</v>
      </c>
      <c r="B311" s="203" t="s">
        <v>1396</v>
      </c>
      <c r="C311" s="100">
        <v>30100</v>
      </c>
      <c r="D311" s="100"/>
      <c r="E311" s="97" t="s">
        <v>1397</v>
      </c>
      <c r="F311" s="97" t="s">
        <v>1380</v>
      </c>
      <c r="G311" s="97" t="s">
        <v>1398</v>
      </c>
      <c r="H311" s="100">
        <v>44769</v>
      </c>
      <c r="I311" s="133" t="s">
        <v>42</v>
      </c>
      <c r="J311" s="133" t="s">
        <v>95</v>
      </c>
      <c r="K311" s="133" t="s">
        <v>420</v>
      </c>
      <c r="L311" s="97" t="s">
        <v>1399</v>
      </c>
      <c r="M311" s="97" t="s">
        <v>45</v>
      </c>
      <c r="N311" s="97" t="s">
        <v>422</v>
      </c>
      <c r="O311" s="213" t="s">
        <v>59</v>
      </c>
      <c r="P311" s="213" t="s">
        <v>1400</v>
      </c>
      <c r="Q311" s="133" t="s">
        <v>407</v>
      </c>
      <c r="R311" s="133" t="s">
        <v>1401</v>
      </c>
      <c r="S311" s="133"/>
      <c r="T311" s="156">
        <f t="shared" si="67"/>
        <v>43</v>
      </c>
      <c r="U311" s="97"/>
      <c r="V311" s="160"/>
      <c r="W311" s="157"/>
      <c r="X311" s="159">
        <f t="shared" si="61"/>
        <v>207</v>
      </c>
      <c r="Y311" s="159">
        <f t="shared" si="57"/>
        <v>17</v>
      </c>
      <c r="Z311" s="159">
        <f t="shared" si="58"/>
        <v>3</v>
      </c>
    </row>
    <row r="312" s="48" customFormat="1" ht="31.5" spans="1:26">
      <c r="A312" s="202">
        <v>7</v>
      </c>
      <c r="B312" s="99" t="s">
        <v>1402</v>
      </c>
      <c r="C312" s="100">
        <v>34709</v>
      </c>
      <c r="D312" s="100"/>
      <c r="E312" s="97" t="s">
        <v>1403</v>
      </c>
      <c r="F312" s="97" t="s">
        <v>1380</v>
      </c>
      <c r="G312" s="97" t="s">
        <v>1404</v>
      </c>
      <c r="H312" s="100">
        <v>44690</v>
      </c>
      <c r="I312" s="133" t="s">
        <v>42</v>
      </c>
      <c r="J312" s="133" t="s">
        <v>95</v>
      </c>
      <c r="K312" s="133" t="s">
        <v>420</v>
      </c>
      <c r="L312" s="100">
        <v>43435</v>
      </c>
      <c r="M312" s="100" t="s">
        <v>45</v>
      </c>
      <c r="N312" s="100" t="s">
        <v>422</v>
      </c>
      <c r="O312" s="133" t="s">
        <v>59</v>
      </c>
      <c r="P312" s="133" t="s">
        <v>48</v>
      </c>
      <c r="Q312" s="133" t="s">
        <v>49</v>
      </c>
      <c r="R312" s="133" t="s">
        <v>50</v>
      </c>
      <c r="S312" s="133" t="s">
        <v>124</v>
      </c>
      <c r="T312" s="156">
        <f t="shared" si="67"/>
        <v>30</v>
      </c>
      <c r="U312" s="97"/>
      <c r="V312" s="160"/>
      <c r="W312" s="158"/>
      <c r="X312" s="159">
        <f t="shared" si="61"/>
        <v>81</v>
      </c>
      <c r="Y312" s="159">
        <f t="shared" si="57"/>
        <v>6</v>
      </c>
      <c r="Z312" s="159">
        <f t="shared" si="58"/>
        <v>9</v>
      </c>
    </row>
    <row r="313" s="48" customFormat="1" ht="31.5" spans="1:26">
      <c r="A313" s="202">
        <v>8</v>
      </c>
      <c r="B313" s="99" t="s">
        <v>1405</v>
      </c>
      <c r="C313" s="100">
        <v>35035</v>
      </c>
      <c r="D313" s="100"/>
      <c r="E313" s="97" t="s">
        <v>1049</v>
      </c>
      <c r="F313" s="97" t="s">
        <v>1406</v>
      </c>
      <c r="G313" s="97" t="s">
        <v>1407</v>
      </c>
      <c r="H313" s="100">
        <v>44467</v>
      </c>
      <c r="I313" s="133" t="s">
        <v>42</v>
      </c>
      <c r="J313" s="133" t="s">
        <v>95</v>
      </c>
      <c r="K313" s="133" t="s">
        <v>420</v>
      </c>
      <c r="L313" s="97" t="s">
        <v>1408</v>
      </c>
      <c r="M313" s="100" t="s">
        <v>103</v>
      </c>
      <c r="N313" s="97" t="s">
        <v>104</v>
      </c>
      <c r="O313" s="133" t="s">
        <v>59</v>
      </c>
      <c r="P313" s="133" t="s">
        <v>805</v>
      </c>
      <c r="Q313" s="133" t="s">
        <v>107</v>
      </c>
      <c r="R313" s="133" t="s">
        <v>50</v>
      </c>
      <c r="S313" s="133" t="s">
        <v>29</v>
      </c>
      <c r="T313" s="156">
        <f t="shared" si="67"/>
        <v>30</v>
      </c>
      <c r="U313" s="97"/>
      <c r="V313" s="160"/>
      <c r="W313" s="158"/>
      <c r="X313" s="159">
        <f t="shared" si="61"/>
        <v>61</v>
      </c>
      <c r="Y313" s="159">
        <f t="shared" si="57"/>
        <v>5</v>
      </c>
      <c r="Z313" s="159">
        <f t="shared" si="58"/>
        <v>1</v>
      </c>
    </row>
    <row r="314" s="51" customFormat="1" ht="31.5" spans="1:26">
      <c r="A314" s="202">
        <v>9</v>
      </c>
      <c r="B314" s="203" t="s">
        <v>1409</v>
      </c>
      <c r="C314" s="100"/>
      <c r="D314" s="204">
        <v>36707</v>
      </c>
      <c r="E314" s="97" t="s">
        <v>1410</v>
      </c>
      <c r="F314" s="97" t="s">
        <v>1411</v>
      </c>
      <c r="G314" s="97" t="s">
        <v>1412</v>
      </c>
      <c r="H314" s="100">
        <v>45776</v>
      </c>
      <c r="I314" s="113" t="s">
        <v>112</v>
      </c>
      <c r="J314" s="133" t="s">
        <v>95</v>
      </c>
      <c r="K314" s="133" t="s">
        <v>420</v>
      </c>
      <c r="L314" s="97" t="s">
        <v>1413</v>
      </c>
      <c r="M314" s="97" t="s">
        <v>152</v>
      </c>
      <c r="N314" s="97" t="s">
        <v>104</v>
      </c>
      <c r="O314" s="213" t="s">
        <v>59</v>
      </c>
      <c r="P314" s="213" t="s">
        <v>48</v>
      </c>
      <c r="Q314" s="133" t="s">
        <v>49</v>
      </c>
      <c r="R314" s="133" t="s">
        <v>412</v>
      </c>
      <c r="S314" s="133" t="s">
        <v>124</v>
      </c>
      <c r="T314" s="156">
        <f>$X$9-YEAR(D314)</f>
        <v>25</v>
      </c>
      <c r="U314" s="87"/>
      <c r="V314" s="148"/>
      <c r="W314" s="154"/>
      <c r="X314" s="159">
        <f t="shared" si="61"/>
        <v>20</v>
      </c>
      <c r="Y314" s="159">
        <f t="shared" si="57"/>
        <v>1</v>
      </c>
      <c r="Z314" s="159">
        <f t="shared" si="58"/>
        <v>8</v>
      </c>
    </row>
    <row r="315" s="48" customFormat="1" ht="31.5" spans="1:26">
      <c r="A315" s="202">
        <v>10</v>
      </c>
      <c r="B315" s="203" t="s">
        <v>1414</v>
      </c>
      <c r="C315" s="100">
        <v>33679</v>
      </c>
      <c r="D315" s="204"/>
      <c r="E315" s="97" t="s">
        <v>1415</v>
      </c>
      <c r="F315" s="97" t="s">
        <v>1416</v>
      </c>
      <c r="G315" s="97" t="s">
        <v>1417</v>
      </c>
      <c r="H315" s="100">
        <v>45815</v>
      </c>
      <c r="I315" s="113" t="s">
        <v>112</v>
      </c>
      <c r="J315" s="133" t="s">
        <v>95</v>
      </c>
      <c r="K315" s="133" t="s">
        <v>420</v>
      </c>
      <c r="L315" s="97" t="s">
        <v>1413</v>
      </c>
      <c r="M315" s="97" t="s">
        <v>152</v>
      </c>
      <c r="N315" s="97" t="s">
        <v>104</v>
      </c>
      <c r="O315" s="213" t="s">
        <v>59</v>
      </c>
      <c r="P315" s="213" t="s">
        <v>493</v>
      </c>
      <c r="Q315" s="133" t="s">
        <v>49</v>
      </c>
      <c r="R315" s="133" t="s">
        <v>1418</v>
      </c>
      <c r="S315" s="133" t="s">
        <v>51</v>
      </c>
      <c r="T315" s="156">
        <f t="shared" ref="T315:T319" si="68">$X$9-YEAR(C315)</f>
        <v>33</v>
      </c>
      <c r="U315" s="97"/>
      <c r="V315" s="160"/>
      <c r="W315" s="158"/>
      <c r="X315" s="159">
        <f t="shared" si="61"/>
        <v>20</v>
      </c>
      <c r="Y315" s="159">
        <f t="shared" si="57"/>
        <v>1</v>
      </c>
      <c r="Z315" s="159">
        <f t="shared" si="58"/>
        <v>8</v>
      </c>
    </row>
    <row r="316" s="51" customFormat="1" spans="1:26">
      <c r="A316" s="85" t="s">
        <v>304</v>
      </c>
      <c r="B316" s="91" t="s">
        <v>1419</v>
      </c>
      <c r="C316" s="201"/>
      <c r="D316" s="206"/>
      <c r="E316" s="88"/>
      <c r="F316" s="88"/>
      <c r="G316" s="88"/>
      <c r="H316" s="201"/>
      <c r="I316" s="85"/>
      <c r="J316" s="85">
        <f>A319</f>
        <v>3</v>
      </c>
      <c r="K316" s="85"/>
      <c r="L316" s="88"/>
      <c r="M316" s="88"/>
      <c r="N316" s="88"/>
      <c r="O316" s="217"/>
      <c r="P316" s="217"/>
      <c r="Q316" s="85"/>
      <c r="R316" s="85"/>
      <c r="S316" s="85"/>
      <c r="T316" s="218"/>
      <c r="U316" s="88"/>
      <c r="V316" s="183"/>
      <c r="W316" s="183"/>
      <c r="X316" s="159"/>
      <c r="Y316" s="159"/>
      <c r="Z316" s="159"/>
    </row>
    <row r="317" s="53" customFormat="1" ht="47.25" spans="1:26">
      <c r="A317" s="202">
        <v>1</v>
      </c>
      <c r="B317" s="203" t="s">
        <v>1420</v>
      </c>
      <c r="C317" s="94">
        <v>32634</v>
      </c>
      <c r="D317" s="94"/>
      <c r="E317" s="97" t="s">
        <v>1421</v>
      </c>
      <c r="F317" s="97" t="s">
        <v>1422</v>
      </c>
      <c r="G317" s="97" t="s">
        <v>1423</v>
      </c>
      <c r="H317" s="100">
        <v>44326</v>
      </c>
      <c r="I317" s="133" t="s">
        <v>42</v>
      </c>
      <c r="J317" s="133" t="s">
        <v>1424</v>
      </c>
      <c r="K317" s="133" t="s">
        <v>1425</v>
      </c>
      <c r="L317" s="97" t="s">
        <v>1426</v>
      </c>
      <c r="M317" s="97" t="s">
        <v>45</v>
      </c>
      <c r="N317" s="97" t="s">
        <v>1068</v>
      </c>
      <c r="O317" s="133" t="s">
        <v>210</v>
      </c>
      <c r="P317" s="133" t="s">
        <v>1427</v>
      </c>
      <c r="Q317" s="133" t="s">
        <v>49</v>
      </c>
      <c r="R317" s="133" t="s">
        <v>50</v>
      </c>
      <c r="S317" s="133" t="s">
        <v>51</v>
      </c>
      <c r="T317" s="156">
        <f t="shared" si="68"/>
        <v>36</v>
      </c>
      <c r="U317" s="97"/>
      <c r="V317" s="219"/>
      <c r="W317" s="220"/>
      <c r="X317" s="159">
        <f t="shared" si="61"/>
        <v>105</v>
      </c>
      <c r="Y317" s="159">
        <f t="shared" si="57"/>
        <v>8</v>
      </c>
      <c r="Z317" s="159">
        <f t="shared" si="58"/>
        <v>9</v>
      </c>
    </row>
    <row r="318" s="52" customFormat="1" ht="31.5" spans="1:26">
      <c r="A318" s="133">
        <v>2</v>
      </c>
      <c r="B318" s="203" t="s">
        <v>1428</v>
      </c>
      <c r="C318" s="100"/>
      <c r="D318" s="100">
        <v>33284</v>
      </c>
      <c r="E318" s="97" t="s">
        <v>1429</v>
      </c>
      <c r="F318" s="97" t="s">
        <v>1380</v>
      </c>
      <c r="G318" s="97" t="s">
        <v>1430</v>
      </c>
      <c r="H318" s="100">
        <v>44557</v>
      </c>
      <c r="I318" s="133" t="s">
        <v>42</v>
      </c>
      <c r="J318" s="133" t="s">
        <v>95</v>
      </c>
      <c r="K318" s="133" t="s">
        <v>1431</v>
      </c>
      <c r="L318" s="97" t="s">
        <v>1432</v>
      </c>
      <c r="M318" s="97" t="s">
        <v>45</v>
      </c>
      <c r="N318" s="97" t="s">
        <v>1383</v>
      </c>
      <c r="O318" s="213" t="s">
        <v>105</v>
      </c>
      <c r="P318" s="213" t="s">
        <v>48</v>
      </c>
      <c r="Q318" s="133" t="s">
        <v>49</v>
      </c>
      <c r="R318" s="133"/>
      <c r="S318" s="133"/>
      <c r="T318" s="156">
        <f>$X$9-YEAR(D318)</f>
        <v>34</v>
      </c>
      <c r="U318" s="97"/>
      <c r="V318" s="160"/>
      <c r="W318" s="160"/>
      <c r="X318" s="159">
        <f t="shared" si="61"/>
        <v>132</v>
      </c>
      <c r="Y318" s="159">
        <f t="shared" si="57"/>
        <v>11</v>
      </c>
      <c r="Z318" s="159">
        <f t="shared" si="58"/>
        <v>0</v>
      </c>
    </row>
    <row r="319" s="48" customFormat="1" ht="31.5" spans="1:26">
      <c r="A319" s="202">
        <v>3</v>
      </c>
      <c r="B319" s="99" t="s">
        <v>1433</v>
      </c>
      <c r="C319" s="100">
        <v>33521</v>
      </c>
      <c r="D319" s="100"/>
      <c r="E319" s="97" t="s">
        <v>442</v>
      </c>
      <c r="F319" s="97" t="s">
        <v>1434</v>
      </c>
      <c r="G319" s="97" t="s">
        <v>1435</v>
      </c>
      <c r="H319" s="100">
        <v>45259</v>
      </c>
      <c r="I319" s="133" t="s">
        <v>42</v>
      </c>
      <c r="J319" s="133" t="s">
        <v>95</v>
      </c>
      <c r="K319" s="133" t="s">
        <v>1436</v>
      </c>
      <c r="L319" s="100">
        <v>43556</v>
      </c>
      <c r="M319" s="100" t="s">
        <v>103</v>
      </c>
      <c r="N319" s="100" t="s">
        <v>104</v>
      </c>
      <c r="O319" s="133" t="s">
        <v>59</v>
      </c>
      <c r="P319" s="133" t="s">
        <v>48</v>
      </c>
      <c r="Q319" s="133" t="s">
        <v>407</v>
      </c>
      <c r="R319" s="133" t="s">
        <v>50</v>
      </c>
      <c r="S319" s="133" t="s">
        <v>51</v>
      </c>
      <c r="T319" s="156">
        <f t="shared" si="68"/>
        <v>34</v>
      </c>
      <c r="U319" s="97"/>
      <c r="V319" s="160"/>
      <c r="W319" s="160"/>
      <c r="X319" s="159">
        <f t="shared" si="61"/>
        <v>77</v>
      </c>
      <c r="Y319" s="159">
        <f t="shared" si="57"/>
        <v>6</v>
      </c>
      <c r="Z319" s="159">
        <f t="shared" si="58"/>
        <v>5</v>
      </c>
    </row>
    <row r="320" s="51" customFormat="1" spans="1:26">
      <c r="A320" s="85" t="s">
        <v>1437</v>
      </c>
      <c r="B320" s="207" t="s">
        <v>1438</v>
      </c>
      <c r="C320" s="138"/>
      <c r="D320" s="138"/>
      <c r="E320" s="87"/>
      <c r="F320" s="87"/>
      <c r="G320" s="87"/>
      <c r="H320" s="138"/>
      <c r="I320" s="86"/>
      <c r="J320" s="209">
        <f>SUM(J321:J356)</f>
        <v>37</v>
      </c>
      <c r="K320" s="86"/>
      <c r="L320" s="138"/>
      <c r="M320" s="138"/>
      <c r="N320" s="138"/>
      <c r="O320" s="86"/>
      <c r="P320" s="86"/>
      <c r="Q320" s="86"/>
      <c r="R320" s="86"/>
      <c r="S320" s="86"/>
      <c r="T320" s="131"/>
      <c r="U320" s="87"/>
      <c r="V320" s="148"/>
      <c r="W320" s="148"/>
      <c r="X320" s="159"/>
      <c r="Y320" s="159"/>
      <c r="Z320" s="159"/>
    </row>
    <row r="321" s="48" customFormat="1" spans="1:26">
      <c r="A321" s="84" t="s">
        <v>31</v>
      </c>
      <c r="B321" s="108" t="s">
        <v>741</v>
      </c>
      <c r="C321" s="128"/>
      <c r="D321" s="128"/>
      <c r="E321" s="109"/>
      <c r="F321" s="109"/>
      <c r="G321" s="97"/>
      <c r="H321" s="100"/>
      <c r="I321" s="109"/>
      <c r="J321" s="86">
        <v>2</v>
      </c>
      <c r="K321" s="86"/>
      <c r="L321" s="87"/>
      <c r="M321" s="87"/>
      <c r="N321" s="87"/>
      <c r="O321" s="86"/>
      <c r="P321" s="86"/>
      <c r="Q321" s="86"/>
      <c r="R321" s="86"/>
      <c r="S321" s="86"/>
      <c r="T321" s="156"/>
      <c r="U321" s="133"/>
      <c r="V321" s="157"/>
      <c r="W321" s="158"/>
      <c r="X321" s="159"/>
      <c r="Y321" s="159"/>
      <c r="Z321" s="159"/>
    </row>
    <row r="322" s="52" customFormat="1" ht="31.5" spans="1:26">
      <c r="A322" s="221">
        <v>1</v>
      </c>
      <c r="B322" s="203" t="s">
        <v>1439</v>
      </c>
      <c r="C322" s="100">
        <v>26586</v>
      </c>
      <c r="D322" s="100"/>
      <c r="E322" s="105" t="s">
        <v>1440</v>
      </c>
      <c r="F322" s="105" t="s">
        <v>1441</v>
      </c>
      <c r="G322" s="97" t="s">
        <v>1442</v>
      </c>
      <c r="H322" s="100">
        <v>44385</v>
      </c>
      <c r="I322" s="133" t="s">
        <v>42</v>
      </c>
      <c r="J322" s="133" t="s">
        <v>1443</v>
      </c>
      <c r="K322" s="133" t="s">
        <v>1443</v>
      </c>
      <c r="L322" s="97" t="s">
        <v>1444</v>
      </c>
      <c r="M322" s="97" t="s">
        <v>45</v>
      </c>
      <c r="N322" s="97" t="s">
        <v>46</v>
      </c>
      <c r="O322" s="133" t="s">
        <v>59</v>
      </c>
      <c r="P322" s="133" t="s">
        <v>48</v>
      </c>
      <c r="Q322" s="133" t="s">
        <v>107</v>
      </c>
      <c r="R322" s="133" t="s">
        <v>50</v>
      </c>
      <c r="S322" s="156" t="s">
        <v>51</v>
      </c>
      <c r="T322" s="156">
        <f t="shared" ref="T322:T327" si="69">$X$9-YEAR(C322)</f>
        <v>53</v>
      </c>
      <c r="U322" s="133"/>
      <c r="V322" s="157"/>
      <c r="W322" s="157"/>
      <c r="X322" s="159">
        <f t="shared" si="61"/>
        <v>207</v>
      </c>
      <c r="Y322" s="159">
        <f t="shared" si="57"/>
        <v>17</v>
      </c>
      <c r="Z322" s="159">
        <f t="shared" si="58"/>
        <v>3</v>
      </c>
    </row>
    <row r="323" s="48" customFormat="1" ht="47.25" spans="1:26">
      <c r="A323" s="92">
        <v>2</v>
      </c>
      <c r="B323" s="99" t="s">
        <v>1445</v>
      </c>
      <c r="C323" s="100">
        <v>28791</v>
      </c>
      <c r="D323" s="94"/>
      <c r="E323" s="105" t="s">
        <v>1446</v>
      </c>
      <c r="F323" s="105" t="s">
        <v>1447</v>
      </c>
      <c r="G323" s="97" t="s">
        <v>1448</v>
      </c>
      <c r="H323" s="100">
        <v>44778</v>
      </c>
      <c r="I323" s="133" t="s">
        <v>42</v>
      </c>
      <c r="J323" s="133" t="s">
        <v>44</v>
      </c>
      <c r="K323" s="133" t="s">
        <v>44</v>
      </c>
      <c r="L323" s="100">
        <v>41988</v>
      </c>
      <c r="M323" s="100" t="s">
        <v>45</v>
      </c>
      <c r="N323" s="210" t="s">
        <v>46</v>
      </c>
      <c r="O323" s="133" t="s">
        <v>59</v>
      </c>
      <c r="P323" s="133" t="s">
        <v>48</v>
      </c>
      <c r="Q323" s="133" t="s">
        <v>78</v>
      </c>
      <c r="R323" s="133" t="s">
        <v>50</v>
      </c>
      <c r="S323" s="133" t="s">
        <v>124</v>
      </c>
      <c r="T323" s="156">
        <f t="shared" si="69"/>
        <v>47</v>
      </c>
      <c r="U323" s="97"/>
      <c r="V323" s="160"/>
      <c r="W323" s="158"/>
      <c r="X323" s="159">
        <f t="shared" si="61"/>
        <v>128</v>
      </c>
      <c r="Y323" s="159">
        <f t="shared" si="57"/>
        <v>10</v>
      </c>
      <c r="Z323" s="159">
        <f t="shared" si="58"/>
        <v>8</v>
      </c>
    </row>
    <row r="324" s="51" customFormat="1" spans="1:26">
      <c r="A324" s="84" t="s">
        <v>85</v>
      </c>
      <c r="B324" s="108" t="s">
        <v>754</v>
      </c>
      <c r="C324" s="201"/>
      <c r="D324" s="201"/>
      <c r="E324" s="88"/>
      <c r="F324" s="88"/>
      <c r="G324" s="88"/>
      <c r="H324" s="201"/>
      <c r="I324" s="85"/>
      <c r="J324" s="85">
        <f>A333</f>
        <v>9</v>
      </c>
      <c r="K324" s="85"/>
      <c r="L324" s="88"/>
      <c r="M324" s="201"/>
      <c r="N324" s="228"/>
      <c r="O324" s="85"/>
      <c r="P324" s="85"/>
      <c r="Q324" s="85"/>
      <c r="R324" s="85"/>
      <c r="S324" s="85"/>
      <c r="T324" s="218"/>
      <c r="U324" s="85"/>
      <c r="V324" s="154"/>
      <c r="W324" s="154"/>
      <c r="X324" s="159"/>
      <c r="Y324" s="159"/>
      <c r="Z324" s="159"/>
    </row>
    <row r="325" s="48" customFormat="1" ht="47.25" spans="1:26">
      <c r="A325" s="92">
        <v>1</v>
      </c>
      <c r="B325" s="99" t="s">
        <v>1449</v>
      </c>
      <c r="C325" s="222"/>
      <c r="D325" s="222">
        <v>31797</v>
      </c>
      <c r="E325" s="105" t="s">
        <v>1450</v>
      </c>
      <c r="F325" s="105" t="s">
        <v>1451</v>
      </c>
      <c r="G325" s="97" t="s">
        <v>1452</v>
      </c>
      <c r="H325" s="100">
        <v>44817</v>
      </c>
      <c r="I325" s="133" t="s">
        <v>42</v>
      </c>
      <c r="J325" s="133" t="s">
        <v>1453</v>
      </c>
      <c r="K325" s="133" t="s">
        <v>1453</v>
      </c>
      <c r="L325" s="97" t="s">
        <v>1454</v>
      </c>
      <c r="M325" s="97" t="s">
        <v>103</v>
      </c>
      <c r="N325" s="97" t="s">
        <v>104</v>
      </c>
      <c r="O325" s="133" t="s">
        <v>59</v>
      </c>
      <c r="P325" s="133" t="s">
        <v>48</v>
      </c>
      <c r="Q325" s="133" t="s">
        <v>107</v>
      </c>
      <c r="R325" s="133" t="s">
        <v>50</v>
      </c>
      <c r="S325" s="133" t="s">
        <v>51</v>
      </c>
      <c r="T325" s="156">
        <f t="shared" ref="T325:T329" si="70">$X$9-YEAR(D325)</f>
        <v>38</v>
      </c>
      <c r="U325" s="133"/>
      <c r="V325" s="157"/>
      <c r="W325" s="158"/>
      <c r="X325" s="159">
        <f t="shared" si="61"/>
        <v>99</v>
      </c>
      <c r="Y325" s="159">
        <f t="shared" si="57"/>
        <v>8</v>
      </c>
      <c r="Z325" s="159">
        <f t="shared" si="58"/>
        <v>3</v>
      </c>
    </row>
    <row r="326" s="45" customFormat="1" ht="31.5" spans="1:26">
      <c r="A326" s="92">
        <v>2</v>
      </c>
      <c r="B326" s="99" t="s">
        <v>1455</v>
      </c>
      <c r="C326" s="100">
        <v>28764</v>
      </c>
      <c r="D326" s="94"/>
      <c r="E326" s="105" t="s">
        <v>1456</v>
      </c>
      <c r="F326" s="105" t="s">
        <v>1457</v>
      </c>
      <c r="G326" s="97" t="s">
        <v>1458</v>
      </c>
      <c r="H326" s="100">
        <v>45041</v>
      </c>
      <c r="I326" s="133" t="s">
        <v>42</v>
      </c>
      <c r="J326" s="133" t="s">
        <v>776</v>
      </c>
      <c r="K326" s="133" t="s">
        <v>776</v>
      </c>
      <c r="L326" s="97" t="s">
        <v>1459</v>
      </c>
      <c r="M326" s="97" t="s">
        <v>45</v>
      </c>
      <c r="N326" s="97" t="s">
        <v>46</v>
      </c>
      <c r="O326" s="133" t="s">
        <v>59</v>
      </c>
      <c r="P326" s="133" t="s">
        <v>1460</v>
      </c>
      <c r="Q326" s="133" t="s">
        <v>49</v>
      </c>
      <c r="R326" s="133" t="s">
        <v>50</v>
      </c>
      <c r="S326" s="133" t="s">
        <v>29</v>
      </c>
      <c r="T326" s="156">
        <f t="shared" si="69"/>
        <v>47</v>
      </c>
      <c r="U326" s="97"/>
      <c r="V326" s="160"/>
      <c r="W326" s="229"/>
      <c r="X326" s="159">
        <f t="shared" si="61"/>
        <v>203</v>
      </c>
      <c r="Y326" s="159">
        <f t="shared" si="57"/>
        <v>16</v>
      </c>
      <c r="Z326" s="159">
        <f t="shared" si="58"/>
        <v>11</v>
      </c>
    </row>
    <row r="327" s="48" customFormat="1" ht="47.25" spans="1:26">
      <c r="A327" s="92">
        <v>3</v>
      </c>
      <c r="B327" s="99" t="s">
        <v>1461</v>
      </c>
      <c r="C327" s="100">
        <v>33020</v>
      </c>
      <c r="D327" s="94"/>
      <c r="E327" s="105" t="s">
        <v>1462</v>
      </c>
      <c r="F327" s="105" t="s">
        <v>1451</v>
      </c>
      <c r="G327" s="97" t="s">
        <v>1463</v>
      </c>
      <c r="H327" s="100">
        <v>44778</v>
      </c>
      <c r="I327" s="133" t="s">
        <v>42</v>
      </c>
      <c r="J327" s="133" t="s">
        <v>1361</v>
      </c>
      <c r="K327" s="133" t="s">
        <v>1464</v>
      </c>
      <c r="L327" s="97" t="s">
        <v>1465</v>
      </c>
      <c r="M327" s="100" t="s">
        <v>45</v>
      </c>
      <c r="N327" s="210">
        <v>1.003</v>
      </c>
      <c r="O327" s="133" t="s">
        <v>59</v>
      </c>
      <c r="P327" s="133" t="s">
        <v>1466</v>
      </c>
      <c r="Q327" s="133" t="s">
        <v>49</v>
      </c>
      <c r="R327" s="133" t="s">
        <v>50</v>
      </c>
      <c r="S327" s="133" t="s">
        <v>29</v>
      </c>
      <c r="T327" s="156">
        <f t="shared" si="69"/>
        <v>35</v>
      </c>
      <c r="U327" s="133"/>
      <c r="V327" s="157"/>
      <c r="W327" s="229"/>
      <c r="X327" s="159">
        <f t="shared" si="61"/>
        <v>85</v>
      </c>
      <c r="Y327" s="159">
        <f t="shared" si="57"/>
        <v>7</v>
      </c>
      <c r="Z327" s="159">
        <f t="shared" si="58"/>
        <v>1</v>
      </c>
    </row>
    <row r="328" s="48" customFormat="1" ht="31.5" spans="1:26">
      <c r="A328" s="92">
        <v>4</v>
      </c>
      <c r="B328" s="99" t="s">
        <v>1467</v>
      </c>
      <c r="C328" s="100"/>
      <c r="D328" s="94">
        <v>34866</v>
      </c>
      <c r="E328" s="105" t="s">
        <v>1468</v>
      </c>
      <c r="F328" s="105" t="s">
        <v>1469</v>
      </c>
      <c r="G328" s="97" t="s">
        <v>1470</v>
      </c>
      <c r="H328" s="100">
        <v>44417</v>
      </c>
      <c r="I328" s="133" t="s">
        <v>42</v>
      </c>
      <c r="J328" s="133" t="s">
        <v>1361</v>
      </c>
      <c r="K328" s="133" t="s">
        <v>1471</v>
      </c>
      <c r="L328" s="100">
        <v>43862</v>
      </c>
      <c r="M328" s="100" t="s">
        <v>103</v>
      </c>
      <c r="N328" s="100" t="s">
        <v>104</v>
      </c>
      <c r="O328" s="133" t="s">
        <v>59</v>
      </c>
      <c r="P328" s="133" t="s">
        <v>1239</v>
      </c>
      <c r="Q328" s="133" t="s">
        <v>49</v>
      </c>
      <c r="R328" s="133" t="s">
        <v>50</v>
      </c>
      <c r="S328" s="133" t="s">
        <v>124</v>
      </c>
      <c r="T328" s="156">
        <f t="shared" si="70"/>
        <v>30</v>
      </c>
      <c r="U328" s="133"/>
      <c r="V328" s="157"/>
      <c r="W328" s="230"/>
      <c r="X328" s="159">
        <f t="shared" si="61"/>
        <v>67</v>
      </c>
      <c r="Y328" s="159">
        <f t="shared" si="57"/>
        <v>5</v>
      </c>
      <c r="Z328" s="159">
        <f t="shared" si="58"/>
        <v>7</v>
      </c>
    </row>
    <row r="329" s="48" customFormat="1" ht="31.5" spans="1:26">
      <c r="A329" s="92">
        <v>5</v>
      </c>
      <c r="B329" s="203" t="s">
        <v>1472</v>
      </c>
      <c r="C329" s="100"/>
      <c r="D329" s="223">
        <v>34589</v>
      </c>
      <c r="E329" s="105" t="s">
        <v>1473</v>
      </c>
      <c r="F329" s="105" t="s">
        <v>1474</v>
      </c>
      <c r="G329" s="97" t="s">
        <v>1475</v>
      </c>
      <c r="H329" s="100">
        <v>44420</v>
      </c>
      <c r="I329" s="133" t="s">
        <v>42</v>
      </c>
      <c r="J329" s="133" t="s">
        <v>102</v>
      </c>
      <c r="K329" s="133" t="s">
        <v>1476</v>
      </c>
      <c r="L329" s="100">
        <v>43800</v>
      </c>
      <c r="M329" s="100" t="s">
        <v>103</v>
      </c>
      <c r="N329" s="100" t="s">
        <v>104</v>
      </c>
      <c r="O329" s="133" t="s">
        <v>59</v>
      </c>
      <c r="P329" s="133" t="s">
        <v>1477</v>
      </c>
      <c r="Q329" s="133" t="s">
        <v>49</v>
      </c>
      <c r="R329" s="133" t="s">
        <v>50</v>
      </c>
      <c r="S329" s="133" t="s">
        <v>51</v>
      </c>
      <c r="T329" s="156">
        <f t="shared" si="70"/>
        <v>31</v>
      </c>
      <c r="U329" s="133"/>
      <c r="V329" s="157"/>
      <c r="X329" s="159">
        <f t="shared" si="61"/>
        <v>69</v>
      </c>
      <c r="Y329" s="159">
        <f t="shared" si="57"/>
        <v>5</v>
      </c>
      <c r="Z329" s="159">
        <f t="shared" si="58"/>
        <v>9</v>
      </c>
    </row>
    <row r="330" s="48" customFormat="1" ht="47.25" spans="1:26">
      <c r="A330" s="92">
        <v>6</v>
      </c>
      <c r="B330" s="203" t="s">
        <v>1478</v>
      </c>
      <c r="C330" s="100">
        <v>35520</v>
      </c>
      <c r="D330" s="223"/>
      <c r="E330" s="105" t="s">
        <v>312</v>
      </c>
      <c r="F330" s="105" t="s">
        <v>1479</v>
      </c>
      <c r="G330" s="97" t="s">
        <v>1480</v>
      </c>
      <c r="H330" s="100">
        <v>44299</v>
      </c>
      <c r="I330" s="133" t="s">
        <v>42</v>
      </c>
      <c r="J330" s="133" t="s">
        <v>1361</v>
      </c>
      <c r="K330" s="133" t="s">
        <v>1481</v>
      </c>
      <c r="L330" s="100">
        <v>44635</v>
      </c>
      <c r="M330" s="100" t="s">
        <v>152</v>
      </c>
      <c r="N330" s="97" t="s">
        <v>104</v>
      </c>
      <c r="O330" s="133" t="s">
        <v>59</v>
      </c>
      <c r="P330" s="133" t="s">
        <v>48</v>
      </c>
      <c r="Q330" s="133" t="s">
        <v>49</v>
      </c>
      <c r="R330" s="133" t="s">
        <v>50</v>
      </c>
      <c r="S330" s="133" t="s">
        <v>124</v>
      </c>
      <c r="T330" s="156">
        <f t="shared" ref="T330:T332" si="71">$X$9-YEAR(C330)</f>
        <v>28</v>
      </c>
      <c r="U330" s="133"/>
      <c r="V330" s="157"/>
      <c r="X330" s="159">
        <f t="shared" si="61"/>
        <v>41</v>
      </c>
      <c r="Y330" s="159">
        <f t="shared" si="57"/>
        <v>3</v>
      </c>
      <c r="Z330" s="159">
        <f t="shared" si="58"/>
        <v>5</v>
      </c>
    </row>
    <row r="331" s="48" customFormat="1" ht="47.25" spans="1:26">
      <c r="A331" s="92">
        <v>7</v>
      </c>
      <c r="B331" s="203" t="s">
        <v>1482</v>
      </c>
      <c r="C331" s="223">
        <v>36033</v>
      </c>
      <c r="D331" s="223"/>
      <c r="E331" s="105" t="s">
        <v>1456</v>
      </c>
      <c r="F331" s="105" t="s">
        <v>1483</v>
      </c>
      <c r="G331" s="97" t="s">
        <v>1484</v>
      </c>
      <c r="H331" s="100">
        <v>44305</v>
      </c>
      <c r="I331" s="133" t="s">
        <v>42</v>
      </c>
      <c r="J331" s="133" t="s">
        <v>1361</v>
      </c>
      <c r="K331" s="133" t="s">
        <v>1485</v>
      </c>
      <c r="L331" s="100">
        <v>44635</v>
      </c>
      <c r="M331" s="100" t="s">
        <v>152</v>
      </c>
      <c r="N331" s="100" t="s">
        <v>104</v>
      </c>
      <c r="O331" s="133" t="s">
        <v>59</v>
      </c>
      <c r="P331" s="133" t="s">
        <v>48</v>
      </c>
      <c r="Q331" s="133" t="s">
        <v>49</v>
      </c>
      <c r="R331" s="133" t="s">
        <v>1486</v>
      </c>
      <c r="S331" s="133" t="s">
        <v>124</v>
      </c>
      <c r="T331" s="156">
        <f t="shared" si="71"/>
        <v>27</v>
      </c>
      <c r="U331" s="133"/>
      <c r="V331" s="157"/>
      <c r="W331" s="229"/>
      <c r="X331" s="159">
        <f t="shared" si="61"/>
        <v>41</v>
      </c>
      <c r="Y331" s="159">
        <f t="shared" si="57"/>
        <v>3</v>
      </c>
      <c r="Z331" s="159">
        <f t="shared" si="58"/>
        <v>5</v>
      </c>
    </row>
    <row r="332" s="48" customFormat="1" ht="47.25" spans="1:26">
      <c r="A332" s="92">
        <v>8</v>
      </c>
      <c r="B332" s="203" t="s">
        <v>1487</v>
      </c>
      <c r="C332" s="223">
        <v>33599</v>
      </c>
      <c r="D332" s="223"/>
      <c r="E332" s="105" t="s">
        <v>1488</v>
      </c>
      <c r="F332" s="105" t="s">
        <v>1489</v>
      </c>
      <c r="G332" s="97" t="s">
        <v>1490</v>
      </c>
      <c r="H332" s="100">
        <v>44662</v>
      </c>
      <c r="I332" s="133" t="s">
        <v>42</v>
      </c>
      <c r="J332" s="133" t="s">
        <v>95</v>
      </c>
      <c r="K332" s="133" t="s">
        <v>1491</v>
      </c>
      <c r="L332" s="100">
        <v>44743</v>
      </c>
      <c r="M332" s="100" t="s">
        <v>152</v>
      </c>
      <c r="N332" s="100" t="s">
        <v>104</v>
      </c>
      <c r="O332" s="133" t="s">
        <v>47</v>
      </c>
      <c r="P332" s="133" t="s">
        <v>1492</v>
      </c>
      <c r="Q332" s="133" t="s">
        <v>49</v>
      </c>
      <c r="R332" s="133" t="s">
        <v>218</v>
      </c>
      <c r="S332" s="133" t="s">
        <v>29</v>
      </c>
      <c r="T332" s="156">
        <f t="shared" si="71"/>
        <v>34</v>
      </c>
      <c r="U332" s="133"/>
      <c r="V332" s="157"/>
      <c r="W332" s="229"/>
      <c r="X332" s="159">
        <f t="shared" si="61"/>
        <v>38</v>
      </c>
      <c r="Y332" s="159">
        <f t="shared" si="57"/>
        <v>3</v>
      </c>
      <c r="Z332" s="159">
        <f t="shared" si="58"/>
        <v>2</v>
      </c>
    </row>
    <row r="333" s="48" customFormat="1" ht="31.5" spans="1:26">
      <c r="A333" s="92">
        <v>9</v>
      </c>
      <c r="B333" s="203" t="s">
        <v>1493</v>
      </c>
      <c r="C333" s="100"/>
      <c r="D333" s="223">
        <v>33114</v>
      </c>
      <c r="E333" s="105" t="s">
        <v>1494</v>
      </c>
      <c r="F333" s="105" t="s">
        <v>1495</v>
      </c>
      <c r="G333" s="97" t="s">
        <v>1496</v>
      </c>
      <c r="H333" s="100">
        <v>44778</v>
      </c>
      <c r="I333" s="133" t="s">
        <v>42</v>
      </c>
      <c r="J333" s="133" t="s">
        <v>1361</v>
      </c>
      <c r="K333" s="133" t="s">
        <v>1373</v>
      </c>
      <c r="L333" s="100">
        <v>43374</v>
      </c>
      <c r="M333" s="100" t="s">
        <v>103</v>
      </c>
      <c r="N333" s="97" t="s">
        <v>104</v>
      </c>
      <c r="O333" s="133" t="s">
        <v>59</v>
      </c>
      <c r="P333" s="133" t="s">
        <v>48</v>
      </c>
      <c r="Q333" s="133" t="s">
        <v>49</v>
      </c>
      <c r="R333" s="133" t="s">
        <v>50</v>
      </c>
      <c r="S333" s="133" t="s">
        <v>51</v>
      </c>
      <c r="T333" s="156">
        <f>$X$9-YEAR(D333)</f>
        <v>35</v>
      </c>
      <c r="U333" s="133"/>
      <c r="V333" s="157"/>
      <c r="W333" s="229"/>
      <c r="X333" s="159">
        <f t="shared" si="61"/>
        <v>83</v>
      </c>
      <c r="Y333" s="159">
        <f t="shared" si="57"/>
        <v>6</v>
      </c>
      <c r="Z333" s="159">
        <f t="shared" si="58"/>
        <v>11</v>
      </c>
    </row>
    <row r="334" s="51" customFormat="1" spans="1:26">
      <c r="A334" s="84" t="s">
        <v>104</v>
      </c>
      <c r="B334" s="91" t="s">
        <v>864</v>
      </c>
      <c r="C334" s="138"/>
      <c r="D334" s="201"/>
      <c r="E334" s="87"/>
      <c r="F334" s="87"/>
      <c r="G334" s="87"/>
      <c r="H334" s="138"/>
      <c r="I334" s="86"/>
      <c r="J334" s="86">
        <f>A355</f>
        <v>21</v>
      </c>
      <c r="K334" s="86"/>
      <c r="L334" s="138"/>
      <c r="M334" s="138"/>
      <c r="N334" s="138"/>
      <c r="O334" s="86"/>
      <c r="P334" s="86"/>
      <c r="Q334" s="86"/>
      <c r="R334" s="86"/>
      <c r="S334" s="86"/>
      <c r="T334" s="131"/>
      <c r="U334" s="86"/>
      <c r="V334" s="170"/>
      <c r="W334" s="154"/>
      <c r="X334" s="159"/>
      <c r="Y334" s="159"/>
      <c r="Z334" s="159"/>
    </row>
    <row r="335" s="52" customFormat="1" ht="47.25" spans="1:26">
      <c r="A335" s="221">
        <v>1</v>
      </c>
      <c r="B335" s="203" t="s">
        <v>1497</v>
      </c>
      <c r="C335" s="100">
        <v>33056</v>
      </c>
      <c r="D335" s="100"/>
      <c r="E335" s="97" t="s">
        <v>1498</v>
      </c>
      <c r="F335" s="97" t="s">
        <v>1499</v>
      </c>
      <c r="G335" s="97" t="s">
        <v>1500</v>
      </c>
      <c r="H335" s="100">
        <v>44630</v>
      </c>
      <c r="I335" s="133" t="s">
        <v>42</v>
      </c>
      <c r="J335" s="133" t="s">
        <v>1501</v>
      </c>
      <c r="K335" s="133" t="s">
        <v>1501</v>
      </c>
      <c r="L335" s="97" t="s">
        <v>1502</v>
      </c>
      <c r="M335" s="97" t="s">
        <v>45</v>
      </c>
      <c r="N335" s="97" t="s">
        <v>46</v>
      </c>
      <c r="O335" s="133" t="s">
        <v>59</v>
      </c>
      <c r="P335" s="133" t="s">
        <v>48</v>
      </c>
      <c r="Q335" s="133" t="s">
        <v>107</v>
      </c>
      <c r="R335" s="133" t="s">
        <v>218</v>
      </c>
      <c r="S335" s="133" t="s">
        <v>51</v>
      </c>
      <c r="T335" s="156">
        <f t="shared" ref="T335:T345" si="72">$X$9-YEAR(C335)</f>
        <v>35</v>
      </c>
      <c r="U335" s="133"/>
      <c r="V335" s="157"/>
      <c r="X335" s="159">
        <f t="shared" si="61"/>
        <v>128</v>
      </c>
      <c r="Y335" s="159">
        <f t="shared" ref="Y334:Y397" si="73">ROUNDDOWN(X335/12,0)</f>
        <v>10</v>
      </c>
      <c r="Z335" s="159">
        <f t="shared" ref="Z334:Z397" si="74">MOD(X335,12)</f>
        <v>8</v>
      </c>
    </row>
    <row r="336" s="54" customFormat="1" ht="31.5" spans="1:26">
      <c r="A336" s="221">
        <v>2</v>
      </c>
      <c r="B336" s="99" t="s">
        <v>1503</v>
      </c>
      <c r="C336" s="100">
        <v>30915</v>
      </c>
      <c r="D336" s="100"/>
      <c r="E336" s="97" t="s">
        <v>1504</v>
      </c>
      <c r="F336" s="97" t="s">
        <v>1505</v>
      </c>
      <c r="G336" s="97" t="s">
        <v>1506</v>
      </c>
      <c r="H336" s="100">
        <v>45144</v>
      </c>
      <c r="I336" s="133" t="s">
        <v>42</v>
      </c>
      <c r="J336" s="113" t="s">
        <v>45</v>
      </c>
      <c r="K336" s="133" t="s">
        <v>1507</v>
      </c>
      <c r="L336" s="100">
        <v>41988</v>
      </c>
      <c r="M336" s="100" t="s">
        <v>45</v>
      </c>
      <c r="N336" s="100" t="s">
        <v>46</v>
      </c>
      <c r="O336" s="133" t="s">
        <v>59</v>
      </c>
      <c r="P336" s="133" t="s">
        <v>97</v>
      </c>
      <c r="Q336" s="133" t="s">
        <v>49</v>
      </c>
      <c r="R336" s="133"/>
      <c r="S336" s="133" t="s">
        <v>29</v>
      </c>
      <c r="T336" s="156">
        <f t="shared" si="72"/>
        <v>41</v>
      </c>
      <c r="U336" s="97"/>
      <c r="V336" s="160"/>
      <c r="X336" s="159">
        <f t="shared" si="61"/>
        <v>128</v>
      </c>
      <c r="Y336" s="159">
        <f t="shared" si="73"/>
        <v>10</v>
      </c>
      <c r="Z336" s="159">
        <f t="shared" si="74"/>
        <v>8</v>
      </c>
    </row>
    <row r="337" s="52" customFormat="1" ht="47.25" spans="1:26">
      <c r="A337" s="221">
        <v>3</v>
      </c>
      <c r="B337" s="99" t="s">
        <v>1508</v>
      </c>
      <c r="C337" s="100">
        <v>29920</v>
      </c>
      <c r="D337" s="100"/>
      <c r="E337" s="97" t="s">
        <v>1509</v>
      </c>
      <c r="F337" s="97" t="s">
        <v>1510</v>
      </c>
      <c r="G337" s="97" t="s">
        <v>1511</v>
      </c>
      <c r="H337" s="100">
        <v>44557</v>
      </c>
      <c r="I337" s="133" t="s">
        <v>42</v>
      </c>
      <c r="J337" s="113" t="s">
        <v>45</v>
      </c>
      <c r="K337" s="133" t="s">
        <v>1507</v>
      </c>
      <c r="L337" s="100">
        <v>39777</v>
      </c>
      <c r="M337" s="100" t="s">
        <v>45</v>
      </c>
      <c r="N337" s="210" t="s">
        <v>46</v>
      </c>
      <c r="O337" s="133" t="s">
        <v>47</v>
      </c>
      <c r="P337" s="133" t="s">
        <v>1512</v>
      </c>
      <c r="Q337" s="133" t="s">
        <v>49</v>
      </c>
      <c r="R337" s="133" t="s">
        <v>218</v>
      </c>
      <c r="S337" s="133" t="s">
        <v>51</v>
      </c>
      <c r="T337" s="156">
        <f t="shared" si="72"/>
        <v>44</v>
      </c>
      <c r="U337" s="133"/>
      <c r="V337" s="157"/>
      <c r="X337" s="159">
        <f t="shared" si="61"/>
        <v>201</v>
      </c>
      <c r="Y337" s="159">
        <f t="shared" si="73"/>
        <v>16</v>
      </c>
      <c r="Z337" s="159">
        <f t="shared" si="74"/>
        <v>9</v>
      </c>
    </row>
    <row r="338" s="52" customFormat="1" ht="47.25" spans="1:26">
      <c r="A338" s="221">
        <v>4</v>
      </c>
      <c r="B338" s="99" t="s">
        <v>1513</v>
      </c>
      <c r="C338" s="100">
        <v>31061</v>
      </c>
      <c r="D338" s="100"/>
      <c r="E338" s="97" t="s">
        <v>1514</v>
      </c>
      <c r="F338" s="97" t="s">
        <v>1515</v>
      </c>
      <c r="G338" s="97" t="s">
        <v>1516</v>
      </c>
      <c r="H338" s="100">
        <v>45666</v>
      </c>
      <c r="I338" s="133" t="s">
        <v>42</v>
      </c>
      <c r="J338" s="133" t="s">
        <v>95</v>
      </c>
      <c r="K338" s="133" t="s">
        <v>1517</v>
      </c>
      <c r="L338" s="100">
        <v>40126</v>
      </c>
      <c r="M338" s="100" t="s">
        <v>103</v>
      </c>
      <c r="N338" s="100" t="s">
        <v>104</v>
      </c>
      <c r="O338" s="133" t="s">
        <v>59</v>
      </c>
      <c r="P338" s="133" t="s">
        <v>48</v>
      </c>
      <c r="Q338" s="133" t="s">
        <v>49</v>
      </c>
      <c r="R338" s="133" t="s">
        <v>50</v>
      </c>
      <c r="S338" s="133"/>
      <c r="T338" s="156">
        <f t="shared" si="72"/>
        <v>40</v>
      </c>
      <c r="U338" s="133"/>
      <c r="V338" s="157"/>
      <c r="X338" s="159">
        <f t="shared" si="61"/>
        <v>189</v>
      </c>
      <c r="Y338" s="159">
        <f t="shared" si="73"/>
        <v>15</v>
      </c>
      <c r="Z338" s="159">
        <f t="shared" si="74"/>
        <v>9</v>
      </c>
    </row>
    <row r="339" s="52" customFormat="1" ht="63" spans="1:26">
      <c r="A339" s="221">
        <v>5</v>
      </c>
      <c r="B339" s="99" t="s">
        <v>1518</v>
      </c>
      <c r="C339" s="100">
        <v>31797</v>
      </c>
      <c r="D339" s="100"/>
      <c r="E339" s="97" t="s">
        <v>1519</v>
      </c>
      <c r="F339" s="97" t="s">
        <v>1520</v>
      </c>
      <c r="G339" s="97" t="s">
        <v>1521</v>
      </c>
      <c r="H339" s="100">
        <v>44778</v>
      </c>
      <c r="I339" s="133" t="s">
        <v>42</v>
      </c>
      <c r="J339" s="133" t="s">
        <v>95</v>
      </c>
      <c r="K339" s="133" t="s">
        <v>1522</v>
      </c>
      <c r="L339" s="100">
        <v>41438</v>
      </c>
      <c r="M339" s="100" t="s">
        <v>103</v>
      </c>
      <c r="N339" s="100" t="s">
        <v>104</v>
      </c>
      <c r="O339" s="133" t="s">
        <v>59</v>
      </c>
      <c r="P339" s="133" t="s">
        <v>1523</v>
      </c>
      <c r="Q339" s="133" t="s">
        <v>49</v>
      </c>
      <c r="R339" s="133" t="s">
        <v>50</v>
      </c>
      <c r="S339" s="133" t="s">
        <v>29</v>
      </c>
      <c r="T339" s="156">
        <f t="shared" si="72"/>
        <v>38</v>
      </c>
      <c r="U339" s="133"/>
      <c r="V339" s="157"/>
      <c r="X339" s="159">
        <f t="shared" si="61"/>
        <v>146</v>
      </c>
      <c r="Y339" s="159">
        <f t="shared" si="73"/>
        <v>12</v>
      </c>
      <c r="Z339" s="159">
        <f t="shared" si="74"/>
        <v>2</v>
      </c>
    </row>
    <row r="340" s="52" customFormat="1" ht="31.5" spans="1:26">
      <c r="A340" s="221">
        <v>6</v>
      </c>
      <c r="B340" s="99" t="s">
        <v>1524</v>
      </c>
      <c r="C340" s="100">
        <v>33166</v>
      </c>
      <c r="D340" s="100"/>
      <c r="E340" s="97" t="s">
        <v>823</v>
      </c>
      <c r="F340" s="97" t="s">
        <v>1451</v>
      </c>
      <c r="G340" s="97" t="s">
        <v>1525</v>
      </c>
      <c r="H340" s="100">
        <v>44420</v>
      </c>
      <c r="I340" s="133" t="s">
        <v>42</v>
      </c>
      <c r="J340" s="133" t="s">
        <v>95</v>
      </c>
      <c r="K340" s="133" t="s">
        <v>1526</v>
      </c>
      <c r="L340" s="100">
        <v>42005</v>
      </c>
      <c r="M340" s="100" t="s">
        <v>103</v>
      </c>
      <c r="N340" s="100" t="s">
        <v>304</v>
      </c>
      <c r="O340" s="133" t="s">
        <v>638</v>
      </c>
      <c r="P340" s="133" t="s">
        <v>1527</v>
      </c>
      <c r="Q340" s="133" t="s">
        <v>49</v>
      </c>
      <c r="R340" s="133" t="s">
        <v>50</v>
      </c>
      <c r="S340" s="133" t="s">
        <v>51</v>
      </c>
      <c r="T340" s="156">
        <f t="shared" si="72"/>
        <v>35</v>
      </c>
      <c r="U340" s="133"/>
      <c r="V340" s="157"/>
      <c r="X340" s="159">
        <f t="shared" si="61"/>
        <v>128</v>
      </c>
      <c r="Y340" s="159">
        <f t="shared" si="73"/>
        <v>10</v>
      </c>
      <c r="Z340" s="159">
        <f t="shared" si="74"/>
        <v>8</v>
      </c>
    </row>
    <row r="341" s="52" customFormat="1" ht="47.25" spans="1:26">
      <c r="A341" s="221">
        <v>7</v>
      </c>
      <c r="B341" s="99" t="s">
        <v>1528</v>
      </c>
      <c r="C341" s="100">
        <v>32540</v>
      </c>
      <c r="D341" s="100"/>
      <c r="E341" s="97" t="s">
        <v>1529</v>
      </c>
      <c r="F341" s="97" t="s">
        <v>1530</v>
      </c>
      <c r="G341" s="97" t="s">
        <v>1531</v>
      </c>
      <c r="H341" s="100">
        <v>44784</v>
      </c>
      <c r="I341" s="133" t="s">
        <v>42</v>
      </c>
      <c r="J341" s="133" t="s">
        <v>95</v>
      </c>
      <c r="K341" s="133" t="s">
        <v>1532</v>
      </c>
      <c r="L341" s="100">
        <v>42005</v>
      </c>
      <c r="M341" s="100" t="s">
        <v>103</v>
      </c>
      <c r="N341" s="100" t="s">
        <v>104</v>
      </c>
      <c r="O341" s="133" t="s">
        <v>59</v>
      </c>
      <c r="P341" s="133" t="s">
        <v>1533</v>
      </c>
      <c r="Q341" s="133" t="s">
        <v>49</v>
      </c>
      <c r="R341" s="133"/>
      <c r="S341" s="133" t="s">
        <v>29</v>
      </c>
      <c r="T341" s="156">
        <f t="shared" si="72"/>
        <v>36</v>
      </c>
      <c r="U341" s="133"/>
      <c r="V341" s="157"/>
      <c r="X341" s="159">
        <f t="shared" si="61"/>
        <v>128</v>
      </c>
      <c r="Y341" s="159">
        <f t="shared" si="73"/>
        <v>10</v>
      </c>
      <c r="Z341" s="159">
        <f t="shared" si="74"/>
        <v>8</v>
      </c>
    </row>
    <row r="342" s="52" customFormat="1" ht="31.5" spans="1:26">
      <c r="A342" s="221">
        <v>8</v>
      </c>
      <c r="B342" s="203" t="s">
        <v>1534</v>
      </c>
      <c r="C342" s="100">
        <v>33223</v>
      </c>
      <c r="D342" s="223"/>
      <c r="E342" s="97" t="s">
        <v>1535</v>
      </c>
      <c r="F342" s="97" t="s">
        <v>1536</v>
      </c>
      <c r="G342" s="97" t="s">
        <v>1537</v>
      </c>
      <c r="H342" s="100">
        <v>44778</v>
      </c>
      <c r="I342" s="133" t="s">
        <v>42</v>
      </c>
      <c r="J342" s="133" t="s">
        <v>95</v>
      </c>
      <c r="K342" s="133" t="s">
        <v>1517</v>
      </c>
      <c r="L342" s="100">
        <v>43891</v>
      </c>
      <c r="M342" s="100" t="s">
        <v>103</v>
      </c>
      <c r="N342" s="100" t="s">
        <v>104</v>
      </c>
      <c r="O342" s="133" t="s">
        <v>47</v>
      </c>
      <c r="P342" s="133" t="s">
        <v>1538</v>
      </c>
      <c r="Q342" s="133" t="s">
        <v>49</v>
      </c>
      <c r="R342" s="133" t="s">
        <v>50</v>
      </c>
      <c r="S342" s="133" t="s">
        <v>29</v>
      </c>
      <c r="T342" s="156">
        <f t="shared" si="72"/>
        <v>35</v>
      </c>
      <c r="U342" s="133"/>
      <c r="V342" s="157"/>
      <c r="W342" s="230"/>
      <c r="X342" s="159">
        <f t="shared" ref="X342:X405" si="75">DATEDIF(L342,$W$7,"m")</f>
        <v>66</v>
      </c>
      <c r="Y342" s="159">
        <f t="shared" si="73"/>
        <v>5</v>
      </c>
      <c r="Z342" s="159">
        <f t="shared" si="74"/>
        <v>6</v>
      </c>
    </row>
    <row r="343" s="52" customFormat="1" ht="31.5" spans="1:26">
      <c r="A343" s="221">
        <v>9</v>
      </c>
      <c r="B343" s="99" t="s">
        <v>1539</v>
      </c>
      <c r="C343" s="100">
        <v>31552</v>
      </c>
      <c r="D343" s="100"/>
      <c r="E343" s="97" t="s">
        <v>1367</v>
      </c>
      <c r="F343" s="97" t="s">
        <v>1540</v>
      </c>
      <c r="G343" s="97" t="s">
        <v>1541</v>
      </c>
      <c r="H343" s="100">
        <v>44420</v>
      </c>
      <c r="I343" s="133" t="s">
        <v>42</v>
      </c>
      <c r="J343" s="133" t="s">
        <v>95</v>
      </c>
      <c r="K343" s="133" t="s">
        <v>1542</v>
      </c>
      <c r="L343" s="100">
        <v>40126</v>
      </c>
      <c r="M343" s="100" t="s">
        <v>103</v>
      </c>
      <c r="N343" s="100" t="s">
        <v>104</v>
      </c>
      <c r="O343" s="133" t="s">
        <v>59</v>
      </c>
      <c r="P343" s="133" t="s">
        <v>48</v>
      </c>
      <c r="Q343" s="133" t="s">
        <v>49</v>
      </c>
      <c r="R343" s="133" t="s">
        <v>50</v>
      </c>
      <c r="S343" s="133" t="s">
        <v>29</v>
      </c>
      <c r="T343" s="156">
        <f t="shared" si="72"/>
        <v>39</v>
      </c>
      <c r="U343" s="133"/>
      <c r="V343" s="157"/>
      <c r="X343" s="159">
        <f t="shared" si="75"/>
        <v>189</v>
      </c>
      <c r="Y343" s="159">
        <f t="shared" si="73"/>
        <v>15</v>
      </c>
      <c r="Z343" s="159">
        <f t="shared" si="74"/>
        <v>9</v>
      </c>
    </row>
    <row r="344" s="52" customFormat="1" ht="47.25" spans="1:26">
      <c r="A344" s="221">
        <v>10</v>
      </c>
      <c r="B344" s="203" t="s">
        <v>1543</v>
      </c>
      <c r="C344" s="223">
        <v>31312</v>
      </c>
      <c r="D344" s="223"/>
      <c r="E344" s="97" t="s">
        <v>1544</v>
      </c>
      <c r="F344" s="97" t="s">
        <v>1545</v>
      </c>
      <c r="G344" s="97" t="s">
        <v>1546</v>
      </c>
      <c r="H344" s="100">
        <v>44364</v>
      </c>
      <c r="I344" s="133" t="s">
        <v>42</v>
      </c>
      <c r="J344" s="133" t="s">
        <v>95</v>
      </c>
      <c r="K344" s="133" t="s">
        <v>1507</v>
      </c>
      <c r="L344" s="100">
        <v>40126</v>
      </c>
      <c r="M344" s="100" t="s">
        <v>103</v>
      </c>
      <c r="N344" s="100" t="s">
        <v>104</v>
      </c>
      <c r="O344" s="133" t="s">
        <v>59</v>
      </c>
      <c r="P344" s="133" t="s">
        <v>48</v>
      </c>
      <c r="Q344" s="133" t="s">
        <v>107</v>
      </c>
      <c r="R344" s="133"/>
      <c r="S344" s="133"/>
      <c r="T344" s="156">
        <f t="shared" si="72"/>
        <v>40</v>
      </c>
      <c r="U344" s="133"/>
      <c r="V344" s="157"/>
      <c r="X344" s="159">
        <f t="shared" si="75"/>
        <v>189</v>
      </c>
      <c r="Y344" s="159">
        <f t="shared" si="73"/>
        <v>15</v>
      </c>
      <c r="Z344" s="159">
        <f t="shared" si="74"/>
        <v>9</v>
      </c>
    </row>
    <row r="345" s="52" customFormat="1" ht="94.5" spans="1:26">
      <c r="A345" s="221">
        <v>11</v>
      </c>
      <c r="B345" s="203" t="s">
        <v>1547</v>
      </c>
      <c r="C345" s="223">
        <v>33209</v>
      </c>
      <c r="D345" s="223"/>
      <c r="E345" s="97" t="s">
        <v>1548</v>
      </c>
      <c r="F345" s="97" t="s">
        <v>1549</v>
      </c>
      <c r="G345" s="97" t="s">
        <v>1550</v>
      </c>
      <c r="H345" s="100">
        <v>44464</v>
      </c>
      <c r="I345" s="133" t="s">
        <v>42</v>
      </c>
      <c r="J345" s="133" t="s">
        <v>95</v>
      </c>
      <c r="K345" s="133" t="s">
        <v>1551</v>
      </c>
      <c r="L345" s="100">
        <v>42005</v>
      </c>
      <c r="M345" s="100" t="s">
        <v>103</v>
      </c>
      <c r="N345" s="100" t="s">
        <v>104</v>
      </c>
      <c r="O345" s="133" t="s">
        <v>59</v>
      </c>
      <c r="P345" s="133" t="s">
        <v>1552</v>
      </c>
      <c r="Q345" s="133" t="s">
        <v>49</v>
      </c>
      <c r="R345" s="133"/>
      <c r="S345" s="133"/>
      <c r="T345" s="156">
        <f t="shared" si="72"/>
        <v>35</v>
      </c>
      <c r="U345" s="133"/>
      <c r="V345" s="157"/>
      <c r="X345" s="159">
        <f t="shared" si="75"/>
        <v>128</v>
      </c>
      <c r="Y345" s="159">
        <f t="shared" si="73"/>
        <v>10</v>
      </c>
      <c r="Z345" s="159">
        <f t="shared" si="74"/>
        <v>8</v>
      </c>
    </row>
    <row r="346" s="48" customFormat="1" ht="31.5" spans="1:26">
      <c r="A346" s="221">
        <v>12</v>
      </c>
      <c r="B346" s="99" t="s">
        <v>1553</v>
      </c>
      <c r="C346" s="100"/>
      <c r="D346" s="94">
        <v>29260</v>
      </c>
      <c r="E346" s="97" t="s">
        <v>1554</v>
      </c>
      <c r="F346" s="97" t="s">
        <v>1555</v>
      </c>
      <c r="G346" s="97" t="s">
        <v>1556</v>
      </c>
      <c r="H346" s="100">
        <v>44778</v>
      </c>
      <c r="I346" s="133" t="s">
        <v>42</v>
      </c>
      <c r="J346" s="133" t="s">
        <v>95</v>
      </c>
      <c r="K346" s="133" t="s">
        <v>1557</v>
      </c>
      <c r="L346" s="100">
        <v>40464</v>
      </c>
      <c r="M346" s="100" t="s">
        <v>103</v>
      </c>
      <c r="N346" s="100" t="s">
        <v>104</v>
      </c>
      <c r="O346" s="133" t="s">
        <v>59</v>
      </c>
      <c r="P346" s="133" t="s">
        <v>48</v>
      </c>
      <c r="Q346" s="133" t="s">
        <v>49</v>
      </c>
      <c r="R346" s="133" t="s">
        <v>50</v>
      </c>
      <c r="S346" s="133" t="s">
        <v>124</v>
      </c>
      <c r="T346" s="156">
        <f>$X$9-YEAR(D346)</f>
        <v>45</v>
      </c>
      <c r="U346" s="133"/>
      <c r="V346" s="157"/>
      <c r="X346" s="159">
        <f t="shared" si="75"/>
        <v>178</v>
      </c>
      <c r="Y346" s="159">
        <f t="shared" si="73"/>
        <v>14</v>
      </c>
      <c r="Z346" s="159">
        <f t="shared" si="74"/>
        <v>10</v>
      </c>
    </row>
    <row r="347" s="48" customFormat="1" ht="63" spans="1:26">
      <c r="A347" s="221">
        <v>13</v>
      </c>
      <c r="B347" s="99" t="s">
        <v>1558</v>
      </c>
      <c r="C347" s="100">
        <v>31930</v>
      </c>
      <c r="D347" s="94"/>
      <c r="E347" s="97" t="s">
        <v>1559</v>
      </c>
      <c r="F347" s="97" t="s">
        <v>1560</v>
      </c>
      <c r="G347" s="97" t="s">
        <v>1561</v>
      </c>
      <c r="H347" s="100">
        <v>44833</v>
      </c>
      <c r="I347" s="133" t="s">
        <v>42</v>
      </c>
      <c r="J347" s="133" t="s">
        <v>95</v>
      </c>
      <c r="K347" s="133" t="s">
        <v>1562</v>
      </c>
      <c r="L347" s="100">
        <v>44635</v>
      </c>
      <c r="M347" s="100" t="s">
        <v>152</v>
      </c>
      <c r="N347" s="100" t="s">
        <v>104</v>
      </c>
      <c r="O347" s="133" t="s">
        <v>59</v>
      </c>
      <c r="P347" s="133" t="s">
        <v>48</v>
      </c>
      <c r="Q347" s="133"/>
      <c r="R347" s="133"/>
      <c r="S347" s="133"/>
      <c r="T347" s="156">
        <f t="shared" ref="T347:T355" si="76">$X$9-YEAR(C347)</f>
        <v>38</v>
      </c>
      <c r="U347" s="133"/>
      <c r="V347" s="157"/>
      <c r="X347" s="159">
        <f t="shared" si="75"/>
        <v>41</v>
      </c>
      <c r="Y347" s="159">
        <f t="shared" si="73"/>
        <v>3</v>
      </c>
      <c r="Z347" s="159">
        <f t="shared" si="74"/>
        <v>5</v>
      </c>
    </row>
    <row r="348" s="48" customFormat="1" ht="31.5" spans="1:26">
      <c r="A348" s="221">
        <v>14</v>
      </c>
      <c r="B348" s="99" t="s">
        <v>1563</v>
      </c>
      <c r="C348" s="100">
        <v>34912</v>
      </c>
      <c r="D348" s="94"/>
      <c r="E348" s="97" t="s">
        <v>1564</v>
      </c>
      <c r="F348" s="97" t="s">
        <v>1565</v>
      </c>
      <c r="G348" s="97" t="s">
        <v>1566</v>
      </c>
      <c r="H348" s="100">
        <v>44975</v>
      </c>
      <c r="I348" s="133" t="s">
        <v>42</v>
      </c>
      <c r="J348" s="113" t="s">
        <v>45</v>
      </c>
      <c r="K348" s="133" t="s">
        <v>1517</v>
      </c>
      <c r="L348" s="100">
        <v>42948</v>
      </c>
      <c r="M348" s="100" t="s">
        <v>45</v>
      </c>
      <c r="N348" s="100" t="s">
        <v>46</v>
      </c>
      <c r="O348" s="133" t="s">
        <v>210</v>
      </c>
      <c r="P348" s="133" t="s">
        <v>805</v>
      </c>
      <c r="Q348" s="133" t="s">
        <v>49</v>
      </c>
      <c r="R348" s="133" t="s">
        <v>794</v>
      </c>
      <c r="S348" s="133"/>
      <c r="T348" s="156">
        <f t="shared" si="76"/>
        <v>30</v>
      </c>
      <c r="U348" s="133"/>
      <c r="V348" s="157"/>
      <c r="X348" s="159">
        <f t="shared" si="75"/>
        <v>97</v>
      </c>
      <c r="Y348" s="159">
        <f t="shared" si="73"/>
        <v>8</v>
      </c>
      <c r="Z348" s="159">
        <f t="shared" si="74"/>
        <v>1</v>
      </c>
    </row>
    <row r="349" s="48" customFormat="1" ht="31.5" spans="1:26">
      <c r="A349" s="221">
        <v>15</v>
      </c>
      <c r="B349" s="99" t="s">
        <v>1567</v>
      </c>
      <c r="C349" s="100">
        <v>32388</v>
      </c>
      <c r="D349" s="94"/>
      <c r="E349" s="97" t="s">
        <v>1568</v>
      </c>
      <c r="F349" s="97" t="s">
        <v>1569</v>
      </c>
      <c r="G349" s="97" t="s">
        <v>1570</v>
      </c>
      <c r="H349" s="100">
        <v>44734</v>
      </c>
      <c r="I349" s="133" t="s">
        <v>42</v>
      </c>
      <c r="J349" s="113" t="s">
        <v>45</v>
      </c>
      <c r="K349" s="133" t="s">
        <v>1517</v>
      </c>
      <c r="L349" s="97" t="s">
        <v>1571</v>
      </c>
      <c r="M349" s="100" t="s">
        <v>45</v>
      </c>
      <c r="N349" s="97" t="s">
        <v>46</v>
      </c>
      <c r="O349" s="133" t="s">
        <v>59</v>
      </c>
      <c r="P349" s="133" t="s">
        <v>48</v>
      </c>
      <c r="Q349" s="133" t="s">
        <v>107</v>
      </c>
      <c r="R349" s="133" t="s">
        <v>794</v>
      </c>
      <c r="S349" s="133" t="s">
        <v>29</v>
      </c>
      <c r="T349" s="156">
        <f t="shared" si="76"/>
        <v>37</v>
      </c>
      <c r="U349" s="133"/>
      <c r="V349" s="157"/>
      <c r="X349" s="159">
        <f t="shared" si="75"/>
        <v>165</v>
      </c>
      <c r="Y349" s="159">
        <f t="shared" si="73"/>
        <v>13</v>
      </c>
      <c r="Z349" s="159">
        <f t="shared" si="74"/>
        <v>9</v>
      </c>
    </row>
    <row r="350" s="48" customFormat="1" ht="47.25" spans="1:26">
      <c r="A350" s="221">
        <v>16</v>
      </c>
      <c r="B350" s="99" t="s">
        <v>1572</v>
      </c>
      <c r="C350" s="100">
        <v>31582</v>
      </c>
      <c r="D350" s="94"/>
      <c r="E350" s="97" t="s">
        <v>1573</v>
      </c>
      <c r="F350" s="97" t="s">
        <v>1574</v>
      </c>
      <c r="G350" s="97" t="s">
        <v>1575</v>
      </c>
      <c r="H350" s="100">
        <v>44778</v>
      </c>
      <c r="I350" s="133" t="s">
        <v>42</v>
      </c>
      <c r="J350" s="113" t="s">
        <v>45</v>
      </c>
      <c r="K350" s="133" t="s">
        <v>1576</v>
      </c>
      <c r="L350" s="100">
        <v>41445</v>
      </c>
      <c r="M350" s="100" t="s">
        <v>45</v>
      </c>
      <c r="N350" s="100" t="s">
        <v>422</v>
      </c>
      <c r="O350" s="133" t="s">
        <v>59</v>
      </c>
      <c r="P350" s="133" t="s">
        <v>1577</v>
      </c>
      <c r="Q350" s="133" t="s">
        <v>49</v>
      </c>
      <c r="R350" s="133"/>
      <c r="S350" s="133"/>
      <c r="T350" s="156">
        <f t="shared" si="76"/>
        <v>39</v>
      </c>
      <c r="U350" s="133"/>
      <c r="V350" s="157"/>
      <c r="X350" s="159">
        <f t="shared" si="75"/>
        <v>146</v>
      </c>
      <c r="Y350" s="159">
        <f t="shared" si="73"/>
        <v>12</v>
      </c>
      <c r="Z350" s="159">
        <f t="shared" si="74"/>
        <v>2</v>
      </c>
    </row>
    <row r="351" s="48" customFormat="1" ht="31.5" spans="1:26">
      <c r="A351" s="221">
        <v>17</v>
      </c>
      <c r="B351" s="224" t="s">
        <v>1578</v>
      </c>
      <c r="C351" s="225">
        <v>31994</v>
      </c>
      <c r="D351" s="225"/>
      <c r="E351" s="97" t="s">
        <v>1579</v>
      </c>
      <c r="F351" s="97" t="s">
        <v>1580</v>
      </c>
      <c r="G351" s="97" t="s">
        <v>1581</v>
      </c>
      <c r="H351" s="100">
        <v>44428</v>
      </c>
      <c r="I351" s="133" t="s">
        <v>42</v>
      </c>
      <c r="J351" s="113" t="s">
        <v>45</v>
      </c>
      <c r="K351" s="133" t="s">
        <v>1582</v>
      </c>
      <c r="L351" s="100">
        <v>43497</v>
      </c>
      <c r="M351" s="100" t="s">
        <v>45</v>
      </c>
      <c r="N351" s="100" t="s">
        <v>422</v>
      </c>
      <c r="O351" s="133" t="s">
        <v>59</v>
      </c>
      <c r="P351" s="133" t="s">
        <v>48</v>
      </c>
      <c r="Q351" s="133" t="s">
        <v>49</v>
      </c>
      <c r="R351" s="133" t="s">
        <v>50</v>
      </c>
      <c r="S351" s="133" t="s">
        <v>51</v>
      </c>
      <c r="T351" s="156">
        <f t="shared" si="76"/>
        <v>38</v>
      </c>
      <c r="U351" s="133"/>
      <c r="V351" s="157"/>
      <c r="W351" s="229"/>
      <c r="X351" s="159">
        <f t="shared" si="75"/>
        <v>79</v>
      </c>
      <c r="Y351" s="159">
        <f t="shared" si="73"/>
        <v>6</v>
      </c>
      <c r="Z351" s="159">
        <f t="shared" si="74"/>
        <v>7</v>
      </c>
    </row>
    <row r="352" s="51" customFormat="1" ht="31.5" spans="1:26">
      <c r="A352" s="221">
        <v>18</v>
      </c>
      <c r="B352" s="99" t="s">
        <v>1583</v>
      </c>
      <c r="C352" s="100">
        <v>32989</v>
      </c>
      <c r="D352" s="94"/>
      <c r="E352" s="97" t="s">
        <v>1584</v>
      </c>
      <c r="F352" s="97" t="s">
        <v>1585</v>
      </c>
      <c r="G352" s="171" t="s">
        <v>1586</v>
      </c>
      <c r="H352" s="100">
        <v>44420</v>
      </c>
      <c r="I352" s="133" t="s">
        <v>42</v>
      </c>
      <c r="J352" s="133" t="s">
        <v>95</v>
      </c>
      <c r="K352" s="133" t="s">
        <v>1582</v>
      </c>
      <c r="L352" s="100">
        <v>41676</v>
      </c>
      <c r="M352" s="100" t="s">
        <v>103</v>
      </c>
      <c r="N352" s="100" t="s">
        <v>304</v>
      </c>
      <c r="O352" s="133" t="s">
        <v>638</v>
      </c>
      <c r="P352" s="133" t="s">
        <v>48</v>
      </c>
      <c r="Q352" s="133" t="s">
        <v>49</v>
      </c>
      <c r="R352" s="133" t="s">
        <v>50</v>
      </c>
      <c r="S352" s="133" t="s">
        <v>51</v>
      </c>
      <c r="T352" s="156">
        <f t="shared" si="76"/>
        <v>35</v>
      </c>
      <c r="U352" s="86"/>
      <c r="V352" s="170"/>
      <c r="W352" s="154"/>
      <c r="X352" s="159">
        <f t="shared" si="75"/>
        <v>138</v>
      </c>
      <c r="Y352" s="159">
        <f t="shared" si="73"/>
        <v>11</v>
      </c>
      <c r="Z352" s="159">
        <f t="shared" si="74"/>
        <v>6</v>
      </c>
    </row>
    <row r="353" s="48" customFormat="1" ht="31.5" spans="1:26">
      <c r="A353" s="221">
        <v>19</v>
      </c>
      <c r="B353" s="203" t="s">
        <v>1587</v>
      </c>
      <c r="C353" s="94">
        <v>32736</v>
      </c>
      <c r="D353" s="94"/>
      <c r="E353" s="97" t="s">
        <v>1588</v>
      </c>
      <c r="F353" s="97" t="s">
        <v>1589</v>
      </c>
      <c r="G353" s="97" t="s">
        <v>1590</v>
      </c>
      <c r="H353" s="100">
        <v>44788</v>
      </c>
      <c r="I353" s="133" t="s">
        <v>42</v>
      </c>
      <c r="J353" s="133" t="s">
        <v>95</v>
      </c>
      <c r="K353" s="133" t="s">
        <v>989</v>
      </c>
      <c r="L353" s="97" t="s">
        <v>1591</v>
      </c>
      <c r="M353" s="100" t="s">
        <v>103</v>
      </c>
      <c r="N353" s="97" t="s">
        <v>304</v>
      </c>
      <c r="O353" s="133" t="s">
        <v>638</v>
      </c>
      <c r="P353" s="133" t="s">
        <v>48</v>
      </c>
      <c r="Q353" s="133" t="s">
        <v>49</v>
      </c>
      <c r="R353" s="133"/>
      <c r="S353" s="133" t="s">
        <v>124</v>
      </c>
      <c r="T353" s="156">
        <f t="shared" si="76"/>
        <v>36</v>
      </c>
      <c r="U353" s="133"/>
      <c r="V353" s="157"/>
      <c r="X353" s="159">
        <f t="shared" si="75"/>
        <v>54</v>
      </c>
      <c r="Y353" s="159">
        <f t="shared" si="73"/>
        <v>4</v>
      </c>
      <c r="Z353" s="159">
        <f t="shared" si="74"/>
        <v>6</v>
      </c>
    </row>
    <row r="354" s="48" customFormat="1" ht="31.5" spans="1:26">
      <c r="A354" s="221">
        <v>20</v>
      </c>
      <c r="B354" s="99" t="s">
        <v>1592</v>
      </c>
      <c r="C354" s="100">
        <v>32878</v>
      </c>
      <c r="D354" s="94"/>
      <c r="E354" s="97" t="s">
        <v>312</v>
      </c>
      <c r="F354" s="97" t="s">
        <v>1593</v>
      </c>
      <c r="G354" s="97" t="s">
        <v>1594</v>
      </c>
      <c r="H354" s="100">
        <v>44787</v>
      </c>
      <c r="I354" s="133" t="s">
        <v>42</v>
      </c>
      <c r="J354" s="133" t="s">
        <v>95</v>
      </c>
      <c r="K354" s="133" t="s">
        <v>1582</v>
      </c>
      <c r="L354" s="100">
        <v>44713</v>
      </c>
      <c r="M354" s="100" t="s">
        <v>152</v>
      </c>
      <c r="N354" s="100" t="s">
        <v>104</v>
      </c>
      <c r="O354" s="133" t="s">
        <v>59</v>
      </c>
      <c r="P354" s="133" t="s">
        <v>48</v>
      </c>
      <c r="Q354" s="133" t="s">
        <v>49</v>
      </c>
      <c r="R354" s="133" t="s">
        <v>50</v>
      </c>
      <c r="S354" s="133" t="s">
        <v>124</v>
      </c>
      <c r="T354" s="156">
        <f t="shared" si="76"/>
        <v>35</v>
      </c>
      <c r="U354" s="133"/>
      <c r="V354" s="157"/>
      <c r="X354" s="159">
        <f t="shared" si="75"/>
        <v>39</v>
      </c>
      <c r="Y354" s="159">
        <f t="shared" si="73"/>
        <v>3</v>
      </c>
      <c r="Z354" s="159">
        <f t="shared" si="74"/>
        <v>3</v>
      </c>
    </row>
    <row r="355" s="48" customFormat="1" ht="31.5" spans="1:26">
      <c r="A355" s="221">
        <v>21</v>
      </c>
      <c r="B355" s="99" t="s">
        <v>1595</v>
      </c>
      <c r="C355" s="100">
        <v>34635</v>
      </c>
      <c r="D355" s="94"/>
      <c r="E355" s="97" t="s">
        <v>1596</v>
      </c>
      <c r="F355" s="97" t="s">
        <v>1597</v>
      </c>
      <c r="G355" s="97" t="s">
        <v>1598</v>
      </c>
      <c r="H355" s="100">
        <v>44778</v>
      </c>
      <c r="I355" s="133" t="s">
        <v>42</v>
      </c>
      <c r="J355" s="133" t="s">
        <v>95</v>
      </c>
      <c r="K355" s="133" t="s">
        <v>1582</v>
      </c>
      <c r="L355" s="97" t="s">
        <v>1599</v>
      </c>
      <c r="M355" s="100" t="s">
        <v>103</v>
      </c>
      <c r="N355" s="97" t="s">
        <v>104</v>
      </c>
      <c r="O355" s="133" t="s">
        <v>59</v>
      </c>
      <c r="P355" s="133" t="s">
        <v>48</v>
      </c>
      <c r="Q355" s="133" t="s">
        <v>49</v>
      </c>
      <c r="R355" s="133" t="s">
        <v>50</v>
      </c>
      <c r="S355" s="133" t="s">
        <v>51</v>
      </c>
      <c r="T355" s="156">
        <f t="shared" si="76"/>
        <v>31</v>
      </c>
      <c r="U355" s="97"/>
      <c r="V355" s="160"/>
      <c r="X355" s="159">
        <f t="shared" si="75"/>
        <v>72</v>
      </c>
      <c r="Y355" s="159">
        <f t="shared" si="73"/>
        <v>6</v>
      </c>
      <c r="Z355" s="159">
        <f t="shared" si="74"/>
        <v>0</v>
      </c>
    </row>
    <row r="356" s="46" customFormat="1" spans="1:26">
      <c r="A356" s="84" t="s">
        <v>304</v>
      </c>
      <c r="B356" s="91" t="s">
        <v>1419</v>
      </c>
      <c r="C356" s="138"/>
      <c r="D356" s="138"/>
      <c r="E356" s="86"/>
      <c r="F356" s="86"/>
      <c r="G356" s="87"/>
      <c r="H356" s="138"/>
      <c r="I356" s="86"/>
      <c r="J356" s="86">
        <f>A361</f>
        <v>5</v>
      </c>
      <c r="K356" s="86"/>
      <c r="L356" s="138"/>
      <c r="M356" s="138"/>
      <c r="N356" s="86"/>
      <c r="O356" s="86"/>
      <c r="P356" s="86"/>
      <c r="Q356" s="86"/>
      <c r="R356" s="86"/>
      <c r="S356" s="86"/>
      <c r="T356" s="131"/>
      <c r="U356" s="86"/>
      <c r="V356" s="170"/>
      <c r="W356" s="148"/>
      <c r="X356" s="159"/>
      <c r="Y356" s="159"/>
      <c r="Z356" s="159"/>
    </row>
    <row r="357" s="48" customFormat="1" ht="47.25" spans="1:26">
      <c r="A357" s="92">
        <v>1</v>
      </c>
      <c r="B357" s="203" t="s">
        <v>1600</v>
      </c>
      <c r="C357" s="223"/>
      <c r="D357" s="223">
        <v>30124</v>
      </c>
      <c r="E357" s="97" t="s">
        <v>1601</v>
      </c>
      <c r="F357" s="97" t="s">
        <v>1602</v>
      </c>
      <c r="G357" s="97" t="s">
        <v>1603</v>
      </c>
      <c r="H357" s="100">
        <v>44690</v>
      </c>
      <c r="I357" s="133" t="s">
        <v>42</v>
      </c>
      <c r="J357" s="133" t="s">
        <v>1604</v>
      </c>
      <c r="K357" s="133" t="s">
        <v>1605</v>
      </c>
      <c r="L357" s="100">
        <v>41988</v>
      </c>
      <c r="M357" s="100" t="s">
        <v>45</v>
      </c>
      <c r="N357" s="100" t="s">
        <v>46</v>
      </c>
      <c r="O357" s="133" t="s">
        <v>59</v>
      </c>
      <c r="P357" s="133" t="s">
        <v>48</v>
      </c>
      <c r="Q357" s="133" t="s">
        <v>49</v>
      </c>
      <c r="R357" s="133" t="s">
        <v>50</v>
      </c>
      <c r="S357" s="133" t="s">
        <v>29</v>
      </c>
      <c r="T357" s="156">
        <f t="shared" ref="T357:T360" si="77">$X$9-YEAR(D357)</f>
        <v>43</v>
      </c>
      <c r="U357" s="97"/>
      <c r="V357" s="160"/>
      <c r="X357" s="159">
        <f t="shared" si="75"/>
        <v>128</v>
      </c>
      <c r="Y357" s="159">
        <f t="shared" si="73"/>
        <v>10</v>
      </c>
      <c r="Z357" s="159">
        <f t="shared" si="74"/>
        <v>8</v>
      </c>
    </row>
    <row r="358" s="45" customFormat="1" ht="47.25" spans="1:26">
      <c r="A358" s="92">
        <v>2</v>
      </c>
      <c r="B358" s="226" t="s">
        <v>1606</v>
      </c>
      <c r="C358" s="100"/>
      <c r="D358" s="100">
        <v>29221</v>
      </c>
      <c r="E358" s="97" t="s">
        <v>1607</v>
      </c>
      <c r="F358" s="97" t="s">
        <v>1608</v>
      </c>
      <c r="G358" s="97" t="s">
        <v>1609</v>
      </c>
      <c r="H358" s="100">
        <v>44766</v>
      </c>
      <c r="I358" s="133" t="s">
        <v>42</v>
      </c>
      <c r="J358" s="113" t="s">
        <v>45</v>
      </c>
      <c r="K358" s="133" t="s">
        <v>1610</v>
      </c>
      <c r="L358" s="97" t="s">
        <v>1611</v>
      </c>
      <c r="M358" s="97" t="s">
        <v>45</v>
      </c>
      <c r="N358" s="97" t="s">
        <v>46</v>
      </c>
      <c r="O358" s="133" t="s">
        <v>59</v>
      </c>
      <c r="P358" s="133" t="s">
        <v>48</v>
      </c>
      <c r="Q358" s="133" t="s">
        <v>78</v>
      </c>
      <c r="R358" s="133"/>
      <c r="S358" s="133" t="s">
        <v>29</v>
      </c>
      <c r="T358" s="156">
        <f t="shared" si="77"/>
        <v>45</v>
      </c>
      <c r="U358" s="133"/>
      <c r="V358" s="157"/>
      <c r="X358" s="159">
        <f t="shared" si="75"/>
        <v>219</v>
      </c>
      <c r="Y358" s="159">
        <f t="shared" si="73"/>
        <v>18</v>
      </c>
      <c r="Z358" s="159">
        <f t="shared" si="74"/>
        <v>3</v>
      </c>
    </row>
    <row r="359" s="48" customFormat="1" ht="31.5" spans="1:26">
      <c r="A359" s="92">
        <v>3</v>
      </c>
      <c r="B359" s="99" t="s">
        <v>1612</v>
      </c>
      <c r="C359" s="94">
        <v>32070</v>
      </c>
      <c r="D359" s="94"/>
      <c r="E359" s="97" t="s">
        <v>1613</v>
      </c>
      <c r="F359" s="97" t="s">
        <v>1614</v>
      </c>
      <c r="G359" s="97" t="s">
        <v>1615</v>
      </c>
      <c r="H359" s="100">
        <v>44788</v>
      </c>
      <c r="I359" s="133" t="s">
        <v>42</v>
      </c>
      <c r="J359" s="133" t="s">
        <v>95</v>
      </c>
      <c r="K359" s="133" t="s">
        <v>1616</v>
      </c>
      <c r="L359" s="97" t="s">
        <v>1617</v>
      </c>
      <c r="M359" s="100" t="s">
        <v>103</v>
      </c>
      <c r="N359" s="210" t="s">
        <v>104</v>
      </c>
      <c r="O359" s="133" t="s">
        <v>59</v>
      </c>
      <c r="P359" s="133" t="s">
        <v>48</v>
      </c>
      <c r="Q359" s="133" t="s">
        <v>49</v>
      </c>
      <c r="R359" s="133"/>
      <c r="S359" s="133" t="s">
        <v>29</v>
      </c>
      <c r="T359" s="156">
        <f t="shared" ref="T359:T366" si="78">$X$9-YEAR(C359)</f>
        <v>38</v>
      </c>
      <c r="U359" s="133"/>
      <c r="V359" s="157"/>
      <c r="W359" s="158"/>
      <c r="X359" s="159">
        <f t="shared" si="75"/>
        <v>128</v>
      </c>
      <c r="Y359" s="159">
        <f t="shared" si="73"/>
        <v>10</v>
      </c>
      <c r="Z359" s="159">
        <f t="shared" si="74"/>
        <v>8</v>
      </c>
    </row>
    <row r="360" s="48" customFormat="1" ht="31.5" spans="1:26">
      <c r="A360" s="92">
        <v>4</v>
      </c>
      <c r="B360" s="99" t="s">
        <v>1618</v>
      </c>
      <c r="C360" s="100"/>
      <c r="D360" s="100">
        <v>36039</v>
      </c>
      <c r="E360" s="97" t="s">
        <v>1619</v>
      </c>
      <c r="F360" s="97" t="s">
        <v>1620</v>
      </c>
      <c r="G360" s="97" t="s">
        <v>1621</v>
      </c>
      <c r="H360" s="100">
        <v>45131</v>
      </c>
      <c r="I360" s="133" t="s">
        <v>42</v>
      </c>
      <c r="J360" s="133" t="s">
        <v>95</v>
      </c>
      <c r="K360" s="133" t="s">
        <v>1622</v>
      </c>
      <c r="L360" s="97" t="s">
        <v>1623</v>
      </c>
      <c r="M360" s="100" t="s">
        <v>152</v>
      </c>
      <c r="N360" s="210" t="s">
        <v>104</v>
      </c>
      <c r="O360" s="133" t="s">
        <v>59</v>
      </c>
      <c r="P360" s="133" t="s">
        <v>48</v>
      </c>
      <c r="Q360" s="133" t="s">
        <v>49</v>
      </c>
      <c r="R360" s="133" t="s">
        <v>134</v>
      </c>
      <c r="S360" s="133" t="s">
        <v>124</v>
      </c>
      <c r="T360" s="156">
        <f t="shared" si="77"/>
        <v>27</v>
      </c>
      <c r="U360" s="133"/>
      <c r="V360" s="157"/>
      <c r="W360" s="45"/>
      <c r="X360" s="159">
        <f t="shared" si="75"/>
        <v>35</v>
      </c>
      <c r="Y360" s="159">
        <f t="shared" si="73"/>
        <v>2</v>
      </c>
      <c r="Z360" s="159">
        <f t="shared" si="74"/>
        <v>11</v>
      </c>
    </row>
    <row r="361" s="48" customFormat="1" ht="47.25" spans="1:26">
      <c r="A361" s="92">
        <v>5</v>
      </c>
      <c r="B361" s="99" t="s">
        <v>1624</v>
      </c>
      <c r="C361" s="100">
        <v>36017</v>
      </c>
      <c r="D361" s="94"/>
      <c r="E361" s="97" t="s">
        <v>1519</v>
      </c>
      <c r="F361" s="97" t="s">
        <v>1625</v>
      </c>
      <c r="G361" s="97" t="s">
        <v>1626</v>
      </c>
      <c r="H361" s="100">
        <v>45217</v>
      </c>
      <c r="I361" s="133" t="s">
        <v>42</v>
      </c>
      <c r="J361" s="133" t="s">
        <v>95</v>
      </c>
      <c r="K361" s="133" t="s">
        <v>1622</v>
      </c>
      <c r="L361" s="100">
        <v>45444</v>
      </c>
      <c r="M361" s="100" t="s">
        <v>152</v>
      </c>
      <c r="N361" s="97" t="s">
        <v>104</v>
      </c>
      <c r="O361" s="133" t="s">
        <v>59</v>
      </c>
      <c r="P361" s="133" t="s">
        <v>48</v>
      </c>
      <c r="Q361" s="133" t="s">
        <v>49</v>
      </c>
      <c r="R361" s="133" t="s">
        <v>134</v>
      </c>
      <c r="S361" s="133" t="s">
        <v>124</v>
      </c>
      <c r="T361" s="156">
        <f t="shared" si="78"/>
        <v>27</v>
      </c>
      <c r="U361" s="133"/>
      <c r="V361" s="157"/>
      <c r="W361" s="45"/>
      <c r="X361" s="159">
        <f t="shared" si="75"/>
        <v>15</v>
      </c>
      <c r="Y361" s="159">
        <f t="shared" si="73"/>
        <v>1</v>
      </c>
      <c r="Z361" s="159">
        <f t="shared" si="74"/>
        <v>3</v>
      </c>
    </row>
    <row r="362" s="48" customFormat="1" spans="1:26">
      <c r="A362" s="193" t="s">
        <v>1627</v>
      </c>
      <c r="B362" s="190" t="s">
        <v>1628</v>
      </c>
      <c r="C362" s="186"/>
      <c r="D362" s="186"/>
      <c r="E362" s="186"/>
      <c r="F362" s="186"/>
      <c r="G362" s="187"/>
      <c r="H362" s="186"/>
      <c r="I362" s="186"/>
      <c r="J362" s="192">
        <f>SUM(J363:J386)</f>
        <v>23</v>
      </c>
      <c r="K362" s="186"/>
      <c r="L362" s="186"/>
      <c r="M362" s="186"/>
      <c r="N362" s="186"/>
      <c r="O362" s="186"/>
      <c r="P362" s="186"/>
      <c r="Q362" s="186"/>
      <c r="R362" s="186"/>
      <c r="S362" s="186"/>
      <c r="T362" s="186"/>
      <c r="U362" s="186"/>
      <c r="V362" s="157"/>
      <c r="W362" s="45"/>
      <c r="X362" s="159"/>
      <c r="Y362" s="159"/>
      <c r="Z362" s="159"/>
    </row>
    <row r="363" s="48" customFormat="1" spans="1:26">
      <c r="A363" s="193" t="s">
        <v>31</v>
      </c>
      <c r="B363" s="176" t="s">
        <v>741</v>
      </c>
      <c r="C363" s="199"/>
      <c r="D363" s="186"/>
      <c r="E363" s="186"/>
      <c r="F363" s="186"/>
      <c r="G363" s="187"/>
      <c r="H363" s="186"/>
      <c r="I363" s="186"/>
      <c r="J363" s="193">
        <f>A366</f>
        <v>3</v>
      </c>
      <c r="K363" s="186"/>
      <c r="L363" s="186"/>
      <c r="M363" s="186"/>
      <c r="N363" s="186"/>
      <c r="O363" s="186"/>
      <c r="P363" s="186"/>
      <c r="Q363" s="186"/>
      <c r="R363" s="186"/>
      <c r="S363" s="186"/>
      <c r="T363" s="186"/>
      <c r="U363" s="186"/>
      <c r="V363" s="157"/>
      <c r="W363" s="45"/>
      <c r="X363" s="159"/>
      <c r="Y363" s="159"/>
      <c r="Z363" s="159"/>
    </row>
    <row r="364" s="46" customFormat="1" ht="47.25" spans="1:26">
      <c r="A364" s="174">
        <v>1</v>
      </c>
      <c r="B364" s="188" t="s">
        <v>1629</v>
      </c>
      <c r="C364" s="185">
        <v>30109</v>
      </c>
      <c r="D364" s="186"/>
      <c r="E364" s="186" t="s">
        <v>1630</v>
      </c>
      <c r="F364" s="186" t="s">
        <v>1631</v>
      </c>
      <c r="G364" s="191" t="s">
        <v>1632</v>
      </c>
      <c r="H364" s="185">
        <v>44474</v>
      </c>
      <c r="I364" s="133" t="s">
        <v>42</v>
      </c>
      <c r="J364" s="186" t="s">
        <v>745</v>
      </c>
      <c r="K364" s="186" t="s">
        <v>745</v>
      </c>
      <c r="L364" s="185">
        <v>40071</v>
      </c>
      <c r="M364" s="186" t="s">
        <v>45</v>
      </c>
      <c r="N364" s="186" t="s">
        <v>46</v>
      </c>
      <c r="O364" s="186" t="s">
        <v>47</v>
      </c>
      <c r="P364" s="186" t="s">
        <v>48</v>
      </c>
      <c r="Q364" s="186" t="s">
        <v>49</v>
      </c>
      <c r="R364" s="186" t="s">
        <v>50</v>
      </c>
      <c r="S364" s="186" t="s">
        <v>51</v>
      </c>
      <c r="T364" s="156">
        <f t="shared" si="78"/>
        <v>43</v>
      </c>
      <c r="U364" s="186"/>
      <c r="V364" s="148"/>
      <c r="W364" s="154"/>
      <c r="X364" s="159">
        <f t="shared" si="75"/>
        <v>191</v>
      </c>
      <c r="Y364" s="159">
        <f t="shared" si="73"/>
        <v>15</v>
      </c>
      <c r="Z364" s="159">
        <f t="shared" si="74"/>
        <v>11</v>
      </c>
    </row>
    <row r="365" s="46" customFormat="1" ht="31.5" spans="1:26">
      <c r="A365" s="174">
        <v>2</v>
      </c>
      <c r="B365" s="188" t="s">
        <v>1633</v>
      </c>
      <c r="C365" s="185">
        <v>29123</v>
      </c>
      <c r="D365" s="186"/>
      <c r="E365" s="186" t="s">
        <v>1634</v>
      </c>
      <c r="F365" s="186" t="s">
        <v>1635</v>
      </c>
      <c r="G365" s="191" t="s">
        <v>1636</v>
      </c>
      <c r="H365" s="185">
        <v>44258</v>
      </c>
      <c r="I365" s="133" t="s">
        <v>42</v>
      </c>
      <c r="J365" s="186" t="s">
        <v>44</v>
      </c>
      <c r="K365" s="186" t="s">
        <v>44</v>
      </c>
      <c r="L365" s="185">
        <v>40032</v>
      </c>
      <c r="M365" s="186" t="s">
        <v>45</v>
      </c>
      <c r="N365" s="186" t="s">
        <v>46</v>
      </c>
      <c r="O365" s="186" t="s">
        <v>59</v>
      </c>
      <c r="P365" s="186" t="s">
        <v>123</v>
      </c>
      <c r="Q365" s="186" t="s">
        <v>726</v>
      </c>
      <c r="R365" s="186" t="s">
        <v>50</v>
      </c>
      <c r="S365" s="186" t="s">
        <v>51</v>
      </c>
      <c r="T365" s="156">
        <f t="shared" si="78"/>
        <v>46</v>
      </c>
      <c r="U365" s="186"/>
      <c r="V365" s="148"/>
      <c r="W365" s="154"/>
      <c r="X365" s="159">
        <f t="shared" si="75"/>
        <v>192</v>
      </c>
      <c r="Y365" s="159">
        <f t="shared" si="73"/>
        <v>16</v>
      </c>
      <c r="Z365" s="159">
        <f t="shared" si="74"/>
        <v>0</v>
      </c>
    </row>
    <row r="366" s="46" customFormat="1" ht="31.5" spans="1:26">
      <c r="A366" s="174">
        <v>3</v>
      </c>
      <c r="B366" s="188" t="s">
        <v>1637</v>
      </c>
      <c r="C366" s="185">
        <v>27951</v>
      </c>
      <c r="D366" s="186"/>
      <c r="E366" s="186" t="s">
        <v>1638</v>
      </c>
      <c r="F366" s="186" t="s">
        <v>1639</v>
      </c>
      <c r="G366" s="191" t="s">
        <v>1640</v>
      </c>
      <c r="H366" s="185">
        <v>44258</v>
      </c>
      <c r="I366" s="133" t="s">
        <v>42</v>
      </c>
      <c r="J366" s="186" t="s">
        <v>44</v>
      </c>
      <c r="K366" s="186" t="s">
        <v>44</v>
      </c>
      <c r="L366" s="185">
        <v>37481</v>
      </c>
      <c r="M366" s="186" t="s">
        <v>45</v>
      </c>
      <c r="N366" s="186" t="s">
        <v>46</v>
      </c>
      <c r="O366" s="186" t="s">
        <v>59</v>
      </c>
      <c r="P366" s="186" t="s">
        <v>48</v>
      </c>
      <c r="Q366" s="186" t="s">
        <v>107</v>
      </c>
      <c r="R366" s="186" t="s">
        <v>50</v>
      </c>
      <c r="S366" s="186" t="s">
        <v>51</v>
      </c>
      <c r="T366" s="156">
        <f t="shared" si="78"/>
        <v>49</v>
      </c>
      <c r="U366" s="186"/>
      <c r="V366" s="148"/>
      <c r="W366" s="154"/>
      <c r="X366" s="159">
        <f t="shared" si="75"/>
        <v>276</v>
      </c>
      <c r="Y366" s="159">
        <f t="shared" si="73"/>
        <v>23</v>
      </c>
      <c r="Z366" s="159">
        <f t="shared" si="74"/>
        <v>0</v>
      </c>
    </row>
    <row r="367" s="46" customFormat="1" spans="1:26">
      <c r="A367" s="193" t="s">
        <v>85</v>
      </c>
      <c r="B367" s="176" t="s">
        <v>754</v>
      </c>
      <c r="C367" s="197"/>
      <c r="D367" s="197"/>
      <c r="E367" s="186"/>
      <c r="F367" s="186"/>
      <c r="G367" s="187"/>
      <c r="H367" s="186"/>
      <c r="I367" s="186"/>
      <c r="J367" s="193">
        <f>A371</f>
        <v>4</v>
      </c>
      <c r="K367" s="186"/>
      <c r="L367" s="186"/>
      <c r="M367" s="186"/>
      <c r="N367" s="186"/>
      <c r="O367" s="186"/>
      <c r="P367" s="186"/>
      <c r="Q367" s="186"/>
      <c r="R367" s="186"/>
      <c r="S367" s="186"/>
      <c r="T367" s="186"/>
      <c r="U367" s="186"/>
      <c r="V367" s="148"/>
      <c r="W367" s="154"/>
      <c r="X367" s="159"/>
      <c r="Y367" s="159"/>
      <c r="Z367" s="159"/>
    </row>
    <row r="368" s="46" customFormat="1" ht="47.25" spans="1:26">
      <c r="A368" s="174">
        <v>1</v>
      </c>
      <c r="B368" s="188" t="s">
        <v>1641</v>
      </c>
      <c r="C368" s="189" t="s">
        <v>1642</v>
      </c>
      <c r="D368" s="186"/>
      <c r="E368" s="186" t="s">
        <v>1643</v>
      </c>
      <c r="F368" s="186" t="s">
        <v>1644</v>
      </c>
      <c r="G368" s="191" t="s">
        <v>1645</v>
      </c>
      <c r="H368" s="185">
        <v>44258</v>
      </c>
      <c r="I368" s="133" t="s">
        <v>42</v>
      </c>
      <c r="J368" s="186" t="s">
        <v>759</v>
      </c>
      <c r="K368" s="133" t="s">
        <v>1646</v>
      </c>
      <c r="L368" s="185">
        <v>40548</v>
      </c>
      <c r="M368" s="186" t="s">
        <v>45</v>
      </c>
      <c r="N368" s="174">
        <v>1</v>
      </c>
      <c r="O368" s="186" t="s">
        <v>47</v>
      </c>
      <c r="P368" s="186" t="s">
        <v>1647</v>
      </c>
      <c r="Q368" s="186" t="s">
        <v>49</v>
      </c>
      <c r="R368" s="186" t="s">
        <v>50</v>
      </c>
      <c r="S368" s="186" t="s">
        <v>224</v>
      </c>
      <c r="T368" s="156" t="e">
        <f t="shared" ref="T368:T370" si="79">$X$9-YEAR(C368)</f>
        <v>#VALUE!</v>
      </c>
      <c r="U368" s="186"/>
      <c r="V368" s="148"/>
      <c r="W368" s="154"/>
      <c r="X368" s="159">
        <f t="shared" si="75"/>
        <v>175</v>
      </c>
      <c r="Y368" s="159">
        <f t="shared" si="73"/>
        <v>14</v>
      </c>
      <c r="Z368" s="159">
        <f t="shared" si="74"/>
        <v>7</v>
      </c>
    </row>
    <row r="369" s="46" customFormat="1" ht="63" spans="1:26">
      <c r="A369" s="174">
        <v>2</v>
      </c>
      <c r="B369" s="188" t="s">
        <v>1648</v>
      </c>
      <c r="C369" s="185">
        <v>33070</v>
      </c>
      <c r="D369" s="186"/>
      <c r="E369" s="186" t="s">
        <v>1649</v>
      </c>
      <c r="F369" s="186" t="s">
        <v>1650</v>
      </c>
      <c r="G369" s="191" t="s">
        <v>1651</v>
      </c>
      <c r="H369" s="185">
        <v>45076</v>
      </c>
      <c r="I369" s="133" t="s">
        <v>42</v>
      </c>
      <c r="J369" s="186" t="s">
        <v>95</v>
      </c>
      <c r="K369" s="186" t="s">
        <v>1652</v>
      </c>
      <c r="L369" s="185">
        <v>40918</v>
      </c>
      <c r="M369" s="186" t="s">
        <v>45</v>
      </c>
      <c r="N369" s="174">
        <v>1</v>
      </c>
      <c r="O369" s="186" t="s">
        <v>59</v>
      </c>
      <c r="P369" s="186" t="s">
        <v>123</v>
      </c>
      <c r="Q369" s="186" t="s">
        <v>107</v>
      </c>
      <c r="R369" s="186" t="s">
        <v>50</v>
      </c>
      <c r="S369" s="186" t="s">
        <v>51</v>
      </c>
      <c r="T369" s="156">
        <f t="shared" si="79"/>
        <v>35</v>
      </c>
      <c r="U369" s="186"/>
      <c r="V369" s="148"/>
      <c r="W369" s="154"/>
      <c r="X369" s="159">
        <f t="shared" si="75"/>
        <v>163</v>
      </c>
      <c r="Y369" s="159">
        <f t="shared" si="73"/>
        <v>13</v>
      </c>
      <c r="Z369" s="159">
        <f t="shared" si="74"/>
        <v>7</v>
      </c>
    </row>
    <row r="370" s="45" customFormat="1" ht="63" spans="1:26">
      <c r="A370" s="174">
        <v>3</v>
      </c>
      <c r="B370" s="188" t="s">
        <v>1653</v>
      </c>
      <c r="C370" s="185">
        <v>32783</v>
      </c>
      <c r="D370" s="186"/>
      <c r="E370" s="133" t="s">
        <v>226</v>
      </c>
      <c r="F370" s="186" t="s">
        <v>1654</v>
      </c>
      <c r="G370" s="191" t="s">
        <v>1655</v>
      </c>
      <c r="H370" s="185">
        <v>44385</v>
      </c>
      <c r="I370" s="133" t="s">
        <v>42</v>
      </c>
      <c r="J370" s="186" t="s">
        <v>95</v>
      </c>
      <c r="K370" s="186" t="s">
        <v>1652</v>
      </c>
      <c r="L370" s="185">
        <v>40554</v>
      </c>
      <c r="M370" s="186" t="s">
        <v>45</v>
      </c>
      <c r="N370" s="174">
        <v>1.003</v>
      </c>
      <c r="O370" s="186" t="s">
        <v>59</v>
      </c>
      <c r="P370" s="186" t="s">
        <v>48</v>
      </c>
      <c r="Q370" s="186" t="s">
        <v>107</v>
      </c>
      <c r="R370" s="186" t="s">
        <v>50</v>
      </c>
      <c r="S370" s="186" t="s">
        <v>51</v>
      </c>
      <c r="T370" s="156">
        <f t="shared" si="79"/>
        <v>36</v>
      </c>
      <c r="U370" s="186"/>
      <c r="V370" s="160"/>
      <c r="W370" s="158"/>
      <c r="X370" s="159">
        <f t="shared" si="75"/>
        <v>175</v>
      </c>
      <c r="Y370" s="159">
        <f t="shared" si="73"/>
        <v>14</v>
      </c>
      <c r="Z370" s="159">
        <f t="shared" si="74"/>
        <v>7</v>
      </c>
    </row>
    <row r="371" s="45" customFormat="1" ht="47.25" spans="1:26">
      <c r="A371" s="174">
        <v>4</v>
      </c>
      <c r="B371" s="188" t="s">
        <v>1656</v>
      </c>
      <c r="C371" s="186"/>
      <c r="D371" s="185">
        <v>33830</v>
      </c>
      <c r="E371" s="186" t="s">
        <v>1657</v>
      </c>
      <c r="F371" s="186" t="s">
        <v>1658</v>
      </c>
      <c r="G371" s="191" t="s">
        <v>1659</v>
      </c>
      <c r="H371" s="185">
        <v>44205</v>
      </c>
      <c r="I371" s="133" t="s">
        <v>42</v>
      </c>
      <c r="J371" s="186" t="s">
        <v>95</v>
      </c>
      <c r="K371" s="186" t="s">
        <v>1660</v>
      </c>
      <c r="L371" s="185">
        <v>42305</v>
      </c>
      <c r="M371" s="186" t="s">
        <v>45</v>
      </c>
      <c r="N371" s="174">
        <v>6</v>
      </c>
      <c r="O371" s="186" t="s">
        <v>59</v>
      </c>
      <c r="P371" s="186" t="s">
        <v>203</v>
      </c>
      <c r="Q371" s="186" t="s">
        <v>49</v>
      </c>
      <c r="R371" s="186" t="s">
        <v>50</v>
      </c>
      <c r="S371" s="186" t="s">
        <v>51</v>
      </c>
      <c r="T371" s="156">
        <f>$X$9-YEAR(D371)</f>
        <v>33</v>
      </c>
      <c r="U371" s="186"/>
      <c r="V371" s="160"/>
      <c r="W371" s="158"/>
      <c r="X371" s="159">
        <f t="shared" si="75"/>
        <v>118</v>
      </c>
      <c r="Y371" s="159">
        <f t="shared" si="73"/>
        <v>9</v>
      </c>
      <c r="Z371" s="159">
        <f t="shared" si="74"/>
        <v>10</v>
      </c>
    </row>
    <row r="372" s="46" customFormat="1" spans="1:26">
      <c r="A372" s="193" t="s">
        <v>104</v>
      </c>
      <c r="B372" s="176" t="s">
        <v>864</v>
      </c>
      <c r="C372" s="197"/>
      <c r="D372" s="197"/>
      <c r="E372" s="186"/>
      <c r="F372" s="186"/>
      <c r="G372" s="187"/>
      <c r="H372" s="186"/>
      <c r="I372" s="186"/>
      <c r="J372" s="193">
        <f>A385</f>
        <v>13</v>
      </c>
      <c r="K372" s="186"/>
      <c r="L372" s="186"/>
      <c r="M372" s="186"/>
      <c r="N372" s="186"/>
      <c r="O372" s="186"/>
      <c r="P372" s="186"/>
      <c r="Q372" s="186"/>
      <c r="R372" s="186"/>
      <c r="S372" s="186"/>
      <c r="T372" s="186"/>
      <c r="U372" s="186"/>
      <c r="V372" s="148"/>
      <c r="W372" s="154"/>
      <c r="X372" s="159"/>
      <c r="Y372" s="159"/>
      <c r="Z372" s="159"/>
    </row>
    <row r="373" s="45" customFormat="1" ht="47.25" spans="1:26">
      <c r="A373" s="174">
        <v>1</v>
      </c>
      <c r="B373" s="184" t="s">
        <v>1661</v>
      </c>
      <c r="C373" s="185">
        <v>30507</v>
      </c>
      <c r="D373" s="186"/>
      <c r="E373" s="189" t="s">
        <v>1662</v>
      </c>
      <c r="F373" s="186" t="s">
        <v>1663</v>
      </c>
      <c r="G373" s="191" t="s">
        <v>1664</v>
      </c>
      <c r="H373" s="227">
        <v>45239</v>
      </c>
      <c r="I373" s="133" t="s">
        <v>42</v>
      </c>
      <c r="J373" s="186" t="s">
        <v>976</v>
      </c>
      <c r="K373" s="186" t="s">
        <v>1665</v>
      </c>
      <c r="L373" s="185">
        <v>40916</v>
      </c>
      <c r="M373" s="186" t="s">
        <v>45</v>
      </c>
      <c r="N373" s="186" t="s">
        <v>46</v>
      </c>
      <c r="O373" s="186" t="s">
        <v>47</v>
      </c>
      <c r="P373" s="186" t="s">
        <v>48</v>
      </c>
      <c r="Q373" s="186" t="s">
        <v>49</v>
      </c>
      <c r="R373" s="186" t="s">
        <v>50</v>
      </c>
      <c r="S373" s="186" t="s">
        <v>51</v>
      </c>
      <c r="T373" s="156">
        <f t="shared" ref="T373:T375" si="80">$X$9-YEAR(C373)</f>
        <v>42</v>
      </c>
      <c r="U373" s="186"/>
      <c r="V373" s="160"/>
      <c r="W373" s="158"/>
      <c r="X373" s="159">
        <f t="shared" si="75"/>
        <v>163</v>
      </c>
      <c r="Y373" s="159">
        <f t="shared" si="73"/>
        <v>13</v>
      </c>
      <c r="Z373" s="159">
        <f t="shared" si="74"/>
        <v>7</v>
      </c>
    </row>
    <row r="374" s="45" customFormat="1" ht="47.25" spans="1:26">
      <c r="A374" s="174">
        <v>2</v>
      </c>
      <c r="B374" s="188" t="s">
        <v>1666</v>
      </c>
      <c r="C374" s="185">
        <v>32145</v>
      </c>
      <c r="D374" s="186"/>
      <c r="E374" s="186" t="s">
        <v>1667</v>
      </c>
      <c r="F374" s="186" t="s">
        <v>1668</v>
      </c>
      <c r="G374" s="191" t="s">
        <v>1669</v>
      </c>
      <c r="H374" s="185">
        <v>44474</v>
      </c>
      <c r="I374" s="133" t="s">
        <v>42</v>
      </c>
      <c r="J374" s="186" t="s">
        <v>1670</v>
      </c>
      <c r="K374" s="186" t="s">
        <v>1671</v>
      </c>
      <c r="L374" s="185">
        <v>40554</v>
      </c>
      <c r="M374" s="186" t="s">
        <v>45</v>
      </c>
      <c r="N374" s="186" t="s">
        <v>46</v>
      </c>
      <c r="O374" s="186" t="s">
        <v>47</v>
      </c>
      <c r="P374" s="186" t="s">
        <v>48</v>
      </c>
      <c r="Q374" s="186" t="s">
        <v>49</v>
      </c>
      <c r="R374" s="186" t="s">
        <v>50</v>
      </c>
      <c r="S374" s="186" t="s">
        <v>224</v>
      </c>
      <c r="T374" s="156">
        <f t="shared" si="80"/>
        <v>37</v>
      </c>
      <c r="U374" s="186"/>
      <c r="V374" s="160"/>
      <c r="W374" s="158"/>
      <c r="X374" s="159">
        <f t="shared" si="75"/>
        <v>175</v>
      </c>
      <c r="Y374" s="159">
        <f t="shared" si="73"/>
        <v>14</v>
      </c>
      <c r="Z374" s="159">
        <f t="shared" si="74"/>
        <v>7</v>
      </c>
    </row>
    <row r="375" s="45" customFormat="1" ht="31.5" spans="1:26">
      <c r="A375" s="174">
        <v>3</v>
      </c>
      <c r="B375" s="188" t="s">
        <v>1672</v>
      </c>
      <c r="C375" s="185">
        <v>30022</v>
      </c>
      <c r="D375" s="186"/>
      <c r="E375" s="133" t="s">
        <v>1673</v>
      </c>
      <c r="F375" s="186" t="s">
        <v>1674</v>
      </c>
      <c r="G375" s="191" t="s">
        <v>1675</v>
      </c>
      <c r="H375" s="186" t="s">
        <v>1676</v>
      </c>
      <c r="I375" s="133" t="s">
        <v>42</v>
      </c>
      <c r="J375" s="186" t="s">
        <v>95</v>
      </c>
      <c r="K375" s="186" t="s">
        <v>1671</v>
      </c>
      <c r="L375" s="185">
        <v>44907</v>
      </c>
      <c r="M375" s="186" t="s">
        <v>152</v>
      </c>
      <c r="N375" s="186" t="s">
        <v>104</v>
      </c>
      <c r="O375" s="186" t="s">
        <v>47</v>
      </c>
      <c r="P375" s="186" t="s">
        <v>48</v>
      </c>
      <c r="Q375" s="186" t="s">
        <v>49</v>
      </c>
      <c r="R375" s="186" t="s">
        <v>50</v>
      </c>
      <c r="S375" s="186" t="s">
        <v>51</v>
      </c>
      <c r="T375" s="156">
        <f t="shared" si="80"/>
        <v>43</v>
      </c>
      <c r="U375" s="186"/>
      <c r="V375" s="160"/>
      <c r="W375" s="158"/>
      <c r="X375" s="159">
        <f t="shared" si="75"/>
        <v>32</v>
      </c>
      <c r="Y375" s="159">
        <f t="shared" si="73"/>
        <v>2</v>
      </c>
      <c r="Z375" s="159">
        <f t="shared" si="74"/>
        <v>8</v>
      </c>
    </row>
    <row r="376" s="45" customFormat="1" ht="31.5" spans="1:26">
      <c r="A376" s="174">
        <v>4</v>
      </c>
      <c r="B376" s="188" t="s">
        <v>1677</v>
      </c>
      <c r="C376" s="186"/>
      <c r="D376" s="185">
        <v>33404</v>
      </c>
      <c r="E376" s="186" t="s">
        <v>1678</v>
      </c>
      <c r="F376" s="186" t="s">
        <v>1679</v>
      </c>
      <c r="G376" s="191" t="s">
        <v>1680</v>
      </c>
      <c r="H376" s="185">
        <v>44258</v>
      </c>
      <c r="I376" s="133" t="s">
        <v>42</v>
      </c>
      <c r="J376" s="186" t="s">
        <v>95</v>
      </c>
      <c r="K376" s="186" t="s">
        <v>1671</v>
      </c>
      <c r="L376" s="185">
        <v>41671</v>
      </c>
      <c r="M376" s="186" t="s">
        <v>45</v>
      </c>
      <c r="N376" s="186" t="s">
        <v>46</v>
      </c>
      <c r="O376" s="186" t="s">
        <v>59</v>
      </c>
      <c r="P376" s="186" t="s">
        <v>48</v>
      </c>
      <c r="Q376" s="186" t="s">
        <v>49</v>
      </c>
      <c r="R376" s="186" t="s">
        <v>50</v>
      </c>
      <c r="S376" s="186" t="s">
        <v>51</v>
      </c>
      <c r="T376" s="156">
        <f>$X$9-YEAR(D376)</f>
        <v>34</v>
      </c>
      <c r="U376" s="186"/>
      <c r="V376" s="160"/>
      <c r="W376" s="158"/>
      <c r="X376" s="159">
        <f t="shared" si="75"/>
        <v>139</v>
      </c>
      <c r="Y376" s="159">
        <f t="shared" si="73"/>
        <v>11</v>
      </c>
      <c r="Z376" s="159">
        <f t="shared" si="74"/>
        <v>7</v>
      </c>
    </row>
    <row r="377" s="46" customFormat="1" ht="47.25" spans="1:26">
      <c r="A377" s="174">
        <v>5</v>
      </c>
      <c r="B377" s="188" t="s">
        <v>1681</v>
      </c>
      <c r="C377" s="186"/>
      <c r="D377" s="185">
        <v>30953</v>
      </c>
      <c r="E377" s="186" t="s">
        <v>1682</v>
      </c>
      <c r="F377" s="186" t="s">
        <v>1683</v>
      </c>
      <c r="G377" s="191" t="s">
        <v>1684</v>
      </c>
      <c r="H377" s="186" t="s">
        <v>1685</v>
      </c>
      <c r="I377" s="133" t="s">
        <v>42</v>
      </c>
      <c r="J377" s="186" t="s">
        <v>95</v>
      </c>
      <c r="K377" s="186" t="s">
        <v>1686</v>
      </c>
      <c r="L377" s="186" t="s">
        <v>1687</v>
      </c>
      <c r="M377" s="186" t="s">
        <v>45</v>
      </c>
      <c r="N377" s="186" t="s">
        <v>46</v>
      </c>
      <c r="O377" s="186" t="s">
        <v>59</v>
      </c>
      <c r="P377" s="186" t="s">
        <v>48</v>
      </c>
      <c r="Q377" s="186" t="s">
        <v>107</v>
      </c>
      <c r="R377" s="186" t="s">
        <v>50</v>
      </c>
      <c r="S377" s="186" t="s">
        <v>51</v>
      </c>
      <c r="T377" s="156">
        <f>$X$9-YEAR(D377)</f>
        <v>41</v>
      </c>
      <c r="U377" s="186"/>
      <c r="V377" s="148"/>
      <c r="W377" s="154"/>
      <c r="X377" s="159" t="e">
        <f t="shared" si="75"/>
        <v>#VALUE!</v>
      </c>
      <c r="Y377" s="159" t="e">
        <f t="shared" si="73"/>
        <v>#VALUE!</v>
      </c>
      <c r="Z377" s="159" t="e">
        <f t="shared" si="74"/>
        <v>#VALUE!</v>
      </c>
    </row>
    <row r="378" s="45" customFormat="1" ht="47.25" spans="1:26">
      <c r="A378" s="174">
        <v>6</v>
      </c>
      <c r="B378" s="188" t="s">
        <v>1688</v>
      </c>
      <c r="C378" s="186" t="s">
        <v>1689</v>
      </c>
      <c r="D378" s="186"/>
      <c r="E378" s="186" t="s">
        <v>1690</v>
      </c>
      <c r="F378" s="186" t="s">
        <v>1691</v>
      </c>
      <c r="G378" s="191" t="s">
        <v>1692</v>
      </c>
      <c r="H378" s="185">
        <v>44381</v>
      </c>
      <c r="I378" s="133" t="s">
        <v>42</v>
      </c>
      <c r="J378" s="186" t="s">
        <v>95</v>
      </c>
      <c r="K378" s="186" t="s">
        <v>1693</v>
      </c>
      <c r="L378" s="185">
        <v>43111</v>
      </c>
      <c r="M378" s="186" t="s">
        <v>103</v>
      </c>
      <c r="N378" s="186" t="s">
        <v>304</v>
      </c>
      <c r="O378" s="186" t="s">
        <v>59</v>
      </c>
      <c r="P378" s="186" t="s">
        <v>48</v>
      </c>
      <c r="Q378" s="186" t="s">
        <v>107</v>
      </c>
      <c r="R378" s="186" t="s">
        <v>134</v>
      </c>
      <c r="S378" s="186" t="s">
        <v>51</v>
      </c>
      <c r="T378" s="156" t="e">
        <f t="shared" ref="T378:T385" si="81">$X$9-YEAR(C378)</f>
        <v>#VALUE!</v>
      </c>
      <c r="U378" s="186"/>
      <c r="V378" s="160"/>
      <c r="W378" s="158"/>
      <c r="X378" s="159">
        <f t="shared" si="75"/>
        <v>91</v>
      </c>
      <c r="Y378" s="159">
        <f t="shared" si="73"/>
        <v>7</v>
      </c>
      <c r="Z378" s="159">
        <f t="shared" si="74"/>
        <v>7</v>
      </c>
    </row>
    <row r="379" s="45" customFormat="1" ht="31.5" spans="1:26">
      <c r="A379" s="174">
        <v>7</v>
      </c>
      <c r="B379" s="188" t="s">
        <v>1694</v>
      </c>
      <c r="C379" s="186" t="s">
        <v>1695</v>
      </c>
      <c r="D379" s="186"/>
      <c r="E379" s="186" t="s">
        <v>1696</v>
      </c>
      <c r="F379" s="186" t="s">
        <v>1697</v>
      </c>
      <c r="G379" s="191" t="s">
        <v>1698</v>
      </c>
      <c r="H379" s="185">
        <v>44201</v>
      </c>
      <c r="I379" s="133" t="s">
        <v>42</v>
      </c>
      <c r="J379" s="186" t="s">
        <v>95</v>
      </c>
      <c r="K379" s="186" t="s">
        <v>1671</v>
      </c>
      <c r="L379" s="185">
        <v>42739</v>
      </c>
      <c r="M379" s="186" t="s">
        <v>45</v>
      </c>
      <c r="N379" s="186" t="s">
        <v>46</v>
      </c>
      <c r="O379" s="186" t="s">
        <v>59</v>
      </c>
      <c r="P379" s="186" t="s">
        <v>48</v>
      </c>
      <c r="Q379" s="186" t="s">
        <v>407</v>
      </c>
      <c r="R379" s="186" t="s">
        <v>50</v>
      </c>
      <c r="S379" s="186" t="s">
        <v>51</v>
      </c>
      <c r="T379" s="156" t="e">
        <f t="shared" si="81"/>
        <v>#VALUE!</v>
      </c>
      <c r="U379" s="186"/>
      <c r="V379" s="160"/>
      <c r="W379" s="158"/>
      <c r="X379" s="159">
        <f t="shared" si="75"/>
        <v>103</v>
      </c>
      <c r="Y379" s="159">
        <f t="shared" si="73"/>
        <v>8</v>
      </c>
      <c r="Z379" s="159">
        <f t="shared" si="74"/>
        <v>7</v>
      </c>
    </row>
    <row r="380" s="45" customFormat="1" ht="31.5" spans="1:26">
      <c r="A380" s="174">
        <v>8</v>
      </c>
      <c r="B380" s="188" t="s">
        <v>1699</v>
      </c>
      <c r="C380" s="185">
        <v>33515</v>
      </c>
      <c r="D380" s="186"/>
      <c r="E380" s="186" t="s">
        <v>823</v>
      </c>
      <c r="F380" s="186" t="s">
        <v>1700</v>
      </c>
      <c r="G380" s="191" t="s">
        <v>1701</v>
      </c>
      <c r="H380" s="186" t="s">
        <v>1702</v>
      </c>
      <c r="I380" s="133" t="s">
        <v>42</v>
      </c>
      <c r="J380" s="186" t="s">
        <v>95</v>
      </c>
      <c r="K380" s="186" t="s">
        <v>1665</v>
      </c>
      <c r="L380" s="185">
        <v>43104</v>
      </c>
      <c r="M380" s="186" t="s">
        <v>45</v>
      </c>
      <c r="N380" s="186" t="s">
        <v>422</v>
      </c>
      <c r="O380" s="186" t="s">
        <v>59</v>
      </c>
      <c r="P380" s="186" t="s">
        <v>1703</v>
      </c>
      <c r="Q380" s="186" t="s">
        <v>49</v>
      </c>
      <c r="R380" s="186" t="s">
        <v>50</v>
      </c>
      <c r="S380" s="186" t="s">
        <v>204</v>
      </c>
      <c r="T380" s="156">
        <f t="shared" si="81"/>
        <v>34</v>
      </c>
      <c r="U380" s="186"/>
      <c r="V380" s="160"/>
      <c r="W380" s="160"/>
      <c r="X380" s="159">
        <f t="shared" si="75"/>
        <v>91</v>
      </c>
      <c r="Y380" s="159">
        <f t="shared" si="73"/>
        <v>7</v>
      </c>
      <c r="Z380" s="159">
        <f t="shared" si="74"/>
        <v>7</v>
      </c>
    </row>
    <row r="381" s="45" customFormat="1" ht="31.5" spans="1:26">
      <c r="A381" s="174">
        <v>9</v>
      </c>
      <c r="B381" s="184" t="s">
        <v>1704</v>
      </c>
      <c r="C381" s="185">
        <v>34923</v>
      </c>
      <c r="D381" s="186"/>
      <c r="E381" s="189" t="s">
        <v>1705</v>
      </c>
      <c r="F381" s="186" t="s">
        <v>1663</v>
      </c>
      <c r="G381" s="191" t="s">
        <v>1706</v>
      </c>
      <c r="H381" s="186" t="s">
        <v>1707</v>
      </c>
      <c r="I381" s="133" t="s">
        <v>42</v>
      </c>
      <c r="J381" s="186" t="s">
        <v>95</v>
      </c>
      <c r="K381" s="186" t="s">
        <v>1665</v>
      </c>
      <c r="L381" s="185">
        <v>43103</v>
      </c>
      <c r="M381" s="186" t="s">
        <v>45</v>
      </c>
      <c r="N381" s="186" t="s">
        <v>422</v>
      </c>
      <c r="O381" s="186" t="s">
        <v>59</v>
      </c>
      <c r="P381" s="186" t="s">
        <v>48</v>
      </c>
      <c r="Q381" s="186" t="s">
        <v>107</v>
      </c>
      <c r="R381" s="186" t="s">
        <v>50</v>
      </c>
      <c r="S381" s="186" t="s">
        <v>51</v>
      </c>
      <c r="T381" s="156">
        <f t="shared" si="81"/>
        <v>30</v>
      </c>
      <c r="U381" s="186"/>
      <c r="V381" s="160"/>
      <c r="W381" s="160"/>
      <c r="X381" s="159">
        <f t="shared" si="75"/>
        <v>91</v>
      </c>
      <c r="Y381" s="159">
        <f t="shared" si="73"/>
        <v>7</v>
      </c>
      <c r="Z381" s="159">
        <f t="shared" si="74"/>
        <v>7</v>
      </c>
    </row>
    <row r="382" s="45" customFormat="1" ht="31.5" spans="1:26">
      <c r="A382" s="174">
        <v>10</v>
      </c>
      <c r="B382" s="188" t="s">
        <v>1708</v>
      </c>
      <c r="C382" s="185">
        <v>34974</v>
      </c>
      <c r="D382" s="186"/>
      <c r="E382" s="133" t="s">
        <v>1709</v>
      </c>
      <c r="F382" s="186" t="s">
        <v>1710</v>
      </c>
      <c r="G382" s="191" t="s">
        <v>1711</v>
      </c>
      <c r="H382" s="185">
        <v>44538</v>
      </c>
      <c r="I382" s="133" t="s">
        <v>42</v>
      </c>
      <c r="J382" s="186" t="s">
        <v>95</v>
      </c>
      <c r="K382" s="186" t="s">
        <v>1665</v>
      </c>
      <c r="L382" s="185">
        <v>43111</v>
      </c>
      <c r="M382" s="186" t="s">
        <v>103</v>
      </c>
      <c r="N382" s="186" t="s">
        <v>104</v>
      </c>
      <c r="O382" s="186" t="s">
        <v>59</v>
      </c>
      <c r="P382" s="186" t="s">
        <v>1712</v>
      </c>
      <c r="Q382" s="186" t="s">
        <v>49</v>
      </c>
      <c r="R382" s="186" t="s">
        <v>50</v>
      </c>
      <c r="S382" s="186" t="s">
        <v>51</v>
      </c>
      <c r="T382" s="156">
        <f t="shared" si="81"/>
        <v>30</v>
      </c>
      <c r="U382" s="186"/>
      <c r="V382" s="160"/>
      <c r="W382" s="160"/>
      <c r="X382" s="159">
        <f t="shared" si="75"/>
        <v>91</v>
      </c>
      <c r="Y382" s="159">
        <f t="shared" si="73"/>
        <v>7</v>
      </c>
      <c r="Z382" s="159">
        <f t="shared" si="74"/>
        <v>7</v>
      </c>
    </row>
    <row r="383" s="45" customFormat="1" ht="31.5" spans="1:26">
      <c r="A383" s="174">
        <v>11</v>
      </c>
      <c r="B383" s="188" t="s">
        <v>1713</v>
      </c>
      <c r="C383" s="185">
        <v>31634</v>
      </c>
      <c r="D383" s="186"/>
      <c r="E383" s="133" t="s">
        <v>1714</v>
      </c>
      <c r="F383" s="186" t="s">
        <v>1715</v>
      </c>
      <c r="G383" s="191" t="s">
        <v>1716</v>
      </c>
      <c r="H383" s="185">
        <v>44299</v>
      </c>
      <c r="I383" s="133" t="s">
        <v>42</v>
      </c>
      <c r="J383" s="186" t="s">
        <v>95</v>
      </c>
      <c r="K383" s="186" t="s">
        <v>1665</v>
      </c>
      <c r="L383" s="185">
        <v>44760</v>
      </c>
      <c r="M383" s="186" t="s">
        <v>103</v>
      </c>
      <c r="N383" s="186" t="s">
        <v>104</v>
      </c>
      <c r="O383" s="186" t="s">
        <v>59</v>
      </c>
      <c r="P383" s="186" t="s">
        <v>1577</v>
      </c>
      <c r="Q383" s="186" t="s">
        <v>107</v>
      </c>
      <c r="R383" s="186" t="s">
        <v>50</v>
      </c>
      <c r="S383" s="186" t="s">
        <v>51</v>
      </c>
      <c r="T383" s="156">
        <f t="shared" si="81"/>
        <v>39</v>
      </c>
      <c r="U383" s="186"/>
      <c r="V383" s="160"/>
      <c r="W383" s="160"/>
      <c r="X383" s="159">
        <f t="shared" si="75"/>
        <v>37</v>
      </c>
      <c r="Y383" s="159">
        <f t="shared" si="73"/>
        <v>3</v>
      </c>
      <c r="Z383" s="159">
        <f t="shared" si="74"/>
        <v>1</v>
      </c>
    </row>
    <row r="384" s="45" customFormat="1" ht="31.5" spans="1:26">
      <c r="A384" s="174">
        <v>12</v>
      </c>
      <c r="B384" s="188" t="s">
        <v>1717</v>
      </c>
      <c r="C384" s="185">
        <v>31543</v>
      </c>
      <c r="D384" s="186"/>
      <c r="E384" s="133" t="s">
        <v>1718</v>
      </c>
      <c r="F384" s="186" t="s">
        <v>1719</v>
      </c>
      <c r="G384" s="191" t="s">
        <v>1720</v>
      </c>
      <c r="H384" s="185">
        <v>44474</v>
      </c>
      <c r="I384" s="133" t="s">
        <v>42</v>
      </c>
      <c r="J384" s="186" t="s">
        <v>95</v>
      </c>
      <c r="K384" s="186" t="s">
        <v>1665</v>
      </c>
      <c r="L384" s="185">
        <v>44907</v>
      </c>
      <c r="M384" s="186" t="s">
        <v>152</v>
      </c>
      <c r="N384" s="186" t="s">
        <v>104</v>
      </c>
      <c r="O384" s="186" t="s">
        <v>377</v>
      </c>
      <c r="P384" s="186" t="s">
        <v>1302</v>
      </c>
      <c r="Q384" s="186" t="s">
        <v>49</v>
      </c>
      <c r="R384" s="186"/>
      <c r="S384" s="186" t="s">
        <v>51</v>
      </c>
      <c r="T384" s="156">
        <f t="shared" si="81"/>
        <v>39</v>
      </c>
      <c r="U384" s="186"/>
      <c r="V384" s="160"/>
      <c r="W384" s="158"/>
      <c r="X384" s="159">
        <f t="shared" si="75"/>
        <v>32</v>
      </c>
      <c r="Y384" s="159">
        <f t="shared" si="73"/>
        <v>2</v>
      </c>
      <c r="Z384" s="159">
        <f t="shared" si="74"/>
        <v>8</v>
      </c>
    </row>
    <row r="385" s="45" customFormat="1" ht="31.5" spans="1:26">
      <c r="A385" s="174">
        <v>13</v>
      </c>
      <c r="B385" s="188" t="s">
        <v>1721</v>
      </c>
      <c r="C385" s="185">
        <v>33302</v>
      </c>
      <c r="D385" s="186"/>
      <c r="E385" s="133" t="s">
        <v>1722</v>
      </c>
      <c r="F385" s="186" t="s">
        <v>1719</v>
      </c>
      <c r="G385" s="191" t="s">
        <v>1723</v>
      </c>
      <c r="H385" s="185">
        <v>44474</v>
      </c>
      <c r="I385" s="133" t="s">
        <v>42</v>
      </c>
      <c r="J385" s="186" t="s">
        <v>95</v>
      </c>
      <c r="K385" s="186" t="s">
        <v>1665</v>
      </c>
      <c r="L385" s="185">
        <v>44568</v>
      </c>
      <c r="M385" s="186" t="s">
        <v>152</v>
      </c>
      <c r="N385" s="186" t="s">
        <v>104</v>
      </c>
      <c r="O385" s="186" t="s">
        <v>59</v>
      </c>
      <c r="P385" s="186" t="s">
        <v>48</v>
      </c>
      <c r="Q385" s="186" t="s">
        <v>49</v>
      </c>
      <c r="R385" s="186" t="s">
        <v>50</v>
      </c>
      <c r="S385" s="186" t="s">
        <v>29</v>
      </c>
      <c r="T385" s="156">
        <f t="shared" si="81"/>
        <v>34</v>
      </c>
      <c r="U385" s="186"/>
      <c r="V385" s="160"/>
      <c r="W385" s="160"/>
      <c r="X385" s="159">
        <f t="shared" si="75"/>
        <v>43</v>
      </c>
      <c r="Y385" s="159">
        <f t="shared" si="73"/>
        <v>3</v>
      </c>
      <c r="Z385" s="159">
        <f t="shared" si="74"/>
        <v>7</v>
      </c>
    </row>
    <row r="386" s="46" customFormat="1" spans="1:26">
      <c r="A386" s="84" t="s">
        <v>304</v>
      </c>
      <c r="B386" s="176" t="s">
        <v>1317</v>
      </c>
      <c r="C386" s="197"/>
      <c r="D386" s="197"/>
      <c r="E386" s="186"/>
      <c r="F386" s="186"/>
      <c r="G386" s="187"/>
      <c r="H386" s="186"/>
      <c r="I386" s="186"/>
      <c r="J386" s="193">
        <f>A389</f>
        <v>3</v>
      </c>
      <c r="K386" s="186"/>
      <c r="L386" s="186"/>
      <c r="M386" s="186"/>
      <c r="N386" s="186"/>
      <c r="O386" s="186"/>
      <c r="P386" s="186"/>
      <c r="Q386" s="186"/>
      <c r="R386" s="186"/>
      <c r="S386" s="186"/>
      <c r="T386" s="186"/>
      <c r="U386" s="186"/>
      <c r="V386" s="148"/>
      <c r="W386" s="154"/>
      <c r="X386" s="159"/>
      <c r="Y386" s="159"/>
      <c r="Z386" s="159"/>
    </row>
    <row r="387" s="45" customFormat="1" ht="47.25" spans="1:26">
      <c r="A387" s="174">
        <v>1</v>
      </c>
      <c r="B387" s="188" t="s">
        <v>1724</v>
      </c>
      <c r="C387" s="186"/>
      <c r="D387" s="185">
        <v>30944</v>
      </c>
      <c r="E387" s="186" t="s">
        <v>1725</v>
      </c>
      <c r="F387" s="186" t="s">
        <v>1726</v>
      </c>
      <c r="G387" s="191" t="s">
        <v>1727</v>
      </c>
      <c r="H387" s="185">
        <v>45454</v>
      </c>
      <c r="I387" s="133" t="s">
        <v>42</v>
      </c>
      <c r="J387" s="186" t="s">
        <v>1322</v>
      </c>
      <c r="K387" s="186" t="s">
        <v>1728</v>
      </c>
      <c r="L387" s="186" t="s">
        <v>1687</v>
      </c>
      <c r="M387" s="186" t="s">
        <v>45</v>
      </c>
      <c r="N387" s="186" t="s">
        <v>1068</v>
      </c>
      <c r="O387" s="186" t="s">
        <v>59</v>
      </c>
      <c r="P387" s="186" t="s">
        <v>48</v>
      </c>
      <c r="Q387" s="186" t="s">
        <v>107</v>
      </c>
      <c r="R387" s="186" t="s">
        <v>50</v>
      </c>
      <c r="S387" s="186" t="s">
        <v>51</v>
      </c>
      <c r="T387" s="156">
        <f>$X$9-YEAR(D387)</f>
        <v>41</v>
      </c>
      <c r="U387" s="186"/>
      <c r="V387" s="160"/>
      <c r="W387" s="158"/>
      <c r="X387" s="159" t="e">
        <f t="shared" si="75"/>
        <v>#VALUE!</v>
      </c>
      <c r="Y387" s="159" t="e">
        <f t="shared" si="73"/>
        <v>#VALUE!</v>
      </c>
      <c r="Z387" s="159" t="e">
        <f t="shared" si="74"/>
        <v>#VALUE!</v>
      </c>
    </row>
    <row r="388" s="45" customFormat="1" ht="31.5" spans="1:26">
      <c r="A388" s="174">
        <v>2</v>
      </c>
      <c r="B388" s="188" t="s">
        <v>1729</v>
      </c>
      <c r="C388" s="227">
        <v>30356</v>
      </c>
      <c r="D388" s="186"/>
      <c r="E388" s="186" t="s">
        <v>1730</v>
      </c>
      <c r="F388" s="186" t="s">
        <v>1731</v>
      </c>
      <c r="G388" s="191" t="s">
        <v>1732</v>
      </c>
      <c r="H388" s="185">
        <v>45239</v>
      </c>
      <c r="I388" s="133" t="s">
        <v>42</v>
      </c>
      <c r="J388" s="186" t="s">
        <v>95</v>
      </c>
      <c r="K388" s="186" t="s">
        <v>1671</v>
      </c>
      <c r="L388" s="186" t="s">
        <v>1733</v>
      </c>
      <c r="M388" s="186" t="s">
        <v>103</v>
      </c>
      <c r="N388" s="186" t="s">
        <v>104</v>
      </c>
      <c r="O388" s="186" t="s">
        <v>59</v>
      </c>
      <c r="P388" s="186" t="s">
        <v>123</v>
      </c>
      <c r="Q388" s="186" t="s">
        <v>107</v>
      </c>
      <c r="R388" s="186" t="s">
        <v>50</v>
      </c>
      <c r="S388" s="186" t="s">
        <v>29</v>
      </c>
      <c r="T388" s="156">
        <f t="shared" ref="T388:T394" si="82">$X$9-YEAR(C388)</f>
        <v>42</v>
      </c>
      <c r="U388" s="186"/>
      <c r="V388" s="160"/>
      <c r="W388" s="158"/>
      <c r="X388" s="159" t="e">
        <f t="shared" si="75"/>
        <v>#VALUE!</v>
      </c>
      <c r="Y388" s="159" t="e">
        <f t="shared" si="73"/>
        <v>#VALUE!</v>
      </c>
      <c r="Z388" s="159" t="e">
        <f t="shared" si="74"/>
        <v>#VALUE!</v>
      </c>
    </row>
    <row r="389" s="45" customFormat="1" ht="31.5" spans="1:26">
      <c r="A389" s="174">
        <v>3</v>
      </c>
      <c r="B389" s="188" t="s">
        <v>1734</v>
      </c>
      <c r="C389" s="185">
        <v>34516</v>
      </c>
      <c r="D389" s="186"/>
      <c r="E389" s="186" t="s">
        <v>1735</v>
      </c>
      <c r="F389" s="186" t="s">
        <v>1736</v>
      </c>
      <c r="G389" s="191" t="s">
        <v>1737</v>
      </c>
      <c r="H389" s="185">
        <v>44258</v>
      </c>
      <c r="I389" s="133" t="s">
        <v>42</v>
      </c>
      <c r="J389" s="186" t="s">
        <v>95</v>
      </c>
      <c r="K389" s="186" t="s">
        <v>1738</v>
      </c>
      <c r="L389" s="185">
        <v>42826</v>
      </c>
      <c r="M389" s="186" t="s">
        <v>103</v>
      </c>
      <c r="N389" s="186" t="s">
        <v>104</v>
      </c>
      <c r="O389" s="186" t="s">
        <v>59</v>
      </c>
      <c r="P389" s="186" t="s">
        <v>48</v>
      </c>
      <c r="Q389" s="186" t="s">
        <v>107</v>
      </c>
      <c r="R389" s="186" t="s">
        <v>794</v>
      </c>
      <c r="S389" s="186" t="s">
        <v>29</v>
      </c>
      <c r="T389" s="156">
        <f t="shared" si="82"/>
        <v>31</v>
      </c>
      <c r="U389" s="186"/>
      <c r="V389" s="160"/>
      <c r="W389" s="158"/>
      <c r="X389" s="159">
        <f t="shared" si="75"/>
        <v>101</v>
      </c>
      <c r="Y389" s="159">
        <f t="shared" si="73"/>
        <v>8</v>
      </c>
      <c r="Z389" s="159">
        <f t="shared" si="74"/>
        <v>5</v>
      </c>
    </row>
    <row r="390" s="46" customFormat="1" spans="1:26">
      <c r="A390" s="193" t="s">
        <v>1739</v>
      </c>
      <c r="B390" s="190" t="s">
        <v>1740</v>
      </c>
      <c r="C390" s="193"/>
      <c r="D390" s="193"/>
      <c r="E390" s="193"/>
      <c r="F390" s="193"/>
      <c r="G390" s="231"/>
      <c r="H390" s="193"/>
      <c r="I390" s="193"/>
      <c r="J390" s="193">
        <f>SUM(J391,J395,J402,J417)</f>
        <v>27</v>
      </c>
      <c r="K390" s="193"/>
      <c r="L390" s="193"/>
      <c r="M390" s="193"/>
      <c r="N390" s="193"/>
      <c r="O390" s="193"/>
      <c r="P390" s="193"/>
      <c r="Q390" s="193"/>
      <c r="R390" s="193"/>
      <c r="S390" s="193"/>
      <c r="T390" s="193"/>
      <c r="U390" s="193"/>
      <c r="V390" s="148"/>
      <c r="W390" s="154"/>
      <c r="X390" s="159"/>
      <c r="Y390" s="159"/>
      <c r="Z390" s="159"/>
    </row>
    <row r="391" s="46" customFormat="1" spans="1:26">
      <c r="A391" s="193" t="s">
        <v>31</v>
      </c>
      <c r="B391" s="176" t="s">
        <v>741</v>
      </c>
      <c r="C391" s="197"/>
      <c r="D391" s="193"/>
      <c r="E391" s="193"/>
      <c r="F391" s="193"/>
      <c r="G391" s="231"/>
      <c r="H391" s="193"/>
      <c r="I391" s="193"/>
      <c r="J391" s="193">
        <v>3</v>
      </c>
      <c r="K391" s="193"/>
      <c r="L391" s="193"/>
      <c r="M391" s="193"/>
      <c r="N391" s="193"/>
      <c r="O391" s="193"/>
      <c r="P391" s="193"/>
      <c r="Q391" s="193"/>
      <c r="R391" s="193"/>
      <c r="S391" s="193"/>
      <c r="T391" s="193"/>
      <c r="U391" s="193"/>
      <c r="V391" s="148"/>
      <c r="W391" s="148"/>
      <c r="X391" s="159"/>
      <c r="Y391" s="159"/>
      <c r="Z391" s="159"/>
    </row>
    <row r="392" s="46" customFormat="1" ht="47.25" spans="1:26">
      <c r="A392" s="186">
        <v>1</v>
      </c>
      <c r="B392" s="188" t="s">
        <v>1741</v>
      </c>
      <c r="C392" s="200">
        <v>27325</v>
      </c>
      <c r="D392" s="186"/>
      <c r="E392" s="186" t="s">
        <v>1742</v>
      </c>
      <c r="F392" s="186" t="s">
        <v>1743</v>
      </c>
      <c r="G392" s="187" t="s">
        <v>1744</v>
      </c>
      <c r="H392" s="200">
        <v>44675</v>
      </c>
      <c r="I392" s="133" t="s">
        <v>42</v>
      </c>
      <c r="J392" s="186" t="s">
        <v>745</v>
      </c>
      <c r="K392" s="186" t="s">
        <v>745</v>
      </c>
      <c r="L392" s="200">
        <v>39385</v>
      </c>
      <c r="M392" s="186" t="s">
        <v>45</v>
      </c>
      <c r="N392" s="186" t="s">
        <v>46</v>
      </c>
      <c r="O392" s="186" t="s">
        <v>59</v>
      </c>
      <c r="P392" s="186" t="s">
        <v>48</v>
      </c>
      <c r="Q392" s="186" t="s">
        <v>285</v>
      </c>
      <c r="R392" s="186" t="s">
        <v>50</v>
      </c>
      <c r="S392" s="186" t="s">
        <v>124</v>
      </c>
      <c r="T392" s="156">
        <f t="shared" si="82"/>
        <v>51</v>
      </c>
      <c r="U392" s="186"/>
      <c r="V392" s="148"/>
      <c r="W392" s="154"/>
      <c r="X392" s="159">
        <f t="shared" si="75"/>
        <v>214</v>
      </c>
      <c r="Y392" s="159">
        <f t="shared" si="73"/>
        <v>17</v>
      </c>
      <c r="Z392" s="159">
        <f t="shared" si="74"/>
        <v>10</v>
      </c>
    </row>
    <row r="393" s="46" customFormat="1" ht="31.5" spans="1:26">
      <c r="A393" s="186">
        <v>2</v>
      </c>
      <c r="B393" s="188" t="s">
        <v>1745</v>
      </c>
      <c r="C393" s="200">
        <v>28510</v>
      </c>
      <c r="D393" s="186"/>
      <c r="E393" s="186" t="s">
        <v>1746</v>
      </c>
      <c r="F393" s="186" t="s">
        <v>1747</v>
      </c>
      <c r="G393" s="187" t="s">
        <v>1748</v>
      </c>
      <c r="H393" s="200">
        <v>44574</v>
      </c>
      <c r="I393" s="133" t="s">
        <v>42</v>
      </c>
      <c r="J393" s="186" t="s">
        <v>44</v>
      </c>
      <c r="K393" s="186" t="s">
        <v>44</v>
      </c>
      <c r="L393" s="200">
        <v>39587</v>
      </c>
      <c r="M393" s="186" t="s">
        <v>45</v>
      </c>
      <c r="N393" s="186" t="s">
        <v>46</v>
      </c>
      <c r="O393" s="186" t="s">
        <v>59</v>
      </c>
      <c r="P393" s="186" t="s">
        <v>48</v>
      </c>
      <c r="Q393" s="186" t="s">
        <v>285</v>
      </c>
      <c r="R393" s="186" t="s">
        <v>50</v>
      </c>
      <c r="S393" s="186" t="s">
        <v>124</v>
      </c>
      <c r="T393" s="156">
        <f t="shared" si="82"/>
        <v>47</v>
      </c>
      <c r="U393" s="186"/>
      <c r="V393" s="148"/>
      <c r="W393" s="154"/>
      <c r="X393" s="159">
        <f t="shared" si="75"/>
        <v>207</v>
      </c>
      <c r="Y393" s="159">
        <f t="shared" si="73"/>
        <v>17</v>
      </c>
      <c r="Z393" s="159">
        <f t="shared" si="74"/>
        <v>3</v>
      </c>
    </row>
    <row r="394" s="46" customFormat="1" ht="31.5" spans="1:26">
      <c r="A394" s="186">
        <v>3</v>
      </c>
      <c r="B394" s="188" t="s">
        <v>1749</v>
      </c>
      <c r="C394" s="200">
        <v>26519</v>
      </c>
      <c r="D394" s="186"/>
      <c r="E394" s="186" t="s">
        <v>370</v>
      </c>
      <c r="F394" s="186" t="s">
        <v>1750</v>
      </c>
      <c r="G394" s="187" t="s">
        <v>1751</v>
      </c>
      <c r="H394" s="200">
        <v>44256</v>
      </c>
      <c r="I394" s="133" t="s">
        <v>42</v>
      </c>
      <c r="J394" s="186" t="s">
        <v>44</v>
      </c>
      <c r="K394" s="186" t="s">
        <v>44</v>
      </c>
      <c r="L394" s="200">
        <v>35796</v>
      </c>
      <c r="M394" s="186" t="s">
        <v>45</v>
      </c>
      <c r="N394" s="186" t="s">
        <v>46</v>
      </c>
      <c r="O394" s="186" t="s">
        <v>59</v>
      </c>
      <c r="P394" s="186" t="s">
        <v>237</v>
      </c>
      <c r="Q394" s="186" t="s">
        <v>49</v>
      </c>
      <c r="R394" s="186" t="s">
        <v>218</v>
      </c>
      <c r="S394" s="186" t="s">
        <v>51</v>
      </c>
      <c r="T394" s="156">
        <f t="shared" si="82"/>
        <v>53</v>
      </c>
      <c r="U394" s="186"/>
      <c r="V394" s="148"/>
      <c r="W394" s="154"/>
      <c r="X394" s="159">
        <f t="shared" si="75"/>
        <v>332</v>
      </c>
      <c r="Y394" s="159">
        <f t="shared" si="73"/>
        <v>27</v>
      </c>
      <c r="Z394" s="159">
        <f t="shared" si="74"/>
        <v>8</v>
      </c>
    </row>
    <row r="395" s="46" customFormat="1" spans="1:26">
      <c r="A395" s="193" t="s">
        <v>85</v>
      </c>
      <c r="B395" s="176" t="s">
        <v>754</v>
      </c>
      <c r="C395" s="197"/>
      <c r="D395" s="197"/>
      <c r="E395" s="193"/>
      <c r="F395" s="193"/>
      <c r="G395" s="231"/>
      <c r="H395" s="193"/>
      <c r="I395" s="193"/>
      <c r="J395" s="193">
        <v>6</v>
      </c>
      <c r="K395" s="193"/>
      <c r="L395" s="193"/>
      <c r="M395" s="193"/>
      <c r="N395" s="193"/>
      <c r="O395" s="193"/>
      <c r="P395" s="193"/>
      <c r="Q395" s="193"/>
      <c r="R395" s="193"/>
      <c r="S395" s="193"/>
      <c r="T395" s="193"/>
      <c r="U395" s="193"/>
      <c r="V395" s="148"/>
      <c r="W395" s="154"/>
      <c r="X395" s="159"/>
      <c r="Y395" s="159"/>
      <c r="Z395" s="159"/>
    </row>
    <row r="396" s="46" customFormat="1" ht="47.25" spans="1:26">
      <c r="A396" s="186">
        <v>1</v>
      </c>
      <c r="B396" s="188" t="s">
        <v>1752</v>
      </c>
      <c r="C396" s="186"/>
      <c r="D396" s="200">
        <v>29877</v>
      </c>
      <c r="E396" s="186" t="s">
        <v>1753</v>
      </c>
      <c r="F396" s="186" t="s">
        <v>1754</v>
      </c>
      <c r="G396" s="187" t="s">
        <v>1755</v>
      </c>
      <c r="H396" s="200">
        <v>44256</v>
      </c>
      <c r="I396" s="133" t="s">
        <v>42</v>
      </c>
      <c r="J396" s="186" t="s">
        <v>759</v>
      </c>
      <c r="K396" s="186" t="s">
        <v>1756</v>
      </c>
      <c r="L396" s="200">
        <v>44197</v>
      </c>
      <c r="M396" s="186" t="s">
        <v>45</v>
      </c>
      <c r="N396" s="208">
        <v>1003</v>
      </c>
      <c r="O396" s="186" t="s">
        <v>59</v>
      </c>
      <c r="P396" s="186" t="s">
        <v>1757</v>
      </c>
      <c r="Q396" s="186" t="s">
        <v>78</v>
      </c>
      <c r="R396" s="186" t="s">
        <v>50</v>
      </c>
      <c r="S396" s="186" t="s">
        <v>29</v>
      </c>
      <c r="T396" s="156">
        <f t="shared" ref="T396:T399" si="83">$X$9-YEAR(D396)</f>
        <v>44</v>
      </c>
      <c r="U396" s="186"/>
      <c r="V396" s="148"/>
      <c r="W396" s="154"/>
      <c r="X396" s="159">
        <f t="shared" si="75"/>
        <v>56</v>
      </c>
      <c r="Y396" s="159">
        <f t="shared" si="73"/>
        <v>4</v>
      </c>
      <c r="Z396" s="159">
        <f t="shared" si="74"/>
        <v>8</v>
      </c>
    </row>
    <row r="397" s="46" customFormat="1" ht="31.5" spans="1:26">
      <c r="A397" s="186">
        <v>2</v>
      </c>
      <c r="B397" s="188" t="s">
        <v>1758</v>
      </c>
      <c r="C397" s="186"/>
      <c r="D397" s="200">
        <v>33143</v>
      </c>
      <c r="E397" s="186" t="s">
        <v>1759</v>
      </c>
      <c r="F397" s="186" t="s">
        <v>1760</v>
      </c>
      <c r="G397" s="187" t="s">
        <v>1761</v>
      </c>
      <c r="H397" s="200">
        <v>44812</v>
      </c>
      <c r="I397" s="133" t="s">
        <v>42</v>
      </c>
      <c r="J397" s="186" t="s">
        <v>95</v>
      </c>
      <c r="K397" s="186" t="s">
        <v>1762</v>
      </c>
      <c r="L397" s="200">
        <v>43891</v>
      </c>
      <c r="M397" s="186" t="s">
        <v>103</v>
      </c>
      <c r="N397" s="186" t="s">
        <v>104</v>
      </c>
      <c r="O397" s="186" t="s">
        <v>59</v>
      </c>
      <c r="P397" s="186" t="s">
        <v>211</v>
      </c>
      <c r="Q397" s="186" t="s">
        <v>49</v>
      </c>
      <c r="R397" s="186" t="s">
        <v>1763</v>
      </c>
      <c r="S397" s="186" t="s">
        <v>51</v>
      </c>
      <c r="T397" s="156">
        <f t="shared" si="83"/>
        <v>35</v>
      </c>
      <c r="U397" s="186"/>
      <c r="V397" s="148"/>
      <c r="W397" s="154"/>
      <c r="X397" s="159">
        <f t="shared" si="75"/>
        <v>66</v>
      </c>
      <c r="Y397" s="159">
        <f t="shared" si="73"/>
        <v>5</v>
      </c>
      <c r="Z397" s="159">
        <f t="shared" si="74"/>
        <v>6</v>
      </c>
    </row>
    <row r="398" s="45" customFormat="1" ht="31.5" spans="1:26">
      <c r="A398" s="186">
        <v>3</v>
      </c>
      <c r="B398" s="188" t="s">
        <v>1764</v>
      </c>
      <c r="C398" s="186"/>
      <c r="D398" s="200">
        <v>34014</v>
      </c>
      <c r="E398" s="186" t="s">
        <v>1765</v>
      </c>
      <c r="F398" s="186" t="s">
        <v>1766</v>
      </c>
      <c r="G398" s="187" t="s">
        <v>1767</v>
      </c>
      <c r="H398" s="200">
        <v>44326</v>
      </c>
      <c r="I398" s="133" t="s">
        <v>42</v>
      </c>
      <c r="J398" s="186" t="s">
        <v>95</v>
      </c>
      <c r="K398" s="186" t="s">
        <v>1266</v>
      </c>
      <c r="L398" s="200">
        <v>45021</v>
      </c>
      <c r="M398" s="186" t="s">
        <v>152</v>
      </c>
      <c r="N398" s="186" t="s">
        <v>104</v>
      </c>
      <c r="O398" s="186" t="s">
        <v>59</v>
      </c>
      <c r="P398" s="186" t="s">
        <v>123</v>
      </c>
      <c r="Q398" s="186" t="s">
        <v>107</v>
      </c>
      <c r="R398" s="186" t="s">
        <v>218</v>
      </c>
      <c r="S398" s="186" t="s">
        <v>29</v>
      </c>
      <c r="T398" s="156">
        <f t="shared" si="83"/>
        <v>32</v>
      </c>
      <c r="U398" s="186"/>
      <c r="V398" s="160"/>
      <c r="W398" s="158"/>
      <c r="X398" s="159">
        <f t="shared" si="75"/>
        <v>28</v>
      </c>
      <c r="Y398" s="159">
        <f t="shared" ref="Y398:Y461" si="84">ROUNDDOWN(X398/12,0)</f>
        <v>2</v>
      </c>
      <c r="Z398" s="159">
        <f t="shared" ref="Z398:Z461" si="85">MOD(X398,12)</f>
        <v>4</v>
      </c>
    </row>
    <row r="399" s="45" customFormat="1" ht="31.5" spans="1:26">
      <c r="A399" s="186">
        <v>4</v>
      </c>
      <c r="B399" s="188" t="s">
        <v>1768</v>
      </c>
      <c r="C399" s="186"/>
      <c r="D399" s="200">
        <v>32174</v>
      </c>
      <c r="E399" s="186" t="s">
        <v>1769</v>
      </c>
      <c r="F399" s="186" t="s">
        <v>1770</v>
      </c>
      <c r="G399" s="187" t="s">
        <v>1771</v>
      </c>
      <c r="H399" s="200">
        <v>44385</v>
      </c>
      <c r="I399" s="133" t="s">
        <v>42</v>
      </c>
      <c r="J399" s="186" t="s">
        <v>95</v>
      </c>
      <c r="K399" s="186" t="s">
        <v>1266</v>
      </c>
      <c r="L399" s="200">
        <v>40638</v>
      </c>
      <c r="M399" s="186" t="s">
        <v>45</v>
      </c>
      <c r="N399" s="208">
        <v>1003</v>
      </c>
      <c r="O399" s="186" t="s">
        <v>59</v>
      </c>
      <c r="P399" s="186" t="s">
        <v>123</v>
      </c>
      <c r="Q399" s="186" t="s">
        <v>107</v>
      </c>
      <c r="R399" s="186"/>
      <c r="S399" s="186"/>
      <c r="T399" s="156">
        <f t="shared" si="83"/>
        <v>37</v>
      </c>
      <c r="U399" s="186"/>
      <c r="V399" s="160"/>
      <c r="W399" s="158"/>
      <c r="X399" s="159">
        <f t="shared" si="75"/>
        <v>172</v>
      </c>
      <c r="Y399" s="159">
        <f t="shared" si="84"/>
        <v>14</v>
      </c>
      <c r="Z399" s="159">
        <f t="shared" si="85"/>
        <v>4</v>
      </c>
    </row>
    <row r="400" s="45" customFormat="1" ht="31.5" spans="1:26">
      <c r="A400" s="186">
        <v>5</v>
      </c>
      <c r="B400" s="188" t="s">
        <v>1772</v>
      </c>
      <c r="C400" s="200">
        <v>33490</v>
      </c>
      <c r="D400" s="186"/>
      <c r="E400" s="186" t="s">
        <v>1742</v>
      </c>
      <c r="F400" s="186" t="s">
        <v>1773</v>
      </c>
      <c r="G400" s="187" t="s">
        <v>1774</v>
      </c>
      <c r="H400" s="200">
        <v>44820</v>
      </c>
      <c r="I400" s="133" t="s">
        <v>42</v>
      </c>
      <c r="J400" s="186" t="s">
        <v>95</v>
      </c>
      <c r="K400" s="186" t="s">
        <v>1266</v>
      </c>
      <c r="L400" s="200">
        <v>41871</v>
      </c>
      <c r="M400" s="186" t="s">
        <v>103</v>
      </c>
      <c r="N400" s="186" t="s">
        <v>304</v>
      </c>
      <c r="O400" s="186" t="s">
        <v>105</v>
      </c>
      <c r="P400" s="133" t="s">
        <v>1775</v>
      </c>
      <c r="Q400" s="186" t="s">
        <v>49</v>
      </c>
      <c r="R400" s="186"/>
      <c r="S400" s="186" t="s">
        <v>29</v>
      </c>
      <c r="T400" s="156">
        <f t="shared" ref="T400:T408" si="86">$X$9-YEAR(C400)</f>
        <v>34</v>
      </c>
      <c r="U400" s="186"/>
      <c r="V400" s="160"/>
      <c r="W400" s="158"/>
      <c r="X400" s="159">
        <f t="shared" si="75"/>
        <v>132</v>
      </c>
      <c r="Y400" s="159">
        <f t="shared" si="84"/>
        <v>11</v>
      </c>
      <c r="Z400" s="159">
        <f t="shared" si="85"/>
        <v>0</v>
      </c>
    </row>
    <row r="401" s="46" customFormat="1" ht="31.5" spans="1:26">
      <c r="A401" s="186">
        <v>6</v>
      </c>
      <c r="B401" s="188" t="s">
        <v>1776</v>
      </c>
      <c r="C401" s="186"/>
      <c r="D401" s="200">
        <v>31057</v>
      </c>
      <c r="E401" s="186" t="s">
        <v>1777</v>
      </c>
      <c r="F401" s="186" t="s">
        <v>1778</v>
      </c>
      <c r="G401" s="187" t="s">
        <v>1779</v>
      </c>
      <c r="H401" s="200">
        <v>45665</v>
      </c>
      <c r="I401" s="113" t="s">
        <v>112</v>
      </c>
      <c r="J401" s="186" t="s">
        <v>95</v>
      </c>
      <c r="K401" s="186" t="s">
        <v>1266</v>
      </c>
      <c r="L401" s="200">
        <v>41792</v>
      </c>
      <c r="M401" s="186" t="s">
        <v>45</v>
      </c>
      <c r="N401" s="186" t="s">
        <v>46</v>
      </c>
      <c r="O401" s="186" t="s">
        <v>59</v>
      </c>
      <c r="P401" s="133" t="s">
        <v>1775</v>
      </c>
      <c r="Q401" s="186" t="s">
        <v>107</v>
      </c>
      <c r="R401" s="186" t="s">
        <v>50</v>
      </c>
      <c r="S401" s="186" t="s">
        <v>51</v>
      </c>
      <c r="T401" s="156">
        <f>$X$9-YEAR(D401)</f>
        <v>40</v>
      </c>
      <c r="U401" s="186"/>
      <c r="V401" s="148"/>
      <c r="W401" s="154"/>
      <c r="X401" s="159">
        <f t="shared" si="75"/>
        <v>134</v>
      </c>
      <c r="Y401" s="159">
        <f t="shared" si="84"/>
        <v>11</v>
      </c>
      <c r="Z401" s="159">
        <f t="shared" si="85"/>
        <v>2</v>
      </c>
    </row>
    <row r="402" s="55" customFormat="1" spans="1:26">
      <c r="A402" s="193" t="s">
        <v>104</v>
      </c>
      <c r="B402" s="176" t="s">
        <v>864</v>
      </c>
      <c r="C402" s="199"/>
      <c r="D402" s="193"/>
      <c r="E402" s="193"/>
      <c r="F402" s="193"/>
      <c r="G402" s="231"/>
      <c r="H402" s="193"/>
      <c r="I402" s="193"/>
      <c r="J402" s="193">
        <f>A416</f>
        <v>14</v>
      </c>
      <c r="K402" s="193"/>
      <c r="L402" s="193"/>
      <c r="M402" s="193"/>
      <c r="N402" s="193"/>
      <c r="O402" s="193"/>
      <c r="P402" s="193"/>
      <c r="Q402" s="193"/>
      <c r="R402" s="193"/>
      <c r="S402" s="193"/>
      <c r="T402" s="193"/>
      <c r="U402" s="193"/>
      <c r="V402" s="148"/>
      <c r="W402" s="154"/>
      <c r="X402" s="159"/>
      <c r="Y402" s="159"/>
      <c r="Z402" s="159"/>
    </row>
    <row r="403" s="47" customFormat="1" ht="47.25" spans="1:26">
      <c r="A403" s="186">
        <v>1</v>
      </c>
      <c r="B403" s="188" t="s">
        <v>1780</v>
      </c>
      <c r="C403" s="200">
        <v>30996</v>
      </c>
      <c r="D403" s="186"/>
      <c r="E403" s="186" t="s">
        <v>1292</v>
      </c>
      <c r="F403" s="186" t="s">
        <v>1781</v>
      </c>
      <c r="G403" s="187" t="s">
        <v>1782</v>
      </c>
      <c r="H403" s="200">
        <v>44256</v>
      </c>
      <c r="I403" s="133" t="s">
        <v>42</v>
      </c>
      <c r="J403" s="186" t="s">
        <v>1783</v>
      </c>
      <c r="K403" s="186" t="s">
        <v>976</v>
      </c>
      <c r="L403" s="200">
        <v>39873</v>
      </c>
      <c r="M403" s="186" t="s">
        <v>45</v>
      </c>
      <c r="N403" s="186" t="s">
        <v>46</v>
      </c>
      <c r="O403" s="186" t="s">
        <v>59</v>
      </c>
      <c r="P403" s="133" t="s">
        <v>1775</v>
      </c>
      <c r="Q403" s="186" t="s">
        <v>107</v>
      </c>
      <c r="R403" s="186" t="s">
        <v>50</v>
      </c>
      <c r="S403" s="186" t="s">
        <v>29</v>
      </c>
      <c r="T403" s="156">
        <f t="shared" si="86"/>
        <v>41</v>
      </c>
      <c r="U403" s="186"/>
      <c r="V403" s="160"/>
      <c r="W403" s="158"/>
      <c r="X403" s="159">
        <f t="shared" si="75"/>
        <v>198</v>
      </c>
      <c r="Y403" s="159">
        <f t="shared" si="84"/>
        <v>16</v>
      </c>
      <c r="Z403" s="159">
        <f t="shared" si="85"/>
        <v>6</v>
      </c>
    </row>
    <row r="404" s="47" customFormat="1" ht="31.5" spans="1:26">
      <c r="A404" s="186">
        <v>2</v>
      </c>
      <c r="B404" s="188" t="s">
        <v>1784</v>
      </c>
      <c r="C404" s="186"/>
      <c r="D404" s="200">
        <v>33080</v>
      </c>
      <c r="E404" s="186" t="s">
        <v>1785</v>
      </c>
      <c r="F404" s="186" t="s">
        <v>1786</v>
      </c>
      <c r="G404" s="187" t="s">
        <v>1787</v>
      </c>
      <c r="H404" s="200">
        <v>44256</v>
      </c>
      <c r="I404" s="133" t="s">
        <v>42</v>
      </c>
      <c r="J404" s="186" t="s">
        <v>95</v>
      </c>
      <c r="K404" s="186" t="s">
        <v>1290</v>
      </c>
      <c r="L404" s="200">
        <v>41395</v>
      </c>
      <c r="M404" s="186" t="s">
        <v>103</v>
      </c>
      <c r="N404" s="186" t="s">
        <v>304</v>
      </c>
      <c r="O404" s="186" t="s">
        <v>638</v>
      </c>
      <c r="P404" s="133" t="s">
        <v>1775</v>
      </c>
      <c r="Q404" s="186" t="s">
        <v>49</v>
      </c>
      <c r="R404" s="186" t="s">
        <v>50</v>
      </c>
      <c r="S404" s="186" t="s">
        <v>29</v>
      </c>
      <c r="T404" s="156">
        <f>$X$9-YEAR(D404)</f>
        <v>35</v>
      </c>
      <c r="U404" s="186"/>
      <c r="V404" s="160"/>
      <c r="W404" s="158"/>
      <c r="X404" s="159">
        <f t="shared" si="75"/>
        <v>148</v>
      </c>
      <c r="Y404" s="159">
        <f t="shared" si="84"/>
        <v>12</v>
      </c>
      <c r="Z404" s="159">
        <f t="shared" si="85"/>
        <v>4</v>
      </c>
    </row>
    <row r="405" s="47" customFormat="1" ht="31.5" spans="1:26">
      <c r="A405" s="186">
        <v>3</v>
      </c>
      <c r="B405" s="188" t="s">
        <v>1788</v>
      </c>
      <c r="C405" s="200">
        <v>28809</v>
      </c>
      <c r="D405" s="186"/>
      <c r="E405" s="186" t="s">
        <v>1789</v>
      </c>
      <c r="F405" s="186" t="s">
        <v>1790</v>
      </c>
      <c r="G405" s="187" t="s">
        <v>1791</v>
      </c>
      <c r="H405" s="200">
        <v>44266</v>
      </c>
      <c r="I405" s="133" t="s">
        <v>42</v>
      </c>
      <c r="J405" s="113" t="s">
        <v>45</v>
      </c>
      <c r="K405" s="186" t="s">
        <v>1290</v>
      </c>
      <c r="L405" s="200">
        <v>40786</v>
      </c>
      <c r="M405" s="186" t="s">
        <v>45</v>
      </c>
      <c r="N405" s="208">
        <v>1003</v>
      </c>
      <c r="O405" s="186" t="s">
        <v>59</v>
      </c>
      <c r="P405" s="186" t="s">
        <v>48</v>
      </c>
      <c r="Q405" s="186" t="s">
        <v>78</v>
      </c>
      <c r="R405" s="186"/>
      <c r="S405" s="186"/>
      <c r="T405" s="156">
        <f t="shared" si="86"/>
        <v>47</v>
      </c>
      <c r="U405" s="186"/>
      <c r="V405" s="242"/>
      <c r="W405" s="158"/>
      <c r="X405" s="159">
        <f t="shared" si="75"/>
        <v>168</v>
      </c>
      <c r="Y405" s="159">
        <f t="shared" si="84"/>
        <v>14</v>
      </c>
      <c r="Z405" s="159">
        <f t="shared" si="85"/>
        <v>0</v>
      </c>
    </row>
    <row r="406" s="47" customFormat="1" ht="31.5" spans="1:26">
      <c r="A406" s="186">
        <v>4</v>
      </c>
      <c r="B406" s="188" t="s">
        <v>1792</v>
      </c>
      <c r="C406" s="200">
        <v>34945</v>
      </c>
      <c r="D406" s="186"/>
      <c r="E406" s="186" t="s">
        <v>1793</v>
      </c>
      <c r="F406" s="186" t="s">
        <v>1794</v>
      </c>
      <c r="G406" s="187" t="s">
        <v>1795</v>
      </c>
      <c r="H406" s="200">
        <v>44256</v>
      </c>
      <c r="I406" s="133" t="s">
        <v>42</v>
      </c>
      <c r="J406" s="186" t="s">
        <v>1796</v>
      </c>
      <c r="K406" s="186" t="s">
        <v>1290</v>
      </c>
      <c r="L406" s="200">
        <v>43344</v>
      </c>
      <c r="M406" s="186" t="s">
        <v>45</v>
      </c>
      <c r="N406" s="186" t="s">
        <v>46</v>
      </c>
      <c r="O406" s="186" t="s">
        <v>59</v>
      </c>
      <c r="P406" s="133" t="s">
        <v>1775</v>
      </c>
      <c r="Q406" s="186" t="s">
        <v>49</v>
      </c>
      <c r="R406" s="186" t="s">
        <v>286</v>
      </c>
      <c r="S406" s="186" t="s">
        <v>29</v>
      </c>
      <c r="T406" s="156">
        <f t="shared" si="86"/>
        <v>30</v>
      </c>
      <c r="U406" s="186"/>
      <c r="V406" s="160"/>
      <c r="W406" s="158"/>
      <c r="X406" s="159">
        <f>DATEDIF(L406,$W$7,"m")</f>
        <v>84</v>
      </c>
      <c r="Y406" s="159">
        <f t="shared" si="84"/>
        <v>7</v>
      </c>
      <c r="Z406" s="159">
        <f t="shared" si="85"/>
        <v>0</v>
      </c>
    </row>
    <row r="407" s="47" customFormat="1" ht="31.5" spans="1:26">
      <c r="A407" s="186">
        <v>5</v>
      </c>
      <c r="B407" s="188" t="s">
        <v>1797</v>
      </c>
      <c r="C407" s="200">
        <v>33597</v>
      </c>
      <c r="D407" s="186"/>
      <c r="E407" s="186" t="s">
        <v>1798</v>
      </c>
      <c r="F407" s="186" t="s">
        <v>1799</v>
      </c>
      <c r="G407" s="187" t="s">
        <v>1800</v>
      </c>
      <c r="H407" s="200">
        <v>44299</v>
      </c>
      <c r="I407" s="133" t="s">
        <v>42</v>
      </c>
      <c r="J407" s="186" t="s">
        <v>95</v>
      </c>
      <c r="K407" s="186" t="s">
        <v>1290</v>
      </c>
      <c r="L407" s="200">
        <v>45021</v>
      </c>
      <c r="M407" s="186" t="s">
        <v>45</v>
      </c>
      <c r="N407" s="186" t="s">
        <v>46</v>
      </c>
      <c r="O407" s="186" t="s">
        <v>59</v>
      </c>
      <c r="P407" s="133" t="s">
        <v>1775</v>
      </c>
      <c r="Q407" s="186" t="s">
        <v>49</v>
      </c>
      <c r="R407" s="186" t="s">
        <v>50</v>
      </c>
      <c r="S407" s="186" t="s">
        <v>51</v>
      </c>
      <c r="T407" s="156">
        <f t="shared" si="86"/>
        <v>34</v>
      </c>
      <c r="U407" s="186"/>
      <c r="V407" s="160"/>
      <c r="W407" s="158"/>
      <c r="X407" s="159">
        <f>DATEDIF(L407,$W$7,"m")</f>
        <v>28</v>
      </c>
      <c r="Y407" s="159">
        <f t="shared" si="84"/>
        <v>2</v>
      </c>
      <c r="Z407" s="159">
        <f t="shared" si="85"/>
        <v>4</v>
      </c>
    </row>
    <row r="408" s="56" customFormat="1" ht="31.5" spans="1:26">
      <c r="A408" s="186">
        <v>6</v>
      </c>
      <c r="B408" s="188" t="s">
        <v>1801</v>
      </c>
      <c r="C408" s="200">
        <v>33884</v>
      </c>
      <c r="D408" s="186"/>
      <c r="E408" s="186" t="s">
        <v>1802</v>
      </c>
      <c r="F408" s="186" t="s">
        <v>1803</v>
      </c>
      <c r="G408" s="187" t="s">
        <v>1804</v>
      </c>
      <c r="H408" s="200">
        <v>44820</v>
      </c>
      <c r="I408" s="133" t="s">
        <v>42</v>
      </c>
      <c r="J408" s="186" t="s">
        <v>95</v>
      </c>
      <c r="K408" s="186" t="s">
        <v>1290</v>
      </c>
      <c r="L408" s="200">
        <v>41715</v>
      </c>
      <c r="M408" s="186" t="s">
        <v>45</v>
      </c>
      <c r="N408" s="208">
        <v>1003</v>
      </c>
      <c r="O408" s="186" t="s">
        <v>59</v>
      </c>
      <c r="P408" s="186" t="s">
        <v>123</v>
      </c>
      <c r="Q408" s="186" t="s">
        <v>107</v>
      </c>
      <c r="R408" s="186"/>
      <c r="S408" s="186" t="s">
        <v>51</v>
      </c>
      <c r="T408" s="156">
        <f t="shared" si="86"/>
        <v>33</v>
      </c>
      <c r="U408" s="186"/>
      <c r="V408" s="148"/>
      <c r="W408" s="154"/>
      <c r="X408" s="159">
        <f>DATEDIF(L408,$W$7,"m")</f>
        <v>137</v>
      </c>
      <c r="Y408" s="159">
        <f t="shared" si="84"/>
        <v>11</v>
      </c>
      <c r="Z408" s="159">
        <f t="shared" si="85"/>
        <v>5</v>
      </c>
    </row>
    <row r="409" s="47" customFormat="1" ht="31.5" spans="1:26">
      <c r="A409" s="186">
        <v>7</v>
      </c>
      <c r="B409" s="188" t="s">
        <v>1805</v>
      </c>
      <c r="C409" s="186"/>
      <c r="D409" s="200">
        <v>32707</v>
      </c>
      <c r="E409" s="186" t="s">
        <v>1806</v>
      </c>
      <c r="F409" s="186" t="s">
        <v>1799</v>
      </c>
      <c r="G409" s="187" t="s">
        <v>1807</v>
      </c>
      <c r="H409" s="200">
        <v>44812</v>
      </c>
      <c r="I409" s="133" t="s">
        <v>42</v>
      </c>
      <c r="J409" s="186" t="s">
        <v>95</v>
      </c>
      <c r="K409" s="186" t="s">
        <v>1290</v>
      </c>
      <c r="L409" s="200">
        <v>41791</v>
      </c>
      <c r="M409" s="186" t="s">
        <v>103</v>
      </c>
      <c r="N409" s="186" t="s">
        <v>104</v>
      </c>
      <c r="O409" s="186" t="s">
        <v>59</v>
      </c>
      <c r="P409" s="186" t="s">
        <v>1808</v>
      </c>
      <c r="Q409" s="186" t="s">
        <v>49</v>
      </c>
      <c r="R409" s="186" t="s">
        <v>487</v>
      </c>
      <c r="S409" s="186" t="s">
        <v>51</v>
      </c>
      <c r="T409" s="156">
        <f>$X$9-YEAR(D409)</f>
        <v>36</v>
      </c>
      <c r="U409" s="186"/>
      <c r="V409" s="160"/>
      <c r="W409" s="158"/>
      <c r="X409" s="159">
        <f>DATEDIF(L409,$W$7,"m")</f>
        <v>135</v>
      </c>
      <c r="Y409" s="159">
        <f t="shared" si="84"/>
        <v>11</v>
      </c>
      <c r="Z409" s="159">
        <f t="shared" si="85"/>
        <v>3</v>
      </c>
    </row>
    <row r="410" s="47" customFormat="1" ht="31.5" spans="1:26">
      <c r="A410" s="186">
        <v>8</v>
      </c>
      <c r="B410" s="184" t="s">
        <v>1809</v>
      </c>
      <c r="C410" s="232">
        <v>31909</v>
      </c>
      <c r="D410" s="186"/>
      <c r="E410" s="186" t="s">
        <v>1810</v>
      </c>
      <c r="F410" s="186" t="s">
        <v>1811</v>
      </c>
      <c r="G410" s="187" t="s">
        <v>1812</v>
      </c>
      <c r="H410" s="200">
        <v>44256</v>
      </c>
      <c r="I410" s="133" t="s">
        <v>42</v>
      </c>
      <c r="J410" s="186" t="s">
        <v>95</v>
      </c>
      <c r="K410" s="186" t="s">
        <v>420</v>
      </c>
      <c r="L410" s="200">
        <v>40638</v>
      </c>
      <c r="M410" s="186" t="s">
        <v>45</v>
      </c>
      <c r="N410" s="208">
        <v>1003</v>
      </c>
      <c r="O410" s="186" t="s">
        <v>59</v>
      </c>
      <c r="P410" s="186" t="s">
        <v>1813</v>
      </c>
      <c r="Q410" s="186" t="s">
        <v>107</v>
      </c>
      <c r="R410" s="186" t="s">
        <v>487</v>
      </c>
      <c r="S410" s="186" t="s">
        <v>124</v>
      </c>
      <c r="T410" s="156">
        <f t="shared" ref="T410:T416" si="87">$X$9-YEAR(C410)</f>
        <v>38</v>
      </c>
      <c r="U410" s="186"/>
      <c r="V410" s="160"/>
      <c r="W410" s="158"/>
      <c r="X410" s="159">
        <f>DATEDIF(L410,$W$7,"m")</f>
        <v>172</v>
      </c>
      <c r="Y410" s="159">
        <f t="shared" si="84"/>
        <v>14</v>
      </c>
      <c r="Z410" s="159">
        <f t="shared" si="85"/>
        <v>4</v>
      </c>
    </row>
    <row r="411" s="47" customFormat="1" ht="31.5" spans="1:26">
      <c r="A411" s="186">
        <v>9</v>
      </c>
      <c r="B411" s="188" t="s">
        <v>1814</v>
      </c>
      <c r="C411" s="200">
        <v>33101</v>
      </c>
      <c r="D411" s="186"/>
      <c r="E411" s="186" t="s">
        <v>1815</v>
      </c>
      <c r="F411" s="186" t="s">
        <v>1816</v>
      </c>
      <c r="G411" s="187" t="s">
        <v>1817</v>
      </c>
      <c r="H411" s="200">
        <v>44256</v>
      </c>
      <c r="I411" s="133" t="s">
        <v>42</v>
      </c>
      <c r="J411" s="186" t="s">
        <v>95</v>
      </c>
      <c r="K411" s="186" t="s">
        <v>420</v>
      </c>
      <c r="L411" s="200">
        <v>43313</v>
      </c>
      <c r="M411" s="186" t="s">
        <v>45</v>
      </c>
      <c r="N411" s="208" t="s">
        <v>422</v>
      </c>
      <c r="O411" s="186" t="s">
        <v>59</v>
      </c>
      <c r="P411" s="186" t="s">
        <v>1775</v>
      </c>
      <c r="Q411" s="186" t="s">
        <v>49</v>
      </c>
      <c r="R411" s="186" t="s">
        <v>50</v>
      </c>
      <c r="S411" s="186" t="s">
        <v>51</v>
      </c>
      <c r="T411" s="156">
        <f t="shared" si="87"/>
        <v>35</v>
      </c>
      <c r="U411" s="186"/>
      <c r="V411" s="160"/>
      <c r="W411" s="158"/>
      <c r="X411" s="159">
        <f>DATEDIF(L411,$W$7,"m")</f>
        <v>85</v>
      </c>
      <c r="Y411" s="159">
        <f t="shared" si="84"/>
        <v>7</v>
      </c>
      <c r="Z411" s="159">
        <f t="shared" si="85"/>
        <v>1</v>
      </c>
    </row>
    <row r="412" s="47" customFormat="1" ht="31.5" spans="1:26">
      <c r="A412" s="186">
        <v>10</v>
      </c>
      <c r="B412" s="188" t="s">
        <v>1818</v>
      </c>
      <c r="C412" s="200">
        <v>28973</v>
      </c>
      <c r="D412" s="186"/>
      <c r="E412" s="186" t="s">
        <v>1819</v>
      </c>
      <c r="F412" s="186" t="s">
        <v>1820</v>
      </c>
      <c r="G412" s="187" t="s">
        <v>1821</v>
      </c>
      <c r="H412" s="200">
        <v>44420</v>
      </c>
      <c r="I412" s="133" t="s">
        <v>42</v>
      </c>
      <c r="J412" s="186" t="s">
        <v>95</v>
      </c>
      <c r="K412" s="186" t="s">
        <v>420</v>
      </c>
      <c r="L412" s="200">
        <v>43617</v>
      </c>
      <c r="M412" s="186" t="s">
        <v>103</v>
      </c>
      <c r="N412" s="186" t="s">
        <v>104</v>
      </c>
      <c r="O412" s="186" t="s">
        <v>59</v>
      </c>
      <c r="P412" s="133" t="s">
        <v>1822</v>
      </c>
      <c r="Q412" s="186" t="s">
        <v>49</v>
      </c>
      <c r="R412" s="186" t="s">
        <v>50</v>
      </c>
      <c r="S412" s="186" t="s">
        <v>29</v>
      </c>
      <c r="T412" s="156">
        <f t="shared" si="87"/>
        <v>46</v>
      </c>
      <c r="U412" s="186"/>
      <c r="V412" s="160"/>
      <c r="W412" s="158"/>
      <c r="X412" s="159">
        <f>DATEDIF(L412,$W$7,"m")</f>
        <v>75</v>
      </c>
      <c r="Y412" s="159">
        <f t="shared" si="84"/>
        <v>6</v>
      </c>
      <c r="Z412" s="159">
        <f t="shared" si="85"/>
        <v>3</v>
      </c>
    </row>
    <row r="413" s="47" customFormat="1" ht="31.5" spans="1:26">
      <c r="A413" s="186">
        <v>11</v>
      </c>
      <c r="B413" s="188" t="s">
        <v>1823</v>
      </c>
      <c r="C413" s="200">
        <v>32090</v>
      </c>
      <c r="D413" s="186"/>
      <c r="E413" s="186" t="s">
        <v>1824</v>
      </c>
      <c r="F413" s="186" t="s">
        <v>1825</v>
      </c>
      <c r="G413" s="187" t="s">
        <v>1826</v>
      </c>
      <c r="H413" s="200">
        <v>44299</v>
      </c>
      <c r="I413" s="133" t="s">
        <v>42</v>
      </c>
      <c r="J413" s="186" t="s">
        <v>95</v>
      </c>
      <c r="K413" s="186" t="s">
        <v>420</v>
      </c>
      <c r="L413" s="200">
        <v>43617</v>
      </c>
      <c r="M413" s="186" t="s">
        <v>45</v>
      </c>
      <c r="N413" s="186" t="s">
        <v>422</v>
      </c>
      <c r="O413" s="186" t="s">
        <v>105</v>
      </c>
      <c r="P413" s="133" t="s">
        <v>601</v>
      </c>
      <c r="Q413" s="186" t="s">
        <v>107</v>
      </c>
      <c r="R413" s="186"/>
      <c r="S413" s="186" t="s">
        <v>51</v>
      </c>
      <c r="T413" s="156">
        <f t="shared" si="87"/>
        <v>38</v>
      </c>
      <c r="U413" s="186"/>
      <c r="V413" s="160"/>
      <c r="W413" s="158"/>
      <c r="X413" s="159">
        <f>DATEDIF(L413,$W$7,"m")</f>
        <v>75</v>
      </c>
      <c r="Y413" s="159">
        <f t="shared" si="84"/>
        <v>6</v>
      </c>
      <c r="Z413" s="159">
        <f t="shared" si="85"/>
        <v>3</v>
      </c>
    </row>
    <row r="414" s="47" customFormat="1" ht="31.5" spans="1:26">
      <c r="A414" s="186">
        <v>12</v>
      </c>
      <c r="B414" s="188" t="s">
        <v>1827</v>
      </c>
      <c r="C414" s="200">
        <v>31352</v>
      </c>
      <c r="D414" s="186"/>
      <c r="E414" s="186" t="s">
        <v>1828</v>
      </c>
      <c r="F414" s="186" t="s">
        <v>1829</v>
      </c>
      <c r="G414" s="187" t="s">
        <v>1830</v>
      </c>
      <c r="H414" s="200">
        <v>44311</v>
      </c>
      <c r="I414" s="133" t="s">
        <v>42</v>
      </c>
      <c r="J414" s="186" t="s">
        <v>95</v>
      </c>
      <c r="K414" s="186" t="s">
        <v>420</v>
      </c>
      <c r="L414" s="200">
        <v>44760</v>
      </c>
      <c r="M414" s="186" t="s">
        <v>103</v>
      </c>
      <c r="N414" s="186" t="s">
        <v>104</v>
      </c>
      <c r="O414" s="186" t="s">
        <v>59</v>
      </c>
      <c r="P414" s="186" t="s">
        <v>1775</v>
      </c>
      <c r="Q414" s="186" t="s">
        <v>49</v>
      </c>
      <c r="R414" s="186" t="s">
        <v>50</v>
      </c>
      <c r="S414" s="186" t="s">
        <v>51</v>
      </c>
      <c r="T414" s="156">
        <f t="shared" si="87"/>
        <v>40</v>
      </c>
      <c r="U414" s="186"/>
      <c r="V414" s="160"/>
      <c r="W414" s="158"/>
      <c r="X414" s="159">
        <f>DATEDIF(L414,$W$7,"m")</f>
        <v>37</v>
      </c>
      <c r="Y414" s="159">
        <f t="shared" si="84"/>
        <v>3</v>
      </c>
      <c r="Z414" s="159">
        <f t="shared" si="85"/>
        <v>1</v>
      </c>
    </row>
    <row r="415" s="47" customFormat="1" ht="31.5" spans="1:26">
      <c r="A415" s="186">
        <v>13</v>
      </c>
      <c r="B415" s="188" t="s">
        <v>1831</v>
      </c>
      <c r="C415" s="200">
        <v>35037</v>
      </c>
      <c r="D415" s="186"/>
      <c r="E415" s="186" t="s">
        <v>1832</v>
      </c>
      <c r="F415" s="186" t="s">
        <v>1833</v>
      </c>
      <c r="G415" s="187" t="s">
        <v>1834</v>
      </c>
      <c r="H415" s="200">
        <v>44420</v>
      </c>
      <c r="I415" s="133" t="s">
        <v>42</v>
      </c>
      <c r="J415" s="186" t="s">
        <v>95</v>
      </c>
      <c r="K415" s="186" t="s">
        <v>420</v>
      </c>
      <c r="L415" s="200">
        <v>44760</v>
      </c>
      <c r="M415" s="186" t="s">
        <v>103</v>
      </c>
      <c r="N415" s="186" t="s">
        <v>104</v>
      </c>
      <c r="O415" s="186" t="s">
        <v>59</v>
      </c>
      <c r="P415" s="133" t="s">
        <v>493</v>
      </c>
      <c r="Q415" s="186" t="s">
        <v>49</v>
      </c>
      <c r="R415" s="186" t="s">
        <v>50</v>
      </c>
      <c r="S415" s="186" t="s">
        <v>124</v>
      </c>
      <c r="T415" s="156">
        <f t="shared" si="87"/>
        <v>30</v>
      </c>
      <c r="U415" s="186"/>
      <c r="V415" s="160"/>
      <c r="W415" s="158"/>
      <c r="X415" s="159">
        <f>DATEDIF(L415,$W$7,"m")</f>
        <v>37</v>
      </c>
      <c r="Y415" s="159">
        <f t="shared" si="84"/>
        <v>3</v>
      </c>
      <c r="Z415" s="159">
        <f t="shared" si="85"/>
        <v>1</v>
      </c>
    </row>
    <row r="416" s="47" customFormat="1" ht="31.5" spans="1:26">
      <c r="A416" s="186">
        <v>14</v>
      </c>
      <c r="B416" s="188" t="s">
        <v>1835</v>
      </c>
      <c r="C416" s="200">
        <v>32809</v>
      </c>
      <c r="D416" s="186"/>
      <c r="E416" s="186" t="s">
        <v>1836</v>
      </c>
      <c r="F416" s="186" t="s">
        <v>1837</v>
      </c>
      <c r="G416" s="187" t="s">
        <v>1838</v>
      </c>
      <c r="H416" s="200">
        <v>44333</v>
      </c>
      <c r="I416" s="133" t="s">
        <v>42</v>
      </c>
      <c r="J416" s="186" t="s">
        <v>95</v>
      </c>
      <c r="K416" s="186" t="s">
        <v>420</v>
      </c>
      <c r="L416" s="200">
        <v>45022</v>
      </c>
      <c r="M416" s="186" t="s">
        <v>152</v>
      </c>
      <c r="N416" s="186" t="s">
        <v>104</v>
      </c>
      <c r="O416" s="186" t="s">
        <v>59</v>
      </c>
      <c r="P416" s="133" t="s">
        <v>1839</v>
      </c>
      <c r="Q416" s="186" t="s">
        <v>107</v>
      </c>
      <c r="R416" s="186"/>
      <c r="S416" s="186"/>
      <c r="T416" s="156">
        <f t="shared" si="87"/>
        <v>36</v>
      </c>
      <c r="U416" s="186"/>
      <c r="V416" s="160"/>
      <c r="W416" s="158"/>
      <c r="X416" s="159">
        <f>DATEDIF(L416,$W$7,"m")</f>
        <v>28</v>
      </c>
      <c r="Y416" s="159">
        <f t="shared" si="84"/>
        <v>2</v>
      </c>
      <c r="Z416" s="159">
        <f t="shared" si="85"/>
        <v>4</v>
      </c>
    </row>
    <row r="417" s="55" customFormat="1" spans="1:26">
      <c r="A417" s="193" t="s">
        <v>304</v>
      </c>
      <c r="B417" s="176" t="s">
        <v>1317</v>
      </c>
      <c r="C417" s="199"/>
      <c r="D417" s="193"/>
      <c r="E417" s="193"/>
      <c r="F417" s="193"/>
      <c r="G417" s="231"/>
      <c r="H417" s="193"/>
      <c r="I417" s="193"/>
      <c r="J417" s="193">
        <f>A421</f>
        <v>4</v>
      </c>
      <c r="K417" s="193"/>
      <c r="L417" s="193"/>
      <c r="M417" s="193"/>
      <c r="N417" s="193"/>
      <c r="O417" s="193"/>
      <c r="P417" s="193"/>
      <c r="Q417" s="193"/>
      <c r="R417" s="193"/>
      <c r="S417" s="193"/>
      <c r="T417" s="193"/>
      <c r="U417" s="193"/>
      <c r="V417" s="148"/>
      <c r="W417" s="148"/>
      <c r="X417" s="159"/>
      <c r="Y417" s="159"/>
      <c r="Z417" s="159"/>
    </row>
    <row r="418" s="47" customFormat="1" ht="47.25" spans="1:26">
      <c r="A418" s="186">
        <v>1</v>
      </c>
      <c r="B418" s="188" t="s">
        <v>1840</v>
      </c>
      <c r="C418" s="186"/>
      <c r="D418" s="200">
        <v>32275</v>
      </c>
      <c r="E418" s="186" t="s">
        <v>1841</v>
      </c>
      <c r="F418" s="186" t="s">
        <v>1842</v>
      </c>
      <c r="G418" s="187" t="s">
        <v>1843</v>
      </c>
      <c r="H418" s="200">
        <v>44256</v>
      </c>
      <c r="I418" s="133" t="s">
        <v>42</v>
      </c>
      <c r="J418" s="186" t="s">
        <v>1844</v>
      </c>
      <c r="K418" s="186" t="s">
        <v>1844</v>
      </c>
      <c r="L418" s="200">
        <v>40238</v>
      </c>
      <c r="M418" s="186" t="s">
        <v>45</v>
      </c>
      <c r="N418" s="186" t="s">
        <v>1068</v>
      </c>
      <c r="O418" s="186" t="s">
        <v>59</v>
      </c>
      <c r="P418" s="133" t="s">
        <v>1775</v>
      </c>
      <c r="Q418" s="186" t="s">
        <v>107</v>
      </c>
      <c r="R418" s="186" t="s">
        <v>50</v>
      </c>
      <c r="S418" s="186" t="s">
        <v>51</v>
      </c>
      <c r="T418" s="156">
        <f>$X$9-YEAR(D418)</f>
        <v>37</v>
      </c>
      <c r="U418" s="186"/>
      <c r="V418" s="160"/>
      <c r="W418" s="160"/>
      <c r="X418" s="159">
        <f>DATEDIF(L418,$W$7,"m")</f>
        <v>186</v>
      </c>
      <c r="Y418" s="159">
        <f t="shared" si="84"/>
        <v>15</v>
      </c>
      <c r="Z418" s="159">
        <f t="shared" si="85"/>
        <v>6</v>
      </c>
    </row>
    <row r="419" s="47" customFormat="1" ht="31.5" spans="1:26">
      <c r="A419" s="186">
        <v>2</v>
      </c>
      <c r="B419" s="188" t="s">
        <v>1845</v>
      </c>
      <c r="C419" s="200">
        <v>26895</v>
      </c>
      <c r="D419" s="186"/>
      <c r="E419" s="186" t="s">
        <v>1846</v>
      </c>
      <c r="F419" s="186" t="s">
        <v>1847</v>
      </c>
      <c r="G419" s="187" t="s">
        <v>1848</v>
      </c>
      <c r="H419" s="200">
        <v>44838</v>
      </c>
      <c r="I419" s="133" t="s">
        <v>42</v>
      </c>
      <c r="J419" s="186" t="s">
        <v>95</v>
      </c>
      <c r="K419" s="186" t="s">
        <v>1849</v>
      </c>
      <c r="L419" s="200">
        <v>38358</v>
      </c>
      <c r="M419" s="186" t="s">
        <v>103</v>
      </c>
      <c r="N419" s="186" t="s">
        <v>304</v>
      </c>
      <c r="O419" s="186" t="s">
        <v>377</v>
      </c>
      <c r="P419" s="133" t="s">
        <v>1775</v>
      </c>
      <c r="Q419" s="186" t="s">
        <v>78</v>
      </c>
      <c r="R419" s="186"/>
      <c r="S419" s="186"/>
      <c r="T419" s="156">
        <f t="shared" ref="T419:T424" si="88">$X$9-YEAR(C419)</f>
        <v>52</v>
      </c>
      <c r="U419" s="186"/>
      <c r="V419" s="160"/>
      <c r="W419" s="160"/>
      <c r="X419" s="159">
        <f>DATEDIF(L419,$W$7,"m")</f>
        <v>247</v>
      </c>
      <c r="Y419" s="159">
        <f t="shared" si="84"/>
        <v>20</v>
      </c>
      <c r="Z419" s="159">
        <f t="shared" si="85"/>
        <v>7</v>
      </c>
    </row>
    <row r="420" s="47" customFormat="1" ht="31.5" spans="1:26">
      <c r="A420" s="186">
        <v>3</v>
      </c>
      <c r="B420" s="188" t="s">
        <v>1850</v>
      </c>
      <c r="C420" s="186"/>
      <c r="D420" s="200">
        <v>33095</v>
      </c>
      <c r="E420" s="186" t="s">
        <v>916</v>
      </c>
      <c r="F420" s="186" t="s">
        <v>1781</v>
      </c>
      <c r="G420" s="187" t="s">
        <v>1851</v>
      </c>
      <c r="H420" s="200">
        <v>44256</v>
      </c>
      <c r="I420" s="133" t="s">
        <v>42</v>
      </c>
      <c r="J420" s="186" t="s">
        <v>95</v>
      </c>
      <c r="K420" s="186" t="s">
        <v>1849</v>
      </c>
      <c r="L420" s="200">
        <v>41334</v>
      </c>
      <c r="M420" s="186" t="s">
        <v>103</v>
      </c>
      <c r="N420" s="186" t="s">
        <v>104</v>
      </c>
      <c r="O420" s="186" t="s">
        <v>59</v>
      </c>
      <c r="P420" s="186" t="s">
        <v>1852</v>
      </c>
      <c r="Q420" s="186" t="s">
        <v>49</v>
      </c>
      <c r="R420" s="186" t="s">
        <v>218</v>
      </c>
      <c r="S420" s="186" t="s">
        <v>51</v>
      </c>
      <c r="T420" s="156">
        <f>$X$9-YEAR(D420)</f>
        <v>35</v>
      </c>
      <c r="U420" s="186"/>
      <c r="V420" s="160"/>
      <c r="W420" s="160"/>
      <c r="X420" s="159">
        <f>DATEDIF(L420,$W$7,"m")</f>
        <v>150</v>
      </c>
      <c r="Y420" s="159">
        <f t="shared" si="84"/>
        <v>12</v>
      </c>
      <c r="Z420" s="159">
        <f t="shared" si="85"/>
        <v>6</v>
      </c>
    </row>
    <row r="421" s="47" customFormat="1" ht="32.25" spans="1:26">
      <c r="A421" s="186">
        <v>4</v>
      </c>
      <c r="B421" s="188" t="s">
        <v>1853</v>
      </c>
      <c r="C421" s="200">
        <v>30432</v>
      </c>
      <c r="D421" s="186"/>
      <c r="E421" s="186" t="s">
        <v>1854</v>
      </c>
      <c r="F421" s="186" t="s">
        <v>1855</v>
      </c>
      <c r="G421" s="187" t="s">
        <v>1856</v>
      </c>
      <c r="H421" s="200">
        <v>44256</v>
      </c>
      <c r="I421" s="133" t="s">
        <v>42</v>
      </c>
      <c r="J421" s="186" t="s">
        <v>95</v>
      </c>
      <c r="K421" s="186" t="s">
        <v>1849</v>
      </c>
      <c r="L421" s="200">
        <v>39083</v>
      </c>
      <c r="M421" s="186" t="s">
        <v>45</v>
      </c>
      <c r="N421" s="186" t="s">
        <v>46</v>
      </c>
      <c r="O421" s="186" t="s">
        <v>59</v>
      </c>
      <c r="P421" s="186" t="s">
        <v>48</v>
      </c>
      <c r="Q421" s="186" t="s">
        <v>49</v>
      </c>
      <c r="R421" s="186" t="s">
        <v>50</v>
      </c>
      <c r="S421" s="186" t="s">
        <v>51</v>
      </c>
      <c r="T421" s="156">
        <f t="shared" si="88"/>
        <v>42</v>
      </c>
      <c r="U421" s="186"/>
      <c r="V421" s="160"/>
      <c r="W421" s="160"/>
      <c r="X421" s="159">
        <f>DATEDIF(L421,$W$7,"m")</f>
        <v>224</v>
      </c>
      <c r="Y421" s="159">
        <f t="shared" si="84"/>
        <v>18</v>
      </c>
      <c r="Z421" s="159">
        <f t="shared" si="85"/>
        <v>8</v>
      </c>
    </row>
    <row r="422" s="47" customFormat="1" ht="16.5" customHeight="1" spans="1:29">
      <c r="A422" s="233" t="s">
        <v>1857</v>
      </c>
      <c r="B422" s="234" t="s">
        <v>1858</v>
      </c>
      <c r="C422" s="235"/>
      <c r="D422" s="235"/>
      <c r="E422" s="235"/>
      <c r="F422" s="235"/>
      <c r="G422" s="235"/>
      <c r="H422" s="235"/>
      <c r="I422" s="235"/>
      <c r="J422" s="240">
        <f>SUM(J423:J438)</f>
        <v>15</v>
      </c>
      <c r="K422" s="235"/>
      <c r="L422" s="235"/>
      <c r="M422" s="235"/>
      <c r="N422" s="235"/>
      <c r="O422" s="235"/>
      <c r="P422" s="235"/>
      <c r="Q422" s="235"/>
      <c r="R422" s="235"/>
      <c r="S422" s="235"/>
      <c r="T422" s="235"/>
      <c r="U422" s="235"/>
      <c r="V422" s="243"/>
      <c r="W422" s="244"/>
      <c r="X422" s="159"/>
      <c r="Y422" s="159"/>
      <c r="Z422" s="159"/>
      <c r="AA422" s="244"/>
      <c r="AB422" s="244"/>
      <c r="AC422" s="244"/>
    </row>
    <row r="423" s="47" customFormat="1" ht="16.5" spans="1:29">
      <c r="A423" s="233" t="s">
        <v>31</v>
      </c>
      <c r="B423" s="236" t="s">
        <v>741</v>
      </c>
      <c r="C423" s="235"/>
      <c r="D423" s="235"/>
      <c r="E423" s="235"/>
      <c r="F423" s="235"/>
      <c r="G423" s="235"/>
      <c r="H423" s="235"/>
      <c r="I423" s="235"/>
      <c r="J423" s="233">
        <v>1</v>
      </c>
      <c r="K423" s="235"/>
      <c r="L423" s="235"/>
      <c r="M423" s="235"/>
      <c r="N423" s="235"/>
      <c r="O423" s="235"/>
      <c r="P423" s="235"/>
      <c r="Q423" s="235"/>
      <c r="R423" s="235"/>
      <c r="S423" s="235"/>
      <c r="T423" s="235"/>
      <c r="U423" s="235"/>
      <c r="V423" s="243"/>
      <c r="W423" s="244"/>
      <c r="X423" s="159"/>
      <c r="Y423" s="159"/>
      <c r="Z423" s="159"/>
      <c r="AA423" s="244"/>
      <c r="AB423" s="244"/>
      <c r="AC423" s="244"/>
    </row>
    <row r="424" s="46" customFormat="1" ht="32.25" spans="1:29">
      <c r="A424" s="105">
        <v>1</v>
      </c>
      <c r="B424" s="237" t="s">
        <v>1859</v>
      </c>
      <c r="C424" s="107">
        <v>32807</v>
      </c>
      <c r="D424" s="235"/>
      <c r="E424" s="105" t="s">
        <v>1860</v>
      </c>
      <c r="F424" s="105" t="s">
        <v>1861</v>
      </c>
      <c r="G424" s="105" t="s">
        <v>1862</v>
      </c>
      <c r="H424" s="107">
        <v>44267</v>
      </c>
      <c r="I424" s="133" t="s">
        <v>42</v>
      </c>
      <c r="J424" s="105" t="s">
        <v>44</v>
      </c>
      <c r="K424" s="105" t="s">
        <v>44</v>
      </c>
      <c r="L424" s="107">
        <v>42338</v>
      </c>
      <c r="M424" s="105" t="s">
        <v>45</v>
      </c>
      <c r="N424" s="105" t="s">
        <v>46</v>
      </c>
      <c r="O424" s="105" t="s">
        <v>59</v>
      </c>
      <c r="P424" s="105" t="s">
        <v>48</v>
      </c>
      <c r="Q424" s="105" t="s">
        <v>285</v>
      </c>
      <c r="R424" s="105" t="s">
        <v>50</v>
      </c>
      <c r="S424" s="105" t="s">
        <v>51</v>
      </c>
      <c r="T424" s="156">
        <f t="shared" si="88"/>
        <v>36</v>
      </c>
      <c r="U424" s="235"/>
      <c r="V424" s="243"/>
      <c r="W424" s="244"/>
      <c r="X424" s="159">
        <f>DATEDIF(L424,$W$7,"m")</f>
        <v>117</v>
      </c>
      <c r="Y424" s="159">
        <f t="shared" si="84"/>
        <v>9</v>
      </c>
      <c r="Z424" s="159">
        <f t="shared" si="85"/>
        <v>9</v>
      </c>
      <c r="AA424" s="244"/>
      <c r="AB424" s="244"/>
      <c r="AC424" s="244"/>
    </row>
    <row r="425" s="46" customFormat="1" ht="16.5" spans="1:29">
      <c r="A425" s="233" t="s">
        <v>85</v>
      </c>
      <c r="B425" s="236" t="s">
        <v>754</v>
      </c>
      <c r="C425" s="235"/>
      <c r="D425" s="235"/>
      <c r="E425" s="235"/>
      <c r="F425" s="235"/>
      <c r="G425" s="235"/>
      <c r="H425" s="235"/>
      <c r="I425" s="235"/>
      <c r="J425" s="233">
        <v>3</v>
      </c>
      <c r="K425" s="235"/>
      <c r="L425" s="235"/>
      <c r="M425" s="235"/>
      <c r="N425" s="235"/>
      <c r="O425" s="235"/>
      <c r="P425" s="235"/>
      <c r="Q425" s="235"/>
      <c r="R425" s="235"/>
      <c r="S425" s="235"/>
      <c r="T425" s="235"/>
      <c r="U425" s="235"/>
      <c r="V425" s="243"/>
      <c r="W425" s="244"/>
      <c r="X425" s="159"/>
      <c r="Y425" s="159"/>
      <c r="Z425" s="159"/>
      <c r="AA425" s="244"/>
      <c r="AB425" s="244"/>
      <c r="AC425" s="244"/>
    </row>
    <row r="426" s="46" customFormat="1" ht="32.25" spans="1:29">
      <c r="A426" s="105">
        <v>1</v>
      </c>
      <c r="B426" s="237" t="s">
        <v>1863</v>
      </c>
      <c r="C426" s="235"/>
      <c r="D426" s="107">
        <v>30635</v>
      </c>
      <c r="E426" s="105" t="s">
        <v>1864</v>
      </c>
      <c r="F426" s="105" t="s">
        <v>1865</v>
      </c>
      <c r="G426" s="105" t="s">
        <v>1866</v>
      </c>
      <c r="H426" s="107">
        <v>44364</v>
      </c>
      <c r="I426" s="133" t="s">
        <v>42</v>
      </c>
      <c r="J426" s="105" t="s">
        <v>1867</v>
      </c>
      <c r="K426" s="105" t="s">
        <v>1868</v>
      </c>
      <c r="L426" s="107">
        <v>42338</v>
      </c>
      <c r="M426" s="105" t="s">
        <v>45</v>
      </c>
      <c r="N426" s="105" t="s">
        <v>422</v>
      </c>
      <c r="O426" s="105" t="s">
        <v>59</v>
      </c>
      <c r="P426" s="105" t="s">
        <v>139</v>
      </c>
      <c r="Q426" s="105" t="s">
        <v>107</v>
      </c>
      <c r="R426" s="235"/>
      <c r="S426" s="105" t="s">
        <v>29</v>
      </c>
      <c r="T426" s="156">
        <f t="shared" ref="T426:T428" si="89">$X$9-YEAR(D426)</f>
        <v>42</v>
      </c>
      <c r="U426" s="235"/>
      <c r="V426" s="243"/>
      <c r="W426" s="244"/>
      <c r="X426" s="159">
        <f>DATEDIF(L426,$W$7,"m")</f>
        <v>117</v>
      </c>
      <c r="Y426" s="159">
        <f t="shared" si="84"/>
        <v>9</v>
      </c>
      <c r="Z426" s="159">
        <f t="shared" si="85"/>
        <v>9</v>
      </c>
      <c r="AA426" s="244"/>
      <c r="AB426" s="244"/>
      <c r="AC426" s="244"/>
    </row>
    <row r="427" s="45" customFormat="1" ht="32.25" spans="1:29">
      <c r="A427" s="105">
        <v>3</v>
      </c>
      <c r="B427" s="237" t="s">
        <v>1869</v>
      </c>
      <c r="C427" s="235"/>
      <c r="D427" s="107">
        <v>32612</v>
      </c>
      <c r="E427" s="105" t="s">
        <v>1870</v>
      </c>
      <c r="F427" s="105" t="s">
        <v>1871</v>
      </c>
      <c r="G427" s="105" t="s">
        <v>1872</v>
      </c>
      <c r="H427" s="107">
        <v>44867</v>
      </c>
      <c r="I427" s="133" t="s">
        <v>42</v>
      </c>
      <c r="J427" s="105" t="s">
        <v>95</v>
      </c>
      <c r="K427" s="105" t="s">
        <v>1266</v>
      </c>
      <c r="L427" s="107">
        <v>45023</v>
      </c>
      <c r="M427" s="105" t="s">
        <v>152</v>
      </c>
      <c r="N427" s="105" t="s">
        <v>1873</v>
      </c>
      <c r="O427" s="105" t="s">
        <v>638</v>
      </c>
      <c r="P427" s="105" t="s">
        <v>48</v>
      </c>
      <c r="Q427" s="105" t="s">
        <v>49</v>
      </c>
      <c r="R427" s="235"/>
      <c r="S427" s="235"/>
      <c r="T427" s="156">
        <f t="shared" si="89"/>
        <v>36</v>
      </c>
      <c r="U427" s="235"/>
      <c r="V427" s="243"/>
      <c r="W427" s="244"/>
      <c r="X427" s="159">
        <f>DATEDIF(L427,$W$7,"m")</f>
        <v>28</v>
      </c>
      <c r="Y427" s="159">
        <f t="shared" si="84"/>
        <v>2</v>
      </c>
      <c r="Z427" s="159">
        <f t="shared" si="85"/>
        <v>4</v>
      </c>
      <c r="AA427" s="244"/>
      <c r="AB427" s="244"/>
      <c r="AC427" s="244"/>
    </row>
    <row r="428" s="45" customFormat="1" ht="32.25" spans="1:29">
      <c r="A428" s="105">
        <v>3</v>
      </c>
      <c r="B428" s="237" t="s">
        <v>1874</v>
      </c>
      <c r="C428" s="235"/>
      <c r="D428" s="107">
        <v>34047</v>
      </c>
      <c r="E428" s="105" t="s">
        <v>1875</v>
      </c>
      <c r="F428" s="105" t="s">
        <v>1876</v>
      </c>
      <c r="G428" s="105" t="s">
        <v>1877</v>
      </c>
      <c r="H428" s="107">
        <v>44420</v>
      </c>
      <c r="I428" s="133" t="s">
        <v>42</v>
      </c>
      <c r="J428" s="105" t="s">
        <v>95</v>
      </c>
      <c r="K428" s="105" t="s">
        <v>1266</v>
      </c>
      <c r="L428" s="107">
        <v>42675</v>
      </c>
      <c r="M428" s="105" t="s">
        <v>45</v>
      </c>
      <c r="N428" s="105" t="s">
        <v>46</v>
      </c>
      <c r="O428" s="105" t="s">
        <v>59</v>
      </c>
      <c r="P428" s="105" t="s">
        <v>48</v>
      </c>
      <c r="Q428" s="105" t="s">
        <v>49</v>
      </c>
      <c r="R428" s="105" t="s">
        <v>50</v>
      </c>
      <c r="S428" s="105" t="s">
        <v>124</v>
      </c>
      <c r="T428" s="156">
        <f t="shared" si="89"/>
        <v>32</v>
      </c>
      <c r="U428" s="235"/>
      <c r="V428" s="243"/>
      <c r="W428" s="244"/>
      <c r="X428" s="159">
        <f>DATEDIF(L428,$W$7,"m")</f>
        <v>106</v>
      </c>
      <c r="Y428" s="159">
        <f t="shared" si="84"/>
        <v>8</v>
      </c>
      <c r="Z428" s="159">
        <f t="shared" si="85"/>
        <v>10</v>
      </c>
      <c r="AA428" s="244"/>
      <c r="AB428" s="244"/>
      <c r="AC428" s="244"/>
    </row>
    <row r="429" s="45" customFormat="1" ht="16.5" spans="1:29">
      <c r="A429" s="233" t="s">
        <v>104</v>
      </c>
      <c r="B429" s="236" t="s">
        <v>864</v>
      </c>
      <c r="C429" s="235"/>
      <c r="D429" s="235"/>
      <c r="E429" s="235"/>
      <c r="F429" s="235"/>
      <c r="G429" s="235"/>
      <c r="H429" s="235"/>
      <c r="I429" s="235"/>
      <c r="J429" s="233">
        <f>A437</f>
        <v>8</v>
      </c>
      <c r="K429" s="235"/>
      <c r="L429" s="235"/>
      <c r="M429" s="235"/>
      <c r="N429" s="235"/>
      <c r="O429" s="235"/>
      <c r="P429" s="235"/>
      <c r="Q429" s="235"/>
      <c r="R429" s="235"/>
      <c r="S429" s="235"/>
      <c r="T429" s="235"/>
      <c r="U429" s="235"/>
      <c r="V429" s="243"/>
      <c r="W429" s="244"/>
      <c r="X429" s="159"/>
      <c r="Y429" s="159"/>
      <c r="Z429" s="159"/>
      <c r="AA429" s="244"/>
      <c r="AB429" s="244"/>
      <c r="AC429" s="244"/>
    </row>
    <row r="430" s="45" customFormat="1" ht="32.25" spans="1:29">
      <c r="A430" s="105">
        <v>1</v>
      </c>
      <c r="B430" s="237" t="s">
        <v>1878</v>
      </c>
      <c r="C430" s="235"/>
      <c r="D430" s="107">
        <v>30621</v>
      </c>
      <c r="E430" s="105" t="s">
        <v>747</v>
      </c>
      <c r="F430" s="105" t="s">
        <v>1879</v>
      </c>
      <c r="G430" s="105" t="s">
        <v>1880</v>
      </c>
      <c r="H430" s="107">
        <v>44267</v>
      </c>
      <c r="I430" s="133" t="s">
        <v>42</v>
      </c>
      <c r="J430" s="105" t="s">
        <v>1881</v>
      </c>
      <c r="K430" s="105" t="s">
        <v>976</v>
      </c>
      <c r="L430" s="107">
        <v>42338</v>
      </c>
      <c r="M430" s="105" t="s">
        <v>45</v>
      </c>
      <c r="N430" s="105" t="s">
        <v>46</v>
      </c>
      <c r="O430" s="105" t="s">
        <v>59</v>
      </c>
      <c r="P430" s="105" t="s">
        <v>48</v>
      </c>
      <c r="Q430" s="105" t="s">
        <v>107</v>
      </c>
      <c r="R430" s="235"/>
      <c r="S430" s="105" t="s">
        <v>51</v>
      </c>
      <c r="T430" s="156">
        <f t="shared" ref="T430:T433" si="90">$X$9-YEAR(D430)</f>
        <v>42</v>
      </c>
      <c r="U430" s="235"/>
      <c r="V430" s="243"/>
      <c r="W430" s="244"/>
      <c r="X430" s="159">
        <f>DATEDIF(L430,$W$7,"m")</f>
        <v>117</v>
      </c>
      <c r="Y430" s="159">
        <f t="shared" si="84"/>
        <v>9</v>
      </c>
      <c r="Z430" s="159">
        <f t="shared" si="85"/>
        <v>9</v>
      </c>
      <c r="AA430" s="244"/>
      <c r="AB430" s="244"/>
      <c r="AC430" s="244"/>
    </row>
    <row r="431" s="45" customFormat="1" ht="32.25" spans="1:29">
      <c r="A431" s="105">
        <v>2</v>
      </c>
      <c r="B431" s="237" t="s">
        <v>1882</v>
      </c>
      <c r="C431" s="235"/>
      <c r="D431" s="107">
        <v>33622</v>
      </c>
      <c r="E431" s="105" t="s">
        <v>1883</v>
      </c>
      <c r="F431" s="105" t="s">
        <v>1865</v>
      </c>
      <c r="G431" s="105" t="s">
        <v>1884</v>
      </c>
      <c r="H431" s="107">
        <v>44420</v>
      </c>
      <c r="I431" s="133" t="s">
        <v>42</v>
      </c>
      <c r="J431" s="105" t="s">
        <v>95</v>
      </c>
      <c r="K431" s="105" t="s">
        <v>1290</v>
      </c>
      <c r="L431" s="107">
        <v>43344</v>
      </c>
      <c r="M431" s="105" t="s">
        <v>45</v>
      </c>
      <c r="N431" s="105" t="s">
        <v>46</v>
      </c>
      <c r="O431" s="105" t="s">
        <v>59</v>
      </c>
      <c r="P431" s="105" t="s">
        <v>48</v>
      </c>
      <c r="Q431" s="105" t="s">
        <v>49</v>
      </c>
      <c r="R431" s="105" t="s">
        <v>50</v>
      </c>
      <c r="S431" s="105" t="s">
        <v>51</v>
      </c>
      <c r="T431" s="156">
        <f t="shared" si="90"/>
        <v>33</v>
      </c>
      <c r="U431" s="235"/>
      <c r="V431" s="243"/>
      <c r="W431" s="244"/>
      <c r="X431" s="159">
        <f>DATEDIF(L431,$W$7,"m")</f>
        <v>84</v>
      </c>
      <c r="Y431" s="159">
        <f t="shared" si="84"/>
        <v>7</v>
      </c>
      <c r="Z431" s="159">
        <f t="shared" si="85"/>
        <v>0</v>
      </c>
      <c r="AA431" s="244"/>
      <c r="AB431" s="244"/>
      <c r="AC431" s="244"/>
    </row>
    <row r="432" s="45" customFormat="1" ht="32.25" spans="1:29">
      <c r="A432" s="105">
        <v>3</v>
      </c>
      <c r="B432" s="237" t="s">
        <v>1885</v>
      </c>
      <c r="C432" s="235"/>
      <c r="D432" s="107">
        <v>33835</v>
      </c>
      <c r="E432" s="105" t="s">
        <v>1886</v>
      </c>
      <c r="F432" s="105" t="s">
        <v>1887</v>
      </c>
      <c r="G432" s="105" t="s">
        <v>1888</v>
      </c>
      <c r="H432" s="107">
        <v>44267</v>
      </c>
      <c r="I432" s="133" t="s">
        <v>42</v>
      </c>
      <c r="J432" s="105" t="s">
        <v>95</v>
      </c>
      <c r="K432" s="105" t="s">
        <v>1290</v>
      </c>
      <c r="L432" s="107">
        <v>42283</v>
      </c>
      <c r="M432" s="105" t="s">
        <v>45</v>
      </c>
      <c r="N432" s="105" t="s">
        <v>46</v>
      </c>
      <c r="O432" s="105" t="s">
        <v>59</v>
      </c>
      <c r="P432" s="105" t="s">
        <v>48</v>
      </c>
      <c r="Q432" s="105" t="s">
        <v>49</v>
      </c>
      <c r="R432" s="105" t="s">
        <v>50</v>
      </c>
      <c r="S432" s="105" t="s">
        <v>51</v>
      </c>
      <c r="T432" s="156">
        <f t="shared" si="90"/>
        <v>33</v>
      </c>
      <c r="U432" s="235"/>
      <c r="V432" s="243"/>
      <c r="W432" s="244"/>
      <c r="X432" s="159">
        <f>DATEDIF(L432,$W$7,"m")</f>
        <v>118</v>
      </c>
      <c r="Y432" s="159">
        <f t="shared" si="84"/>
        <v>9</v>
      </c>
      <c r="Z432" s="159">
        <f t="shared" si="85"/>
        <v>10</v>
      </c>
      <c r="AA432" s="244"/>
      <c r="AB432" s="244"/>
      <c r="AC432" s="244"/>
    </row>
    <row r="433" s="46" customFormat="1" ht="32.25" spans="1:29">
      <c r="A433" s="105">
        <v>4</v>
      </c>
      <c r="B433" s="237" t="s">
        <v>1889</v>
      </c>
      <c r="C433" s="235"/>
      <c r="D433" s="107">
        <v>31178</v>
      </c>
      <c r="E433" s="105" t="s">
        <v>1890</v>
      </c>
      <c r="F433" s="105" t="s">
        <v>1891</v>
      </c>
      <c r="G433" s="105" t="s">
        <v>1892</v>
      </c>
      <c r="H433" s="107">
        <v>44293</v>
      </c>
      <c r="I433" s="133" t="s">
        <v>42</v>
      </c>
      <c r="J433" s="113" t="s">
        <v>45</v>
      </c>
      <c r="K433" s="105" t="s">
        <v>1290</v>
      </c>
      <c r="L433" s="107">
        <v>42338</v>
      </c>
      <c r="M433" s="105" t="s">
        <v>45</v>
      </c>
      <c r="N433" s="105" t="s">
        <v>422</v>
      </c>
      <c r="O433" s="105" t="s">
        <v>59</v>
      </c>
      <c r="P433" s="105" t="s">
        <v>48</v>
      </c>
      <c r="Q433" s="105" t="s">
        <v>107</v>
      </c>
      <c r="R433" s="235"/>
      <c r="S433" s="105" t="s">
        <v>124</v>
      </c>
      <c r="T433" s="156">
        <f t="shared" si="90"/>
        <v>40</v>
      </c>
      <c r="U433" s="235"/>
      <c r="V433" s="243"/>
      <c r="W433" s="244"/>
      <c r="X433" s="159">
        <f>DATEDIF(L433,$W$7,"m")</f>
        <v>117</v>
      </c>
      <c r="Y433" s="159">
        <f t="shared" si="84"/>
        <v>9</v>
      </c>
      <c r="Z433" s="159">
        <f t="shared" si="85"/>
        <v>9</v>
      </c>
      <c r="AA433" s="244"/>
      <c r="AB433" s="244"/>
      <c r="AC433" s="244"/>
    </row>
    <row r="434" s="46" customFormat="1" ht="32.25" spans="1:29">
      <c r="A434" s="105">
        <v>5</v>
      </c>
      <c r="B434" s="237" t="s">
        <v>1893</v>
      </c>
      <c r="C434" s="107">
        <v>30999</v>
      </c>
      <c r="D434" s="235"/>
      <c r="E434" s="105" t="s">
        <v>1894</v>
      </c>
      <c r="F434" s="105" t="s">
        <v>1895</v>
      </c>
      <c r="G434" s="105" t="s">
        <v>1896</v>
      </c>
      <c r="H434" s="107">
        <v>44573</v>
      </c>
      <c r="I434" s="133" t="s">
        <v>42</v>
      </c>
      <c r="J434" s="105" t="s">
        <v>95</v>
      </c>
      <c r="K434" s="105" t="s">
        <v>420</v>
      </c>
      <c r="L434" s="107">
        <v>43017</v>
      </c>
      <c r="M434" s="105" t="s">
        <v>45</v>
      </c>
      <c r="N434" s="105" t="s">
        <v>422</v>
      </c>
      <c r="O434" s="105" t="s">
        <v>47</v>
      </c>
      <c r="P434" s="105" t="s">
        <v>48</v>
      </c>
      <c r="Q434" s="105" t="s">
        <v>107</v>
      </c>
      <c r="R434" s="105" t="s">
        <v>134</v>
      </c>
      <c r="S434" s="105" t="s">
        <v>51</v>
      </c>
      <c r="T434" s="156">
        <f t="shared" ref="T434:T437" si="91">$X$9-YEAR(C434)</f>
        <v>41</v>
      </c>
      <c r="U434" s="235"/>
      <c r="V434" s="243"/>
      <c r="W434" s="244"/>
      <c r="X434" s="159">
        <f>DATEDIF(L434,$W$7,"m")</f>
        <v>94</v>
      </c>
      <c r="Y434" s="159">
        <f t="shared" si="84"/>
        <v>7</v>
      </c>
      <c r="Z434" s="159">
        <f t="shared" si="85"/>
        <v>10</v>
      </c>
      <c r="AA434" s="244"/>
      <c r="AB434" s="244"/>
      <c r="AC434" s="244"/>
    </row>
    <row r="435" s="45" customFormat="1" ht="32.25" spans="1:29">
      <c r="A435" s="105">
        <v>6</v>
      </c>
      <c r="B435" s="237" t="s">
        <v>1897</v>
      </c>
      <c r="C435" s="107">
        <v>31846</v>
      </c>
      <c r="D435" s="235"/>
      <c r="E435" s="105" t="s">
        <v>1898</v>
      </c>
      <c r="F435" s="105" t="s">
        <v>1899</v>
      </c>
      <c r="G435" s="105" t="s">
        <v>1900</v>
      </c>
      <c r="H435" s="107">
        <v>44751</v>
      </c>
      <c r="I435" s="133" t="s">
        <v>42</v>
      </c>
      <c r="J435" s="105" t="s">
        <v>95</v>
      </c>
      <c r="K435" s="105" t="s">
        <v>420</v>
      </c>
      <c r="L435" s="107">
        <v>44652</v>
      </c>
      <c r="M435" s="105" t="s">
        <v>152</v>
      </c>
      <c r="N435" s="241">
        <v>13095</v>
      </c>
      <c r="O435" s="105" t="s">
        <v>59</v>
      </c>
      <c r="P435" s="105" t="s">
        <v>48</v>
      </c>
      <c r="Q435" s="105" t="s">
        <v>107</v>
      </c>
      <c r="R435" s="235"/>
      <c r="S435" s="235"/>
      <c r="T435" s="156">
        <f t="shared" si="91"/>
        <v>38</v>
      </c>
      <c r="U435" s="235"/>
      <c r="V435" s="243"/>
      <c r="W435" s="244"/>
      <c r="X435" s="159">
        <f>DATEDIF(L435,$W$7,"m")</f>
        <v>41</v>
      </c>
      <c r="Y435" s="159">
        <f t="shared" si="84"/>
        <v>3</v>
      </c>
      <c r="Z435" s="159">
        <f t="shared" si="85"/>
        <v>5</v>
      </c>
      <c r="AA435" s="244"/>
      <c r="AB435" s="244"/>
      <c r="AC435" s="244"/>
    </row>
    <row r="436" s="46" customFormat="1" ht="32.25" spans="1:29">
      <c r="A436" s="105">
        <v>7</v>
      </c>
      <c r="B436" s="237" t="s">
        <v>1901</v>
      </c>
      <c r="C436" s="107">
        <v>33693</v>
      </c>
      <c r="D436" s="235"/>
      <c r="E436" s="105" t="s">
        <v>348</v>
      </c>
      <c r="F436" s="105" t="s">
        <v>1902</v>
      </c>
      <c r="G436" s="105" t="s">
        <v>1903</v>
      </c>
      <c r="H436" s="107">
        <v>44417</v>
      </c>
      <c r="I436" s="133" t="s">
        <v>42</v>
      </c>
      <c r="J436" s="105" t="s">
        <v>95</v>
      </c>
      <c r="K436" s="105" t="s">
        <v>420</v>
      </c>
      <c r="L436" s="107">
        <v>45027</v>
      </c>
      <c r="M436" s="105" t="s">
        <v>152</v>
      </c>
      <c r="N436" s="241">
        <v>13095</v>
      </c>
      <c r="O436" s="105" t="s">
        <v>59</v>
      </c>
      <c r="P436" s="105" t="s">
        <v>1904</v>
      </c>
      <c r="Q436" s="105" t="s">
        <v>49</v>
      </c>
      <c r="R436" s="235"/>
      <c r="S436" s="105" t="s">
        <v>51</v>
      </c>
      <c r="T436" s="156">
        <f t="shared" si="91"/>
        <v>33</v>
      </c>
      <c r="U436" s="235"/>
      <c r="V436" s="243"/>
      <c r="W436" s="244"/>
      <c r="X436" s="159">
        <f>DATEDIF(L436,$W$7,"m")</f>
        <v>28</v>
      </c>
      <c r="Y436" s="159">
        <f t="shared" si="84"/>
        <v>2</v>
      </c>
      <c r="Z436" s="159">
        <f t="shared" si="85"/>
        <v>4</v>
      </c>
      <c r="AA436" s="244"/>
      <c r="AB436" s="244"/>
      <c r="AC436" s="244"/>
    </row>
    <row r="437" s="45" customFormat="1" ht="48" spans="1:29">
      <c r="A437" s="105">
        <v>8</v>
      </c>
      <c r="B437" s="237" t="s">
        <v>1905</v>
      </c>
      <c r="C437" s="107">
        <v>35222</v>
      </c>
      <c r="D437" s="235"/>
      <c r="E437" s="105" t="s">
        <v>1906</v>
      </c>
      <c r="F437" s="105" t="s">
        <v>1907</v>
      </c>
      <c r="G437" s="105" t="s">
        <v>1908</v>
      </c>
      <c r="H437" s="107">
        <v>44941</v>
      </c>
      <c r="I437" s="133" t="s">
        <v>42</v>
      </c>
      <c r="J437" s="105" t="s">
        <v>95</v>
      </c>
      <c r="K437" s="105" t="s">
        <v>420</v>
      </c>
      <c r="L437" s="107">
        <v>45566</v>
      </c>
      <c r="M437" s="105" t="s">
        <v>152</v>
      </c>
      <c r="N437" s="241">
        <v>13095</v>
      </c>
      <c r="O437" s="105" t="s">
        <v>59</v>
      </c>
      <c r="P437" s="105" t="s">
        <v>48</v>
      </c>
      <c r="Q437" s="235"/>
      <c r="R437" s="105" t="s">
        <v>134</v>
      </c>
      <c r="S437" s="105" t="s">
        <v>124</v>
      </c>
      <c r="T437" s="156">
        <f t="shared" ref="T437:T443" si="92">$X$9-YEAR(C437)</f>
        <v>29</v>
      </c>
      <c r="U437" s="235"/>
      <c r="V437" s="243"/>
      <c r="W437" s="244"/>
      <c r="X437" s="159">
        <f>DATEDIF(L437,$W$7,"m")</f>
        <v>11</v>
      </c>
      <c r="Y437" s="159">
        <f t="shared" si="84"/>
        <v>0</v>
      </c>
      <c r="Z437" s="159">
        <f t="shared" si="85"/>
        <v>11</v>
      </c>
      <c r="AA437" s="244"/>
      <c r="AB437" s="244"/>
      <c r="AC437" s="244"/>
    </row>
    <row r="438" s="45" customFormat="1" ht="16.5" spans="1:29">
      <c r="A438" s="233" t="s">
        <v>304</v>
      </c>
      <c r="B438" s="236" t="s">
        <v>1317</v>
      </c>
      <c r="C438" s="235"/>
      <c r="D438" s="235"/>
      <c r="E438" s="235"/>
      <c r="F438" s="235"/>
      <c r="G438" s="235"/>
      <c r="H438" s="235"/>
      <c r="I438" s="235"/>
      <c r="J438" s="233">
        <f>A441</f>
        <v>3</v>
      </c>
      <c r="K438" s="235"/>
      <c r="L438" s="235"/>
      <c r="M438" s="235"/>
      <c r="N438" s="235"/>
      <c r="O438" s="235"/>
      <c r="P438" s="235"/>
      <c r="Q438" s="235"/>
      <c r="R438" s="235"/>
      <c r="S438" s="235"/>
      <c r="T438" s="156"/>
      <c r="U438" s="235"/>
      <c r="V438" s="243"/>
      <c r="W438" s="244"/>
      <c r="X438" s="159"/>
      <c r="Y438" s="159"/>
      <c r="Z438" s="159"/>
      <c r="AA438" s="244"/>
      <c r="AB438" s="244"/>
      <c r="AC438" s="244"/>
    </row>
    <row r="439" s="45" customFormat="1" ht="32.25" spans="1:29">
      <c r="A439" s="105">
        <v>1</v>
      </c>
      <c r="B439" s="237" t="s">
        <v>1909</v>
      </c>
      <c r="C439" s="235"/>
      <c r="D439" s="107">
        <v>31984</v>
      </c>
      <c r="E439" s="105" t="s">
        <v>1910</v>
      </c>
      <c r="F439" s="105" t="s">
        <v>1911</v>
      </c>
      <c r="G439" s="105" t="s">
        <v>1912</v>
      </c>
      <c r="H439" s="107">
        <v>45498</v>
      </c>
      <c r="I439" s="133" t="s">
        <v>42</v>
      </c>
      <c r="J439" s="113" t="s">
        <v>45</v>
      </c>
      <c r="K439" s="105" t="s">
        <v>1913</v>
      </c>
      <c r="L439" s="107">
        <v>42338</v>
      </c>
      <c r="M439" s="105" t="s">
        <v>45</v>
      </c>
      <c r="N439" s="105" t="s">
        <v>46</v>
      </c>
      <c r="O439" s="105" t="s">
        <v>59</v>
      </c>
      <c r="P439" s="105" t="s">
        <v>48</v>
      </c>
      <c r="Q439" s="105" t="s">
        <v>107</v>
      </c>
      <c r="R439" s="235"/>
      <c r="S439" s="105" t="s">
        <v>29</v>
      </c>
      <c r="T439" s="156">
        <f>$X$9-YEAR(D439)</f>
        <v>38</v>
      </c>
      <c r="U439" s="235"/>
      <c r="V439" s="243"/>
      <c r="W439" s="244"/>
      <c r="X439" s="159">
        <f>DATEDIF(L439,$W$7,"m")</f>
        <v>117</v>
      </c>
      <c r="Y439" s="159">
        <f t="shared" si="84"/>
        <v>9</v>
      </c>
      <c r="Z439" s="159">
        <f t="shared" si="85"/>
        <v>9</v>
      </c>
      <c r="AA439" s="244"/>
      <c r="AB439" s="244"/>
      <c r="AC439" s="244"/>
    </row>
    <row r="440" s="45" customFormat="1" ht="32.25" spans="1:29">
      <c r="A440" s="105">
        <v>2</v>
      </c>
      <c r="B440" s="237" t="s">
        <v>1914</v>
      </c>
      <c r="C440" s="238">
        <v>37267</v>
      </c>
      <c r="D440" s="107"/>
      <c r="E440" s="105" t="s">
        <v>263</v>
      </c>
      <c r="F440" s="105" t="s">
        <v>1915</v>
      </c>
      <c r="G440" s="329" t="s">
        <v>1916</v>
      </c>
      <c r="H440" s="107">
        <v>44352</v>
      </c>
      <c r="I440" s="133" t="s">
        <v>42</v>
      </c>
      <c r="J440" s="113" t="s">
        <v>95</v>
      </c>
      <c r="K440" s="105" t="s">
        <v>1917</v>
      </c>
      <c r="L440" s="107">
        <v>45870</v>
      </c>
      <c r="M440" s="105" t="s">
        <v>303</v>
      </c>
      <c r="N440" s="105" t="s">
        <v>1918</v>
      </c>
      <c r="O440" s="105" t="s">
        <v>59</v>
      </c>
      <c r="P440" s="105" t="s">
        <v>123</v>
      </c>
      <c r="Q440" s="105" t="s">
        <v>285</v>
      </c>
      <c r="R440" s="235"/>
      <c r="S440" s="105" t="s">
        <v>124</v>
      </c>
      <c r="T440" s="156">
        <f t="shared" si="92"/>
        <v>23</v>
      </c>
      <c r="U440" s="235"/>
      <c r="V440" s="243"/>
      <c r="W440" s="244"/>
      <c r="X440" s="159">
        <f>DATEDIF(L440,$W$7,"m")</f>
        <v>1</v>
      </c>
      <c r="Y440" s="159">
        <f>ROUNDDOWN(X440/12,0)</f>
        <v>0</v>
      </c>
      <c r="Z440" s="159">
        <f>MOD(X440,12)</f>
        <v>1</v>
      </c>
      <c r="AA440" s="244"/>
      <c r="AB440" s="244"/>
      <c r="AC440" s="244"/>
    </row>
    <row r="441" s="45" customFormat="1" ht="32.25" spans="1:29">
      <c r="A441" s="105">
        <v>3</v>
      </c>
      <c r="B441" s="237" t="s">
        <v>1919</v>
      </c>
      <c r="C441" s="235"/>
      <c r="D441" s="107">
        <v>36803</v>
      </c>
      <c r="E441" s="105" t="s">
        <v>1920</v>
      </c>
      <c r="F441" s="105" t="s">
        <v>1254</v>
      </c>
      <c r="G441" s="105" t="s">
        <v>1921</v>
      </c>
      <c r="H441" s="107">
        <v>44557</v>
      </c>
      <c r="I441" s="133" t="s">
        <v>42</v>
      </c>
      <c r="J441" s="105" t="s">
        <v>95</v>
      </c>
      <c r="K441" s="105" t="s">
        <v>1917</v>
      </c>
      <c r="L441" s="107">
        <v>45299</v>
      </c>
      <c r="M441" s="105" t="s">
        <v>152</v>
      </c>
      <c r="N441" s="105" t="s">
        <v>104</v>
      </c>
      <c r="O441" s="105" t="s">
        <v>59</v>
      </c>
      <c r="P441" s="105" t="s">
        <v>123</v>
      </c>
      <c r="Q441" s="105" t="s">
        <v>285</v>
      </c>
      <c r="R441" s="105" t="s">
        <v>280</v>
      </c>
      <c r="S441" s="105" t="s">
        <v>124</v>
      </c>
      <c r="T441" s="156">
        <f>$X$9-YEAR(D441)</f>
        <v>25</v>
      </c>
      <c r="U441" s="235"/>
      <c r="V441" s="243"/>
      <c r="W441" s="244"/>
      <c r="X441" s="159">
        <f t="shared" ref="X441:X457" si="93">DATEDIF(L441,$W$7,"m")</f>
        <v>19</v>
      </c>
      <c r="Y441" s="159">
        <f>ROUNDDOWN(X441/12,0)</f>
        <v>1</v>
      </c>
      <c r="Z441" s="159">
        <f>MOD(X441,12)</f>
        <v>7</v>
      </c>
      <c r="AA441" s="244"/>
      <c r="AB441" s="244"/>
      <c r="AC441" s="244"/>
    </row>
    <row r="442" s="57" customFormat="1" ht="16.5" spans="1:29">
      <c r="A442" s="233" t="s">
        <v>1922</v>
      </c>
      <c r="B442" s="234" t="s">
        <v>1923</v>
      </c>
      <c r="C442" s="235"/>
      <c r="D442" s="235"/>
      <c r="E442" s="235"/>
      <c r="F442" s="235"/>
      <c r="G442" s="235"/>
      <c r="H442" s="235"/>
      <c r="I442" s="235"/>
      <c r="J442" s="240">
        <f>SUM(J443:J464)</f>
        <v>21</v>
      </c>
      <c r="K442" s="235"/>
      <c r="L442" s="235"/>
      <c r="M442" s="235"/>
      <c r="N442" s="235"/>
      <c r="O442" s="235"/>
      <c r="P442" s="235"/>
      <c r="Q442" s="235"/>
      <c r="R442" s="235"/>
      <c r="S442" s="235"/>
      <c r="T442" s="156">
        <f t="shared" si="92"/>
        <v>125</v>
      </c>
      <c r="U442" s="235"/>
      <c r="V442" s="243"/>
      <c r="W442" s="244"/>
      <c r="X442" s="159"/>
      <c r="Y442" s="159"/>
      <c r="Z442" s="159"/>
      <c r="AA442" s="244"/>
      <c r="AB442" s="244"/>
      <c r="AC442" s="244"/>
    </row>
    <row r="443" s="45" customFormat="1" ht="16.5" spans="1:29">
      <c r="A443" s="233" t="s">
        <v>31</v>
      </c>
      <c r="B443" s="236" t="s">
        <v>741</v>
      </c>
      <c r="C443" s="239"/>
      <c r="D443" s="235"/>
      <c r="E443" s="235"/>
      <c r="F443" s="235"/>
      <c r="G443" s="235"/>
      <c r="H443" s="235"/>
      <c r="I443" s="235"/>
      <c r="J443" s="233">
        <f>A446</f>
        <v>3</v>
      </c>
      <c r="K443" s="235"/>
      <c r="L443" s="235"/>
      <c r="M443" s="235"/>
      <c r="N443" s="235"/>
      <c r="O443" s="235"/>
      <c r="P443" s="235"/>
      <c r="Q443" s="235"/>
      <c r="R443" s="235"/>
      <c r="S443" s="235"/>
      <c r="T443" s="156">
        <f t="shared" si="92"/>
        <v>125</v>
      </c>
      <c r="U443" s="235"/>
      <c r="V443" s="243"/>
      <c r="W443" s="244"/>
      <c r="X443" s="159"/>
      <c r="Y443" s="159"/>
      <c r="Z443" s="159"/>
      <c r="AA443" s="244"/>
      <c r="AB443" s="244"/>
      <c r="AC443" s="244"/>
    </row>
    <row r="444" s="46" customFormat="1" ht="32.25" spans="1:29">
      <c r="A444" s="105">
        <v>1</v>
      </c>
      <c r="B444" s="237" t="s">
        <v>1924</v>
      </c>
      <c r="C444" s="107">
        <v>29218</v>
      </c>
      <c r="D444" s="235"/>
      <c r="E444" s="105" t="s">
        <v>1925</v>
      </c>
      <c r="F444" s="105" t="s">
        <v>929</v>
      </c>
      <c r="G444" s="105" t="s">
        <v>1926</v>
      </c>
      <c r="H444" s="107">
        <v>44871</v>
      </c>
      <c r="I444" s="133" t="s">
        <v>42</v>
      </c>
      <c r="J444" s="105" t="s">
        <v>745</v>
      </c>
      <c r="K444" s="105" t="s">
        <v>745</v>
      </c>
      <c r="L444" s="107">
        <v>38961</v>
      </c>
      <c r="M444" s="105" t="s">
        <v>45</v>
      </c>
      <c r="N444" s="105" t="s">
        <v>46</v>
      </c>
      <c r="O444" s="105" t="s">
        <v>47</v>
      </c>
      <c r="P444" s="105" t="s">
        <v>48</v>
      </c>
      <c r="Q444" s="105" t="s">
        <v>285</v>
      </c>
      <c r="R444" s="105" t="s">
        <v>50</v>
      </c>
      <c r="S444" s="105" t="s">
        <v>51</v>
      </c>
      <c r="T444" s="156">
        <f t="shared" ref="T444:T446" si="94">$X$9-YEAR(C444)</f>
        <v>46</v>
      </c>
      <c r="U444" s="235"/>
      <c r="V444" s="243"/>
      <c r="W444" s="244"/>
      <c r="X444" s="159">
        <f t="shared" si="93"/>
        <v>228</v>
      </c>
      <c r="Y444" s="159">
        <f>ROUNDDOWN(X444/12,0)</f>
        <v>19</v>
      </c>
      <c r="Z444" s="159">
        <f>MOD(X444,12)</f>
        <v>0</v>
      </c>
      <c r="AA444" s="244"/>
      <c r="AB444" s="244"/>
      <c r="AC444" s="244"/>
    </row>
    <row r="445" s="46" customFormat="1" ht="32.25" spans="1:29">
      <c r="A445" s="105">
        <v>2</v>
      </c>
      <c r="B445" s="237" t="s">
        <v>1927</v>
      </c>
      <c r="C445" s="107">
        <v>28043</v>
      </c>
      <c r="D445" s="235"/>
      <c r="E445" s="105" t="s">
        <v>1928</v>
      </c>
      <c r="F445" s="105" t="s">
        <v>1929</v>
      </c>
      <c r="G445" s="105" t="s">
        <v>1930</v>
      </c>
      <c r="H445" s="107">
        <v>45044</v>
      </c>
      <c r="I445" s="133" t="s">
        <v>42</v>
      </c>
      <c r="J445" s="105" t="s">
        <v>44</v>
      </c>
      <c r="K445" s="105" t="s">
        <v>44</v>
      </c>
      <c r="L445" s="107">
        <v>39251</v>
      </c>
      <c r="M445" s="105" t="s">
        <v>45</v>
      </c>
      <c r="N445" s="105" t="s">
        <v>46</v>
      </c>
      <c r="O445" s="105" t="s">
        <v>59</v>
      </c>
      <c r="P445" s="105" t="s">
        <v>48</v>
      </c>
      <c r="Q445" s="105" t="s">
        <v>78</v>
      </c>
      <c r="R445" s="105" t="s">
        <v>50</v>
      </c>
      <c r="S445" s="105" t="s">
        <v>51</v>
      </c>
      <c r="T445" s="156">
        <f t="shared" si="94"/>
        <v>49</v>
      </c>
      <c r="U445" s="235"/>
      <c r="V445" s="243"/>
      <c r="W445" s="244"/>
      <c r="X445" s="159">
        <f t="shared" si="93"/>
        <v>218</v>
      </c>
      <c r="Y445" s="159">
        <f>ROUNDDOWN(X445/12,0)</f>
        <v>18</v>
      </c>
      <c r="Z445" s="159">
        <f>MOD(X445,12)</f>
        <v>2</v>
      </c>
      <c r="AA445" s="244"/>
      <c r="AB445" s="244"/>
      <c r="AC445" s="244"/>
    </row>
    <row r="446" s="46" customFormat="1" ht="32.25" spans="1:29">
      <c r="A446" s="105">
        <v>3</v>
      </c>
      <c r="B446" s="237" t="s">
        <v>1931</v>
      </c>
      <c r="C446" s="107">
        <v>31756</v>
      </c>
      <c r="D446" s="235"/>
      <c r="E446" s="105" t="s">
        <v>1932</v>
      </c>
      <c r="F446" s="105" t="s">
        <v>1933</v>
      </c>
      <c r="G446" s="105" t="s">
        <v>1934</v>
      </c>
      <c r="H446" s="107">
        <v>44353</v>
      </c>
      <c r="I446" s="133" t="s">
        <v>42</v>
      </c>
      <c r="J446" s="105" t="s">
        <v>44</v>
      </c>
      <c r="K446" s="105" t="s">
        <v>44</v>
      </c>
      <c r="L446" s="107">
        <v>42115</v>
      </c>
      <c r="M446" s="105" t="s">
        <v>45</v>
      </c>
      <c r="N446" s="105" t="s">
        <v>46</v>
      </c>
      <c r="O446" s="105" t="s">
        <v>59</v>
      </c>
      <c r="P446" s="105" t="s">
        <v>48</v>
      </c>
      <c r="Q446" s="105" t="s">
        <v>285</v>
      </c>
      <c r="R446" s="105" t="s">
        <v>50</v>
      </c>
      <c r="S446" s="105" t="s">
        <v>51</v>
      </c>
      <c r="T446" s="156">
        <f t="shared" si="94"/>
        <v>39</v>
      </c>
      <c r="U446" s="235"/>
      <c r="V446" s="243"/>
      <c r="W446" s="244"/>
      <c r="X446" s="159">
        <f t="shared" si="93"/>
        <v>124</v>
      </c>
      <c r="Y446" s="159">
        <f>ROUNDDOWN(X446/12,0)</f>
        <v>10</v>
      </c>
      <c r="Z446" s="159">
        <f>MOD(X446,12)</f>
        <v>4</v>
      </c>
      <c r="AA446" s="244"/>
      <c r="AB446" s="244"/>
      <c r="AC446" s="244"/>
    </row>
    <row r="447" s="46" customFormat="1" ht="16.5" spans="1:29">
      <c r="A447" s="233" t="s">
        <v>85</v>
      </c>
      <c r="B447" s="236" t="s">
        <v>754</v>
      </c>
      <c r="C447" s="239"/>
      <c r="D447" s="239"/>
      <c r="E447" s="235"/>
      <c r="F447" s="235"/>
      <c r="G447" s="235"/>
      <c r="H447" s="235"/>
      <c r="I447" s="235"/>
      <c r="J447" s="233">
        <f>A453</f>
        <v>6</v>
      </c>
      <c r="K447" s="235"/>
      <c r="L447" s="235"/>
      <c r="M447" s="235"/>
      <c r="N447" s="235"/>
      <c r="O447" s="235"/>
      <c r="P447" s="235"/>
      <c r="Q447" s="235"/>
      <c r="R447" s="235"/>
      <c r="S447" s="235"/>
      <c r="T447" s="235"/>
      <c r="U447" s="235"/>
      <c r="V447" s="243"/>
      <c r="W447" s="244"/>
      <c r="X447" s="159"/>
      <c r="Y447" s="159"/>
      <c r="Z447" s="159"/>
      <c r="AA447" s="244"/>
      <c r="AB447" s="244"/>
      <c r="AC447" s="244"/>
    </row>
    <row r="448" s="46" customFormat="1" ht="32.25" spans="1:29">
      <c r="A448" s="105">
        <v>1</v>
      </c>
      <c r="B448" s="237" t="s">
        <v>1935</v>
      </c>
      <c r="C448" s="235"/>
      <c r="D448" s="107">
        <v>30165</v>
      </c>
      <c r="E448" s="105" t="s">
        <v>1936</v>
      </c>
      <c r="F448" s="105" t="s">
        <v>1937</v>
      </c>
      <c r="G448" s="105" t="s">
        <v>1938</v>
      </c>
      <c r="H448" s="238">
        <v>44254</v>
      </c>
      <c r="I448" s="133" t="s">
        <v>42</v>
      </c>
      <c r="J448" s="105" t="s">
        <v>1158</v>
      </c>
      <c r="K448" s="105" t="s">
        <v>1158</v>
      </c>
      <c r="L448" s="107">
        <v>42522</v>
      </c>
      <c r="M448" s="105" t="s">
        <v>45</v>
      </c>
      <c r="N448" s="241">
        <v>1003</v>
      </c>
      <c r="O448" s="105" t="s">
        <v>47</v>
      </c>
      <c r="P448" s="105" t="s">
        <v>48</v>
      </c>
      <c r="Q448" s="105" t="s">
        <v>107</v>
      </c>
      <c r="R448" s="105" t="s">
        <v>50</v>
      </c>
      <c r="S448" s="105" t="s">
        <v>51</v>
      </c>
      <c r="T448" s="156">
        <f t="shared" ref="T448:T453" si="95">$X$9-YEAR(D448)</f>
        <v>43</v>
      </c>
      <c r="U448" s="235"/>
      <c r="V448" s="243"/>
      <c r="W448" s="244"/>
      <c r="X448" s="159">
        <f t="shared" si="93"/>
        <v>111</v>
      </c>
      <c r="Y448" s="159">
        <f>ROUNDDOWN(X448/12,0)</f>
        <v>9</v>
      </c>
      <c r="Z448" s="159">
        <f>MOD(X448,12)</f>
        <v>3</v>
      </c>
      <c r="AA448" s="244"/>
      <c r="AB448" s="244"/>
      <c r="AC448" s="244"/>
    </row>
    <row r="449" s="46" customFormat="1" ht="32.25" spans="1:29">
      <c r="A449" s="105">
        <v>2</v>
      </c>
      <c r="B449" s="237" t="s">
        <v>1939</v>
      </c>
      <c r="C449" s="235"/>
      <c r="D449" s="107">
        <v>37047</v>
      </c>
      <c r="E449" s="105" t="s">
        <v>442</v>
      </c>
      <c r="F449" s="105" t="s">
        <v>1940</v>
      </c>
      <c r="G449" s="105" t="s">
        <v>1941</v>
      </c>
      <c r="H449" s="107">
        <v>44557</v>
      </c>
      <c r="I449" s="133" t="s">
        <v>42</v>
      </c>
      <c r="J449" s="105" t="s">
        <v>95</v>
      </c>
      <c r="K449" s="105" t="s">
        <v>1266</v>
      </c>
      <c r="L449" s="107">
        <v>45474</v>
      </c>
      <c r="M449" s="105" t="s">
        <v>152</v>
      </c>
      <c r="N449" s="105" t="s">
        <v>104</v>
      </c>
      <c r="O449" s="105" t="s">
        <v>59</v>
      </c>
      <c r="P449" s="105" t="s">
        <v>123</v>
      </c>
      <c r="Q449" s="105" t="s">
        <v>49</v>
      </c>
      <c r="R449" s="105" t="s">
        <v>1942</v>
      </c>
      <c r="S449" s="105" t="s">
        <v>51</v>
      </c>
      <c r="T449" s="156">
        <f t="shared" si="95"/>
        <v>24</v>
      </c>
      <c r="U449" s="235"/>
      <c r="V449" s="243"/>
      <c r="W449" s="244"/>
      <c r="X449" s="159">
        <f t="shared" si="93"/>
        <v>14</v>
      </c>
      <c r="Y449" s="159">
        <f>ROUNDDOWN(X449/12,0)</f>
        <v>1</v>
      </c>
      <c r="Z449" s="159">
        <f>MOD(X449,12)</f>
        <v>2</v>
      </c>
      <c r="AA449" s="244"/>
      <c r="AB449" s="244"/>
      <c r="AC449" s="244"/>
    </row>
    <row r="450" s="45" customFormat="1" ht="32.25" spans="1:29">
      <c r="A450" s="105">
        <v>3</v>
      </c>
      <c r="B450" s="237" t="s">
        <v>1943</v>
      </c>
      <c r="C450" s="107">
        <v>33485</v>
      </c>
      <c r="D450" s="235"/>
      <c r="E450" s="105" t="s">
        <v>1944</v>
      </c>
      <c r="F450" s="105" t="s">
        <v>1945</v>
      </c>
      <c r="G450" s="105" t="s">
        <v>1946</v>
      </c>
      <c r="H450" s="235"/>
      <c r="I450" s="133" t="s">
        <v>42</v>
      </c>
      <c r="J450" s="105" t="s">
        <v>95</v>
      </c>
      <c r="K450" s="105" t="s">
        <v>1266</v>
      </c>
      <c r="L450" s="107">
        <v>41791</v>
      </c>
      <c r="M450" s="105" t="s">
        <v>103</v>
      </c>
      <c r="N450" s="105" t="s">
        <v>304</v>
      </c>
      <c r="O450" s="105" t="s">
        <v>105</v>
      </c>
      <c r="P450" s="105" t="s">
        <v>48</v>
      </c>
      <c r="Q450" s="105" t="s">
        <v>49</v>
      </c>
      <c r="R450" s="105" t="s">
        <v>50</v>
      </c>
      <c r="S450" s="105" t="s">
        <v>51</v>
      </c>
      <c r="T450" s="156">
        <f>$X$9-YEAR(C450)</f>
        <v>34</v>
      </c>
      <c r="U450" s="235"/>
      <c r="V450" s="243"/>
      <c r="W450" s="244"/>
      <c r="X450" s="159">
        <f t="shared" si="93"/>
        <v>135</v>
      </c>
      <c r="Y450" s="159">
        <f>ROUNDDOWN(X450/12,0)</f>
        <v>11</v>
      </c>
      <c r="Z450" s="159">
        <f>MOD(X450,12)</f>
        <v>3</v>
      </c>
      <c r="AA450" s="244"/>
      <c r="AB450" s="244"/>
      <c r="AC450" s="244"/>
    </row>
    <row r="451" s="45" customFormat="1" ht="32.25" spans="1:29">
      <c r="A451" s="105">
        <v>4</v>
      </c>
      <c r="B451" s="237" t="s">
        <v>1245</v>
      </c>
      <c r="C451" s="107">
        <v>33881</v>
      </c>
      <c r="D451" s="235"/>
      <c r="E451" s="105" t="s">
        <v>1947</v>
      </c>
      <c r="F451" s="105" t="s">
        <v>1948</v>
      </c>
      <c r="G451" s="105" t="s">
        <v>1949</v>
      </c>
      <c r="H451" s="107">
        <v>44296</v>
      </c>
      <c r="I451" s="133" t="s">
        <v>42</v>
      </c>
      <c r="J451" s="105" t="s">
        <v>777</v>
      </c>
      <c r="K451" s="105" t="s">
        <v>777</v>
      </c>
      <c r="L451" s="107">
        <v>42309</v>
      </c>
      <c r="M451" s="105" t="s">
        <v>103</v>
      </c>
      <c r="N451" s="241">
        <v>6031</v>
      </c>
      <c r="O451" s="105" t="s">
        <v>59</v>
      </c>
      <c r="P451" s="105" t="s">
        <v>211</v>
      </c>
      <c r="Q451" s="105" t="s">
        <v>49</v>
      </c>
      <c r="R451" s="105" t="s">
        <v>50</v>
      </c>
      <c r="S451" s="105" t="s">
        <v>51</v>
      </c>
      <c r="T451" s="156">
        <f>$X$9-YEAR(C451)</f>
        <v>33</v>
      </c>
      <c r="U451" s="235"/>
      <c r="V451" s="243"/>
      <c r="W451" s="244"/>
      <c r="X451" s="159">
        <f t="shared" si="93"/>
        <v>118</v>
      </c>
      <c r="Y451" s="159">
        <f>ROUNDDOWN(X451/12,0)</f>
        <v>9</v>
      </c>
      <c r="Z451" s="159">
        <f>MOD(X451,12)</f>
        <v>10</v>
      </c>
      <c r="AA451" s="244"/>
      <c r="AB451" s="244"/>
      <c r="AC451" s="244"/>
    </row>
    <row r="452" s="45" customFormat="1" ht="32.25" spans="1:29">
      <c r="A452" s="105">
        <v>5</v>
      </c>
      <c r="B452" s="245" t="s">
        <v>1950</v>
      </c>
      <c r="C452" s="246"/>
      <c r="D452" s="247" t="s">
        <v>1951</v>
      </c>
      <c r="E452" s="248" t="s">
        <v>1883</v>
      </c>
      <c r="F452" s="248" t="s">
        <v>1952</v>
      </c>
      <c r="G452" s="120" t="s">
        <v>1953</v>
      </c>
      <c r="H452" s="121">
        <v>44798</v>
      </c>
      <c r="I452" s="119" t="s">
        <v>1954</v>
      </c>
      <c r="J452" s="254" t="s">
        <v>95</v>
      </c>
      <c r="K452" s="140" t="s">
        <v>1266</v>
      </c>
      <c r="L452" s="246">
        <v>44896</v>
      </c>
      <c r="M452" s="246" t="s">
        <v>152</v>
      </c>
      <c r="N452" s="330" t="s">
        <v>104</v>
      </c>
      <c r="O452" s="254" t="s">
        <v>1955</v>
      </c>
      <c r="P452" s="254" t="s">
        <v>123</v>
      </c>
      <c r="Q452" s="254" t="s">
        <v>49</v>
      </c>
      <c r="R452" s="254" t="s">
        <v>1942</v>
      </c>
      <c r="S452" s="254" t="s">
        <v>51</v>
      </c>
      <c r="T452" s="156">
        <f t="shared" si="95"/>
        <v>29</v>
      </c>
      <c r="U452" s="248"/>
      <c r="V452" s="243"/>
      <c r="W452" s="244"/>
      <c r="X452" s="159">
        <f>DATEDIF(L452,$W$7,"m")</f>
        <v>33</v>
      </c>
      <c r="Y452" s="159">
        <f>ROUNDDOWN(X452/12,0)</f>
        <v>2</v>
      </c>
      <c r="Z452" s="159">
        <f>MOD(X452,12)</f>
        <v>9</v>
      </c>
      <c r="AA452" s="244"/>
      <c r="AB452" s="244"/>
      <c r="AC452" s="244"/>
    </row>
    <row r="453" s="45" customFormat="1" ht="32.25" spans="1:29">
      <c r="A453" s="105">
        <v>6</v>
      </c>
      <c r="B453" s="249" t="s">
        <v>1956</v>
      </c>
      <c r="C453" s="235"/>
      <c r="D453" s="107">
        <v>31941</v>
      </c>
      <c r="E453" s="250" t="s">
        <v>1957</v>
      </c>
      <c r="F453" s="105" t="s">
        <v>1958</v>
      </c>
      <c r="G453" s="105" t="s">
        <v>1959</v>
      </c>
      <c r="H453" s="107">
        <v>44280</v>
      </c>
      <c r="I453" s="133" t="s">
        <v>42</v>
      </c>
      <c r="J453" s="105" t="s">
        <v>95</v>
      </c>
      <c r="K453" s="105" t="s">
        <v>1266</v>
      </c>
      <c r="L453" s="107">
        <v>40909</v>
      </c>
      <c r="M453" s="105" t="s">
        <v>45</v>
      </c>
      <c r="N453" s="241">
        <v>1003</v>
      </c>
      <c r="O453" s="105" t="s">
        <v>59</v>
      </c>
      <c r="P453" s="105" t="s">
        <v>123</v>
      </c>
      <c r="Q453" s="105" t="s">
        <v>49</v>
      </c>
      <c r="R453" s="105" t="s">
        <v>1960</v>
      </c>
      <c r="S453" s="105" t="s">
        <v>124</v>
      </c>
      <c r="T453" s="156">
        <f t="shared" si="95"/>
        <v>38</v>
      </c>
      <c r="U453" s="235"/>
      <c r="V453" s="243"/>
      <c r="W453" s="244"/>
      <c r="X453" s="159">
        <f>DATEDIF(L453,$W$7,"m")</f>
        <v>164</v>
      </c>
      <c r="Y453" s="159">
        <f>ROUNDDOWN(X453/12,0)</f>
        <v>13</v>
      </c>
      <c r="Z453" s="159">
        <f>MOD(X453,12)</f>
        <v>8</v>
      </c>
      <c r="AA453" s="244"/>
      <c r="AB453" s="244"/>
      <c r="AC453" s="244"/>
    </row>
    <row r="454" s="46" customFormat="1" ht="16.5" spans="1:29">
      <c r="A454" s="233" t="s">
        <v>104</v>
      </c>
      <c r="B454" s="236" t="s">
        <v>864</v>
      </c>
      <c r="C454" s="251"/>
      <c r="D454" s="235"/>
      <c r="E454" s="235"/>
      <c r="F454" s="235"/>
      <c r="G454" s="235"/>
      <c r="H454" s="235"/>
      <c r="I454" s="235"/>
      <c r="J454" s="233">
        <f>A463</f>
        <v>9</v>
      </c>
      <c r="K454" s="235"/>
      <c r="L454" s="235"/>
      <c r="M454" s="235"/>
      <c r="N454" s="235"/>
      <c r="O454" s="235"/>
      <c r="P454" s="235"/>
      <c r="Q454" s="235"/>
      <c r="R454" s="235"/>
      <c r="S454" s="235"/>
      <c r="T454" s="235"/>
      <c r="U454" s="235"/>
      <c r="V454" s="243"/>
      <c r="W454" s="244"/>
      <c r="X454" s="159"/>
      <c r="Y454" s="159"/>
      <c r="Z454" s="159"/>
      <c r="AA454" s="244"/>
      <c r="AB454" s="244"/>
      <c r="AC454" s="244"/>
    </row>
    <row r="455" s="45" customFormat="1" ht="32.25" spans="1:29">
      <c r="A455" s="105">
        <v>1</v>
      </c>
      <c r="B455" s="237" t="s">
        <v>1961</v>
      </c>
      <c r="C455" s="107">
        <v>30408</v>
      </c>
      <c r="D455" s="235"/>
      <c r="E455" s="105" t="s">
        <v>1962</v>
      </c>
      <c r="F455" s="105" t="s">
        <v>1963</v>
      </c>
      <c r="G455" s="105" t="s">
        <v>1964</v>
      </c>
      <c r="H455" s="107">
        <v>44474</v>
      </c>
      <c r="I455" s="133" t="s">
        <v>42</v>
      </c>
      <c r="J455" s="105" t="s">
        <v>1163</v>
      </c>
      <c r="K455" s="105" t="s">
        <v>1163</v>
      </c>
      <c r="L455" s="107">
        <v>42115</v>
      </c>
      <c r="M455" s="105" t="s">
        <v>45</v>
      </c>
      <c r="N455" s="105" t="s">
        <v>46</v>
      </c>
      <c r="O455" s="105" t="s">
        <v>59</v>
      </c>
      <c r="P455" s="105" t="s">
        <v>48</v>
      </c>
      <c r="Q455" s="105" t="s">
        <v>49</v>
      </c>
      <c r="R455" s="105" t="s">
        <v>50</v>
      </c>
      <c r="S455" s="105" t="s">
        <v>224</v>
      </c>
      <c r="T455" s="156">
        <f>$X$9-YEAR(C455)</f>
        <v>42</v>
      </c>
      <c r="U455" s="235"/>
      <c r="V455" s="243"/>
      <c r="W455" s="244"/>
      <c r="X455" s="159">
        <f>DATEDIF(L455,$W$7,"m")</f>
        <v>124</v>
      </c>
      <c r="Y455" s="159">
        <f>ROUNDDOWN(X455/12,0)</f>
        <v>10</v>
      </c>
      <c r="Z455" s="159">
        <f>MOD(X455,12)</f>
        <v>4</v>
      </c>
      <c r="AA455" s="244"/>
      <c r="AB455" s="244"/>
      <c r="AC455" s="244"/>
    </row>
    <row r="456" s="45" customFormat="1" ht="32.25" spans="1:29">
      <c r="A456" s="105">
        <v>2</v>
      </c>
      <c r="B456" s="237" t="s">
        <v>1965</v>
      </c>
      <c r="C456" s="107">
        <v>30121</v>
      </c>
      <c r="D456" s="235"/>
      <c r="E456" s="105" t="s">
        <v>1966</v>
      </c>
      <c r="F456" s="105" t="s">
        <v>1967</v>
      </c>
      <c r="G456" s="105" t="s">
        <v>1968</v>
      </c>
      <c r="H456" s="107">
        <v>44872</v>
      </c>
      <c r="I456" s="133" t="s">
        <v>42</v>
      </c>
      <c r="J456" s="105" t="s">
        <v>95</v>
      </c>
      <c r="K456" s="105" t="s">
        <v>1290</v>
      </c>
      <c r="L456" s="107">
        <v>42115</v>
      </c>
      <c r="M456" s="105" t="s">
        <v>45</v>
      </c>
      <c r="N456" s="105" t="s">
        <v>1383</v>
      </c>
      <c r="O456" s="105" t="s">
        <v>59</v>
      </c>
      <c r="P456" s="105" t="s">
        <v>48</v>
      </c>
      <c r="Q456" s="105" t="s">
        <v>285</v>
      </c>
      <c r="R456" s="105" t="s">
        <v>50</v>
      </c>
      <c r="S456" s="105" t="s">
        <v>29</v>
      </c>
      <c r="T456" s="156">
        <f>$X$9-YEAR(C456)</f>
        <v>43</v>
      </c>
      <c r="U456" s="235"/>
      <c r="V456" s="243"/>
      <c r="W456" s="244"/>
      <c r="X456" s="159">
        <f>DATEDIF(L456,$W$7,"m")</f>
        <v>124</v>
      </c>
      <c r="Y456" s="159">
        <f>ROUNDDOWN(X456/12,0)</f>
        <v>10</v>
      </c>
      <c r="Z456" s="159">
        <f>MOD(X456,12)</f>
        <v>4</v>
      </c>
      <c r="AA456" s="244"/>
      <c r="AB456" s="244"/>
      <c r="AC456" s="244"/>
    </row>
    <row r="457" s="45" customFormat="1" ht="32.25" spans="1:29">
      <c r="A457" s="105">
        <v>3</v>
      </c>
      <c r="B457" s="237" t="s">
        <v>1969</v>
      </c>
      <c r="C457" s="235"/>
      <c r="D457" s="107">
        <v>33838</v>
      </c>
      <c r="E457" s="105" t="s">
        <v>1970</v>
      </c>
      <c r="F457" s="105" t="s">
        <v>1971</v>
      </c>
      <c r="G457" s="105" t="s">
        <v>1972</v>
      </c>
      <c r="H457" s="107">
        <v>44280</v>
      </c>
      <c r="I457" s="133" t="s">
        <v>42</v>
      </c>
      <c r="J457" s="105" t="s">
        <v>95</v>
      </c>
      <c r="K457" s="105" t="s">
        <v>1290</v>
      </c>
      <c r="L457" s="107">
        <v>41579</v>
      </c>
      <c r="M457" s="105" t="s">
        <v>45</v>
      </c>
      <c r="N457" s="105" t="s">
        <v>46</v>
      </c>
      <c r="O457" s="105" t="s">
        <v>59</v>
      </c>
      <c r="P457" s="105" t="s">
        <v>48</v>
      </c>
      <c r="Q457" s="105" t="s">
        <v>107</v>
      </c>
      <c r="R457" s="105" t="s">
        <v>50</v>
      </c>
      <c r="S457" s="105" t="s">
        <v>51</v>
      </c>
      <c r="T457" s="156">
        <f t="shared" ref="T457:T459" si="96">$X$9-YEAR(D457)</f>
        <v>33</v>
      </c>
      <c r="U457" s="235"/>
      <c r="V457" s="243"/>
      <c r="W457" s="244"/>
      <c r="X457" s="159">
        <f>DATEDIF(L457,$W$7,"m")</f>
        <v>142</v>
      </c>
      <c r="Y457" s="159">
        <f>ROUNDDOWN(X457/12,0)</f>
        <v>11</v>
      </c>
      <c r="Z457" s="159">
        <f>MOD(X457,12)</f>
        <v>10</v>
      </c>
      <c r="AA457" s="244"/>
      <c r="AB457" s="244"/>
      <c r="AC457" s="244"/>
    </row>
    <row r="458" s="45" customFormat="1" ht="48" spans="1:29">
      <c r="A458" s="105">
        <v>4</v>
      </c>
      <c r="B458" s="237" t="s">
        <v>1973</v>
      </c>
      <c r="C458" s="235"/>
      <c r="D458" s="107">
        <v>32853</v>
      </c>
      <c r="E458" s="105" t="s">
        <v>1974</v>
      </c>
      <c r="F458" s="105" t="s">
        <v>1975</v>
      </c>
      <c r="G458" s="105" t="s">
        <v>1976</v>
      </c>
      <c r="H458" s="107">
        <v>44299</v>
      </c>
      <c r="I458" s="133" t="s">
        <v>42</v>
      </c>
      <c r="J458" s="105" t="s">
        <v>95</v>
      </c>
      <c r="K458" s="105" t="s">
        <v>1290</v>
      </c>
      <c r="L458" s="107">
        <v>43955</v>
      </c>
      <c r="M458" s="105" t="s">
        <v>103</v>
      </c>
      <c r="N458" s="105" t="s">
        <v>104</v>
      </c>
      <c r="O458" s="105" t="s">
        <v>47</v>
      </c>
      <c r="P458" s="105" t="s">
        <v>1977</v>
      </c>
      <c r="Q458" s="105" t="s">
        <v>49</v>
      </c>
      <c r="R458" s="105" t="s">
        <v>50</v>
      </c>
      <c r="S458" s="105" t="s">
        <v>51</v>
      </c>
      <c r="T458" s="156">
        <f t="shared" si="96"/>
        <v>36</v>
      </c>
      <c r="U458" s="235"/>
      <c r="V458" s="243"/>
      <c r="W458" s="244"/>
      <c r="X458" s="159">
        <f>DATEDIF(L458,$W$7,"m")</f>
        <v>63</v>
      </c>
      <c r="Y458" s="159">
        <f>ROUNDDOWN(X458/12,0)</f>
        <v>5</v>
      </c>
      <c r="Z458" s="159">
        <f>MOD(X458,12)</f>
        <v>3</v>
      </c>
      <c r="AA458" s="244"/>
      <c r="AB458" s="244"/>
      <c r="AC458" s="244"/>
    </row>
    <row r="459" s="45" customFormat="1" ht="32.25" spans="1:29">
      <c r="A459" s="105">
        <v>5</v>
      </c>
      <c r="B459" s="237" t="s">
        <v>1978</v>
      </c>
      <c r="C459" s="235"/>
      <c r="D459" s="107">
        <v>37245</v>
      </c>
      <c r="E459" s="105" t="s">
        <v>442</v>
      </c>
      <c r="F459" s="105" t="s">
        <v>1979</v>
      </c>
      <c r="G459" s="329" t="s">
        <v>1980</v>
      </c>
      <c r="H459" s="107">
        <v>45252</v>
      </c>
      <c r="I459" s="133" t="s">
        <v>42</v>
      </c>
      <c r="J459" s="105" t="s">
        <v>95</v>
      </c>
      <c r="K459" s="105" t="s">
        <v>1290</v>
      </c>
      <c r="L459" s="107">
        <v>45299</v>
      </c>
      <c r="M459" s="105" t="s">
        <v>152</v>
      </c>
      <c r="N459" s="105" t="s">
        <v>104</v>
      </c>
      <c r="O459" s="105" t="s">
        <v>59</v>
      </c>
      <c r="P459" s="105" t="s">
        <v>48</v>
      </c>
      <c r="Q459" s="105" t="s">
        <v>49</v>
      </c>
      <c r="R459" s="105" t="s">
        <v>50</v>
      </c>
      <c r="S459" s="105" t="s">
        <v>124</v>
      </c>
      <c r="T459" s="156">
        <f t="shared" si="96"/>
        <v>24</v>
      </c>
      <c r="U459" s="235"/>
      <c r="V459" s="243"/>
      <c r="W459" s="244"/>
      <c r="X459" s="159">
        <f t="shared" ref="X459:X490" si="97">DATEDIF(L459,$W$7,"m")</f>
        <v>19</v>
      </c>
      <c r="Y459" s="159">
        <f>ROUNDDOWN(X459/12,0)</f>
        <v>1</v>
      </c>
      <c r="Z459" s="159">
        <f>MOD(X459,12)</f>
        <v>7</v>
      </c>
      <c r="AA459" s="244"/>
      <c r="AB459" s="244"/>
      <c r="AC459" s="244"/>
    </row>
    <row r="460" s="45" customFormat="1" ht="48" spans="1:29">
      <c r="A460" s="105">
        <v>6</v>
      </c>
      <c r="B460" s="237" t="s">
        <v>1981</v>
      </c>
      <c r="C460" s="107">
        <v>31174</v>
      </c>
      <c r="D460" s="235"/>
      <c r="E460" s="105" t="s">
        <v>1982</v>
      </c>
      <c r="F460" s="105" t="s">
        <v>1958</v>
      </c>
      <c r="G460" s="105" t="s">
        <v>1983</v>
      </c>
      <c r="H460" s="235"/>
      <c r="I460" s="133" t="s">
        <v>42</v>
      </c>
      <c r="J460" s="105" t="s">
        <v>1158</v>
      </c>
      <c r="K460" s="105" t="s">
        <v>1158</v>
      </c>
      <c r="L460" s="107">
        <v>41640</v>
      </c>
      <c r="M460" s="105" t="s">
        <v>45</v>
      </c>
      <c r="N460" s="105" t="s">
        <v>46</v>
      </c>
      <c r="O460" s="105" t="s">
        <v>59</v>
      </c>
      <c r="P460" s="105" t="s">
        <v>48</v>
      </c>
      <c r="Q460" s="105" t="s">
        <v>285</v>
      </c>
      <c r="R460" s="105" t="s">
        <v>50</v>
      </c>
      <c r="S460" s="105" t="s">
        <v>29</v>
      </c>
      <c r="T460" s="156">
        <f t="shared" ref="T460:T463" si="98">$X$9-YEAR(C460)</f>
        <v>40</v>
      </c>
      <c r="U460" s="235"/>
      <c r="V460" s="243"/>
      <c r="W460" s="244"/>
      <c r="X460" s="159">
        <f t="shared" si="97"/>
        <v>140</v>
      </c>
      <c r="Y460" s="159">
        <f>ROUNDDOWN(X460/12,0)</f>
        <v>11</v>
      </c>
      <c r="Z460" s="159">
        <f>MOD(X460,12)</f>
        <v>8</v>
      </c>
      <c r="AA460" s="244"/>
      <c r="AB460" s="244"/>
      <c r="AC460" s="244"/>
    </row>
    <row r="461" s="45" customFormat="1" ht="32.25" spans="1:29">
      <c r="A461" s="105">
        <v>7</v>
      </c>
      <c r="B461" s="237" t="s">
        <v>1984</v>
      </c>
      <c r="C461" s="107">
        <v>32949</v>
      </c>
      <c r="D461" s="235"/>
      <c r="E461" s="105" t="s">
        <v>1985</v>
      </c>
      <c r="F461" s="105" t="s">
        <v>1986</v>
      </c>
      <c r="G461" s="105" t="s">
        <v>1987</v>
      </c>
      <c r="H461" s="107">
        <v>44899</v>
      </c>
      <c r="I461" s="133" t="s">
        <v>42</v>
      </c>
      <c r="J461" s="105" t="s">
        <v>95</v>
      </c>
      <c r="K461" s="105" t="s">
        <v>420</v>
      </c>
      <c r="L461" s="107">
        <v>43862</v>
      </c>
      <c r="M461" s="105" t="s">
        <v>103</v>
      </c>
      <c r="N461" s="105" t="s">
        <v>104</v>
      </c>
      <c r="O461" s="105" t="s">
        <v>59</v>
      </c>
      <c r="P461" s="105" t="s">
        <v>48</v>
      </c>
      <c r="Q461" s="105" t="s">
        <v>49</v>
      </c>
      <c r="R461" s="105" t="s">
        <v>50</v>
      </c>
      <c r="S461" s="105" t="s">
        <v>51</v>
      </c>
      <c r="T461" s="156">
        <f t="shared" si="98"/>
        <v>35</v>
      </c>
      <c r="U461" s="235"/>
      <c r="V461" s="243"/>
      <c r="W461" s="244"/>
      <c r="X461" s="159">
        <f t="shared" si="97"/>
        <v>67</v>
      </c>
      <c r="Y461" s="159">
        <f>ROUNDDOWN(X461/12,0)</f>
        <v>5</v>
      </c>
      <c r="Z461" s="159">
        <f>MOD(X461,12)</f>
        <v>7</v>
      </c>
      <c r="AA461" s="244"/>
      <c r="AB461" s="244"/>
      <c r="AC461" s="244"/>
    </row>
    <row r="462" s="45" customFormat="1" ht="63.75" spans="1:29">
      <c r="A462" s="105">
        <v>8</v>
      </c>
      <c r="B462" s="237" t="s">
        <v>1988</v>
      </c>
      <c r="C462" s="107">
        <v>31632</v>
      </c>
      <c r="D462" s="235"/>
      <c r="E462" s="105" t="s">
        <v>1989</v>
      </c>
      <c r="F462" s="105" t="s">
        <v>1990</v>
      </c>
      <c r="G462" s="105" t="s">
        <v>1991</v>
      </c>
      <c r="H462" s="107">
        <v>44420</v>
      </c>
      <c r="I462" s="133" t="s">
        <v>42</v>
      </c>
      <c r="J462" s="105" t="s">
        <v>95</v>
      </c>
      <c r="K462" s="105" t="s">
        <v>1992</v>
      </c>
      <c r="L462" s="107">
        <v>41456</v>
      </c>
      <c r="M462" s="105" t="s">
        <v>45</v>
      </c>
      <c r="N462" s="105" t="s">
        <v>1993</v>
      </c>
      <c r="O462" s="105" t="s">
        <v>377</v>
      </c>
      <c r="P462" s="105" t="s">
        <v>48</v>
      </c>
      <c r="Q462" s="105" t="s">
        <v>49</v>
      </c>
      <c r="R462" s="235"/>
      <c r="S462" s="105" t="s">
        <v>51</v>
      </c>
      <c r="T462" s="156">
        <f t="shared" si="98"/>
        <v>39</v>
      </c>
      <c r="U462" s="235"/>
      <c r="V462" s="243"/>
      <c r="W462" s="244"/>
      <c r="X462" s="159">
        <f t="shared" si="97"/>
        <v>146</v>
      </c>
      <c r="Y462" s="159">
        <f>ROUNDDOWN(X462/12,0)</f>
        <v>12</v>
      </c>
      <c r="Z462" s="159">
        <f>MOD(X462,12)</f>
        <v>2</v>
      </c>
      <c r="AA462" s="244"/>
      <c r="AB462" s="244"/>
      <c r="AC462" s="244"/>
    </row>
    <row r="463" s="45" customFormat="1" ht="32.25" spans="1:29">
      <c r="A463" s="105">
        <v>9</v>
      </c>
      <c r="B463" s="237" t="s">
        <v>1994</v>
      </c>
      <c r="C463" s="107">
        <v>33400</v>
      </c>
      <c r="D463" s="235"/>
      <c r="E463" s="105" t="s">
        <v>1995</v>
      </c>
      <c r="F463" s="105" t="s">
        <v>1996</v>
      </c>
      <c r="G463" s="105" t="s">
        <v>1997</v>
      </c>
      <c r="H463" s="107">
        <v>44280</v>
      </c>
      <c r="I463" s="133" t="s">
        <v>42</v>
      </c>
      <c r="J463" s="105" t="s">
        <v>95</v>
      </c>
      <c r="K463" s="105" t="s">
        <v>1998</v>
      </c>
      <c r="L463" s="107">
        <v>42309</v>
      </c>
      <c r="M463" s="105" t="s">
        <v>103</v>
      </c>
      <c r="N463" s="105" t="s">
        <v>304</v>
      </c>
      <c r="O463" s="105" t="s">
        <v>210</v>
      </c>
      <c r="P463" s="105" t="s">
        <v>48</v>
      </c>
      <c r="Q463" s="105" t="s">
        <v>49</v>
      </c>
      <c r="R463" s="105" t="s">
        <v>794</v>
      </c>
      <c r="S463" s="105" t="s">
        <v>51</v>
      </c>
      <c r="T463" s="156">
        <f t="shared" si="98"/>
        <v>34</v>
      </c>
      <c r="U463" s="235"/>
      <c r="V463" s="243"/>
      <c r="W463" s="244"/>
      <c r="X463" s="159">
        <f t="shared" si="97"/>
        <v>118</v>
      </c>
      <c r="Y463" s="159">
        <f>ROUNDDOWN(X463/12,0)</f>
        <v>9</v>
      </c>
      <c r="Z463" s="159">
        <f>MOD(X463,12)</f>
        <v>10</v>
      </c>
      <c r="AA463" s="244"/>
      <c r="AB463" s="244"/>
      <c r="AC463" s="244"/>
    </row>
    <row r="464" s="45" customFormat="1" ht="16.5" spans="1:29">
      <c r="A464" s="193" t="s">
        <v>304</v>
      </c>
      <c r="B464" s="236" t="s">
        <v>1317</v>
      </c>
      <c r="C464" s="251"/>
      <c r="D464" s="235"/>
      <c r="E464" s="235"/>
      <c r="F464" s="235"/>
      <c r="G464" s="235"/>
      <c r="H464" s="235"/>
      <c r="I464" s="235"/>
      <c r="J464" s="233">
        <f>A467</f>
        <v>3</v>
      </c>
      <c r="K464" s="235"/>
      <c r="L464" s="235"/>
      <c r="M464" s="235"/>
      <c r="N464" s="235"/>
      <c r="O464" s="235"/>
      <c r="P464" s="235"/>
      <c r="Q464" s="235"/>
      <c r="R464" s="235"/>
      <c r="S464" s="235"/>
      <c r="T464" s="235"/>
      <c r="U464" s="235"/>
      <c r="V464" s="243"/>
      <c r="W464" s="244"/>
      <c r="X464" s="159"/>
      <c r="Y464" s="159"/>
      <c r="Z464" s="159"/>
      <c r="AA464" s="244"/>
      <c r="AB464" s="244"/>
      <c r="AC464" s="244"/>
    </row>
    <row r="465" s="45" customFormat="1" ht="48" spans="1:29">
      <c r="A465" s="105">
        <v>1</v>
      </c>
      <c r="B465" s="237" t="s">
        <v>1999</v>
      </c>
      <c r="C465" s="107">
        <v>31745</v>
      </c>
      <c r="D465" s="235"/>
      <c r="E465" s="105" t="s">
        <v>2000</v>
      </c>
      <c r="F465" s="105" t="s">
        <v>2001</v>
      </c>
      <c r="G465" s="105" t="s">
        <v>2002</v>
      </c>
      <c r="H465" s="107">
        <v>44286</v>
      </c>
      <c r="I465" s="133" t="s">
        <v>42</v>
      </c>
      <c r="J465" s="105" t="s">
        <v>1158</v>
      </c>
      <c r="K465" s="105" t="s">
        <v>2003</v>
      </c>
      <c r="L465" s="107">
        <v>41758</v>
      </c>
      <c r="M465" s="105" t="s">
        <v>45</v>
      </c>
      <c r="N465" s="105" t="s">
        <v>1068</v>
      </c>
      <c r="O465" s="105" t="s">
        <v>59</v>
      </c>
      <c r="P465" s="105" t="s">
        <v>48</v>
      </c>
      <c r="Q465" s="105" t="s">
        <v>49</v>
      </c>
      <c r="R465" s="235"/>
      <c r="S465" s="105" t="s">
        <v>51</v>
      </c>
      <c r="T465" s="156">
        <f t="shared" ref="T465:T467" si="99">$X$9-YEAR(C465)</f>
        <v>39</v>
      </c>
      <c r="U465" s="235"/>
      <c r="V465" s="243"/>
      <c r="W465" s="244"/>
      <c r="X465" s="159">
        <f t="shared" si="97"/>
        <v>136</v>
      </c>
      <c r="Y465" s="159">
        <f t="shared" ref="Y464:Y527" si="100">ROUNDDOWN(X465/12,0)</f>
        <v>11</v>
      </c>
      <c r="Z465" s="159">
        <f t="shared" ref="Z464:Z527" si="101">MOD(X465,12)</f>
        <v>4</v>
      </c>
      <c r="AA465" s="244"/>
      <c r="AB465" s="244"/>
      <c r="AC465" s="244"/>
    </row>
    <row r="466" s="45" customFormat="1" ht="32.25" spans="1:29">
      <c r="A466" s="105">
        <v>2</v>
      </c>
      <c r="B466" s="237" t="s">
        <v>2004</v>
      </c>
      <c r="C466" s="107">
        <v>33526</v>
      </c>
      <c r="D466" s="235"/>
      <c r="E466" s="105" t="s">
        <v>2005</v>
      </c>
      <c r="F466" s="105" t="s">
        <v>2006</v>
      </c>
      <c r="G466" s="105" t="s">
        <v>2007</v>
      </c>
      <c r="H466" s="107">
        <v>44771</v>
      </c>
      <c r="I466" s="133" t="s">
        <v>42</v>
      </c>
      <c r="J466" s="105" t="s">
        <v>95</v>
      </c>
      <c r="K466" s="105" t="s">
        <v>420</v>
      </c>
      <c r="L466" s="107">
        <v>42370</v>
      </c>
      <c r="M466" s="105" t="s">
        <v>45</v>
      </c>
      <c r="N466" s="105" t="s">
        <v>46</v>
      </c>
      <c r="O466" s="105" t="s">
        <v>105</v>
      </c>
      <c r="P466" s="105" t="s">
        <v>48</v>
      </c>
      <c r="Q466" s="105" t="s">
        <v>49</v>
      </c>
      <c r="R466" s="105" t="s">
        <v>50</v>
      </c>
      <c r="S466" s="105" t="s">
        <v>29</v>
      </c>
      <c r="T466" s="156">
        <f t="shared" si="99"/>
        <v>34</v>
      </c>
      <c r="U466" s="235"/>
      <c r="V466" s="243"/>
      <c r="W466" s="244"/>
      <c r="X466" s="159">
        <f t="shared" si="97"/>
        <v>116</v>
      </c>
      <c r="Y466" s="159">
        <f t="shared" si="100"/>
        <v>9</v>
      </c>
      <c r="Z466" s="159">
        <f t="shared" si="101"/>
        <v>8</v>
      </c>
      <c r="AA466" s="244"/>
      <c r="AB466" s="244"/>
      <c r="AC466" s="244"/>
    </row>
    <row r="467" s="45" customFormat="1" ht="63.75" spans="1:29">
      <c r="A467" s="105">
        <v>3</v>
      </c>
      <c r="B467" s="237" t="s">
        <v>2008</v>
      </c>
      <c r="C467" s="107">
        <v>32367</v>
      </c>
      <c r="D467" s="235"/>
      <c r="E467" s="105" t="s">
        <v>2009</v>
      </c>
      <c r="F467" s="105" t="s">
        <v>2010</v>
      </c>
      <c r="G467" s="105" t="s">
        <v>2011</v>
      </c>
      <c r="H467" s="235"/>
      <c r="I467" s="133" t="s">
        <v>42</v>
      </c>
      <c r="J467" s="105" t="s">
        <v>95</v>
      </c>
      <c r="K467" s="105" t="s">
        <v>2012</v>
      </c>
      <c r="L467" s="107">
        <v>43678</v>
      </c>
      <c r="M467" s="105" t="s">
        <v>103</v>
      </c>
      <c r="N467" s="105" t="s">
        <v>104</v>
      </c>
      <c r="O467" s="105" t="s">
        <v>59</v>
      </c>
      <c r="P467" s="105" t="s">
        <v>48</v>
      </c>
      <c r="Q467" s="105" t="s">
        <v>49</v>
      </c>
      <c r="R467" s="105" t="s">
        <v>50</v>
      </c>
      <c r="S467" s="105" t="s">
        <v>51</v>
      </c>
      <c r="T467" s="156">
        <f t="shared" si="99"/>
        <v>37</v>
      </c>
      <c r="U467" s="235"/>
      <c r="V467" s="243"/>
      <c r="W467" s="244"/>
      <c r="X467" s="159">
        <f t="shared" si="97"/>
        <v>73</v>
      </c>
      <c r="Y467" s="159">
        <f t="shared" si="100"/>
        <v>6</v>
      </c>
      <c r="Z467" s="159">
        <f t="shared" si="101"/>
        <v>1</v>
      </c>
      <c r="AA467" s="244"/>
      <c r="AB467" s="244"/>
      <c r="AC467" s="244"/>
    </row>
    <row r="468" s="45" customFormat="1" ht="16.5" spans="1:29">
      <c r="A468" s="233" t="s">
        <v>2013</v>
      </c>
      <c r="B468" s="252" t="s">
        <v>2014</v>
      </c>
      <c r="C468" s="235"/>
      <c r="D468" s="235"/>
      <c r="E468" s="235"/>
      <c r="F468" s="235"/>
      <c r="G468" s="235"/>
      <c r="H468" s="235"/>
      <c r="I468" s="235"/>
      <c r="J468" s="240">
        <f>SUM(J469:J490)</f>
        <v>20</v>
      </c>
      <c r="K468" s="235"/>
      <c r="L468" s="235"/>
      <c r="M468" s="235"/>
      <c r="N468" s="235"/>
      <c r="O468" s="235"/>
      <c r="P468" s="235"/>
      <c r="Q468" s="235"/>
      <c r="R468" s="235"/>
      <c r="S468" s="235"/>
      <c r="T468" s="235"/>
      <c r="U468" s="235"/>
      <c r="V468" s="255"/>
      <c r="W468" s="256"/>
      <c r="X468" s="159"/>
      <c r="Y468" s="159"/>
      <c r="Z468" s="159"/>
      <c r="AA468" s="256"/>
      <c r="AB468" s="256"/>
      <c r="AC468" s="256"/>
    </row>
    <row r="469" s="45" customFormat="1" ht="16.5" spans="1:29">
      <c r="A469" s="233" t="s">
        <v>31</v>
      </c>
      <c r="B469" s="236" t="s">
        <v>741</v>
      </c>
      <c r="C469" s="239"/>
      <c r="D469" s="235"/>
      <c r="E469" s="235"/>
      <c r="F469" s="235"/>
      <c r="G469" s="235"/>
      <c r="H469" s="235"/>
      <c r="I469" s="235"/>
      <c r="J469" s="233">
        <f>A472</f>
        <v>3</v>
      </c>
      <c r="K469" s="235"/>
      <c r="L469" s="235"/>
      <c r="M469" s="235"/>
      <c r="N469" s="235"/>
      <c r="O469" s="235"/>
      <c r="P469" s="235"/>
      <c r="Q469" s="235"/>
      <c r="R469" s="235"/>
      <c r="S469" s="235"/>
      <c r="T469" s="235"/>
      <c r="U469" s="235"/>
      <c r="V469" s="255"/>
      <c r="W469" s="256"/>
      <c r="X469" s="159"/>
      <c r="Y469" s="159"/>
      <c r="Z469" s="159"/>
      <c r="AA469" s="256"/>
      <c r="AB469" s="256"/>
      <c r="AC469" s="256"/>
    </row>
    <row r="470" s="45" customFormat="1" ht="32.25" spans="1:29">
      <c r="A470" s="105">
        <v>1</v>
      </c>
      <c r="B470" s="237" t="s">
        <v>2015</v>
      </c>
      <c r="C470" s="107">
        <v>29184</v>
      </c>
      <c r="D470" s="235"/>
      <c r="E470" s="105" t="s">
        <v>2016</v>
      </c>
      <c r="F470" s="105" t="s">
        <v>2017</v>
      </c>
      <c r="G470" s="105" t="s">
        <v>2018</v>
      </c>
      <c r="H470" s="107">
        <v>44538</v>
      </c>
      <c r="I470" s="133" t="s">
        <v>42</v>
      </c>
      <c r="J470" s="105" t="s">
        <v>745</v>
      </c>
      <c r="K470" s="105" t="s">
        <v>745</v>
      </c>
      <c r="L470" s="107">
        <v>36617</v>
      </c>
      <c r="M470" s="105" t="s">
        <v>45</v>
      </c>
      <c r="N470" s="241">
        <v>1003</v>
      </c>
      <c r="O470" s="105" t="s">
        <v>59</v>
      </c>
      <c r="P470" s="105" t="s">
        <v>2019</v>
      </c>
      <c r="Q470" s="105" t="s">
        <v>49</v>
      </c>
      <c r="R470" s="105" t="s">
        <v>50</v>
      </c>
      <c r="S470" s="105" t="s">
        <v>51</v>
      </c>
      <c r="T470" s="156">
        <f t="shared" ref="T470:T472" si="102">$X$9-YEAR(C470)</f>
        <v>46</v>
      </c>
      <c r="U470" s="235"/>
      <c r="V470" s="255"/>
      <c r="W470" s="256"/>
      <c r="X470" s="159">
        <f t="shared" si="97"/>
        <v>305</v>
      </c>
      <c r="Y470" s="159">
        <f t="shared" si="100"/>
        <v>25</v>
      </c>
      <c r="Z470" s="159">
        <f t="shared" si="101"/>
        <v>5</v>
      </c>
      <c r="AA470" s="256"/>
      <c r="AB470" s="256"/>
      <c r="AC470" s="256"/>
    </row>
    <row r="471" s="45" customFormat="1" ht="32.25" spans="1:29">
      <c r="A471" s="105">
        <v>2</v>
      </c>
      <c r="B471" s="237" t="s">
        <v>2020</v>
      </c>
      <c r="C471" s="107">
        <v>31377</v>
      </c>
      <c r="D471" s="235"/>
      <c r="E471" s="105" t="s">
        <v>2021</v>
      </c>
      <c r="F471" s="105" t="s">
        <v>2017</v>
      </c>
      <c r="G471" s="105" t="s">
        <v>2022</v>
      </c>
      <c r="H471" s="107">
        <v>44299</v>
      </c>
      <c r="I471" s="133" t="s">
        <v>42</v>
      </c>
      <c r="J471" s="105" t="s">
        <v>44</v>
      </c>
      <c r="K471" s="105" t="s">
        <v>44</v>
      </c>
      <c r="L471" s="107">
        <v>39814</v>
      </c>
      <c r="M471" s="105" t="s">
        <v>45</v>
      </c>
      <c r="N471" s="105" t="s">
        <v>46</v>
      </c>
      <c r="O471" s="105" t="s">
        <v>59</v>
      </c>
      <c r="P471" s="105" t="s">
        <v>48</v>
      </c>
      <c r="Q471" s="105" t="s">
        <v>78</v>
      </c>
      <c r="R471" s="105" t="s">
        <v>50</v>
      </c>
      <c r="S471" s="105" t="s">
        <v>51</v>
      </c>
      <c r="T471" s="156">
        <f t="shared" si="102"/>
        <v>40</v>
      </c>
      <c r="U471" s="235"/>
      <c r="V471" s="255"/>
      <c r="W471" s="256"/>
      <c r="X471" s="159">
        <f t="shared" si="97"/>
        <v>200</v>
      </c>
      <c r="Y471" s="159">
        <f t="shared" si="100"/>
        <v>16</v>
      </c>
      <c r="Z471" s="159">
        <f t="shared" si="101"/>
        <v>8</v>
      </c>
      <c r="AA471" s="256"/>
      <c r="AB471" s="256"/>
      <c r="AC471" s="256"/>
    </row>
    <row r="472" s="45" customFormat="1" ht="32.25" spans="1:29">
      <c r="A472" s="105">
        <v>3</v>
      </c>
      <c r="B472" s="237" t="s">
        <v>2023</v>
      </c>
      <c r="C472" s="107">
        <v>30590</v>
      </c>
      <c r="D472" s="235"/>
      <c r="E472" s="105" t="s">
        <v>220</v>
      </c>
      <c r="F472" s="105" t="s">
        <v>2024</v>
      </c>
      <c r="G472" s="105" t="s">
        <v>2025</v>
      </c>
      <c r="H472" s="107">
        <v>44299</v>
      </c>
      <c r="I472" s="133" t="s">
        <v>42</v>
      </c>
      <c r="J472" s="105" t="s">
        <v>44</v>
      </c>
      <c r="K472" s="105" t="s">
        <v>44</v>
      </c>
      <c r="L472" s="107">
        <v>38869</v>
      </c>
      <c r="M472" s="105" t="s">
        <v>45</v>
      </c>
      <c r="N472" s="105" t="s">
        <v>46</v>
      </c>
      <c r="O472" s="105" t="s">
        <v>59</v>
      </c>
      <c r="P472" s="105" t="s">
        <v>48</v>
      </c>
      <c r="Q472" s="105" t="s">
        <v>78</v>
      </c>
      <c r="R472" s="105" t="s">
        <v>50</v>
      </c>
      <c r="S472" s="105" t="s">
        <v>51</v>
      </c>
      <c r="T472" s="156">
        <f t="shared" si="102"/>
        <v>42</v>
      </c>
      <c r="U472" s="235"/>
      <c r="V472" s="255"/>
      <c r="W472" s="256"/>
      <c r="X472" s="159">
        <f t="shared" si="97"/>
        <v>231</v>
      </c>
      <c r="Y472" s="159">
        <f t="shared" si="100"/>
        <v>19</v>
      </c>
      <c r="Z472" s="159">
        <f t="shared" si="101"/>
        <v>3</v>
      </c>
      <c r="AA472" s="256"/>
      <c r="AB472" s="256"/>
      <c r="AC472" s="256"/>
    </row>
    <row r="473" s="46" customFormat="1" ht="16.5" spans="1:29">
      <c r="A473" s="233" t="s">
        <v>85</v>
      </c>
      <c r="B473" s="236" t="s">
        <v>754</v>
      </c>
      <c r="C473" s="239"/>
      <c r="D473" s="239"/>
      <c r="E473" s="235"/>
      <c r="F473" s="235"/>
      <c r="G473" s="235"/>
      <c r="H473" s="235"/>
      <c r="I473" s="235"/>
      <c r="J473" s="233">
        <f>A478</f>
        <v>5</v>
      </c>
      <c r="K473" s="235"/>
      <c r="L473" s="235"/>
      <c r="M473" s="235"/>
      <c r="N473" s="235"/>
      <c r="O473" s="235"/>
      <c r="P473" s="235"/>
      <c r="Q473" s="235"/>
      <c r="R473" s="235"/>
      <c r="S473" s="235"/>
      <c r="T473" s="235"/>
      <c r="U473" s="235"/>
      <c r="V473" s="255"/>
      <c r="W473" s="256"/>
      <c r="X473" s="159"/>
      <c r="Y473" s="159"/>
      <c r="Z473" s="159"/>
      <c r="AA473" s="256"/>
      <c r="AB473" s="256"/>
      <c r="AC473" s="256"/>
    </row>
    <row r="474" s="46" customFormat="1" ht="32.25" spans="1:29">
      <c r="A474" s="105">
        <v>1</v>
      </c>
      <c r="B474" s="237" t="s">
        <v>2026</v>
      </c>
      <c r="C474" s="107">
        <v>31643</v>
      </c>
      <c r="D474" s="235"/>
      <c r="E474" s="105" t="s">
        <v>2027</v>
      </c>
      <c r="F474" s="105" t="s">
        <v>2028</v>
      </c>
      <c r="G474" s="105" t="s">
        <v>2029</v>
      </c>
      <c r="H474" s="107">
        <v>44299</v>
      </c>
      <c r="I474" s="133" t="s">
        <v>42</v>
      </c>
      <c r="J474" s="105" t="s">
        <v>1158</v>
      </c>
      <c r="K474" s="105" t="s">
        <v>1158</v>
      </c>
      <c r="L474" s="107">
        <v>40179</v>
      </c>
      <c r="M474" s="105" t="s">
        <v>45</v>
      </c>
      <c r="N474" s="241">
        <v>1003</v>
      </c>
      <c r="O474" s="105" t="s">
        <v>59</v>
      </c>
      <c r="P474" s="105" t="s">
        <v>48</v>
      </c>
      <c r="Q474" s="105" t="s">
        <v>107</v>
      </c>
      <c r="R474" s="105" t="s">
        <v>50</v>
      </c>
      <c r="S474" s="105" t="s">
        <v>51</v>
      </c>
      <c r="T474" s="156">
        <f>$X$9-YEAR(C474)</f>
        <v>39</v>
      </c>
      <c r="U474" s="235"/>
      <c r="V474" s="255"/>
      <c r="W474" s="256"/>
      <c r="X474" s="159">
        <f t="shared" si="97"/>
        <v>188</v>
      </c>
      <c r="Y474" s="159">
        <f t="shared" si="100"/>
        <v>15</v>
      </c>
      <c r="Z474" s="159">
        <f t="shared" si="101"/>
        <v>8</v>
      </c>
      <c r="AA474" s="256"/>
      <c r="AB474" s="256"/>
      <c r="AC474" s="256"/>
    </row>
    <row r="475" s="45" customFormat="1" ht="32.25" spans="1:29">
      <c r="A475" s="105">
        <v>2</v>
      </c>
      <c r="B475" s="237" t="s">
        <v>2030</v>
      </c>
      <c r="C475" s="235"/>
      <c r="D475" s="107">
        <v>33105</v>
      </c>
      <c r="E475" s="105" t="s">
        <v>2031</v>
      </c>
      <c r="F475" s="105" t="s">
        <v>2032</v>
      </c>
      <c r="G475" s="105" t="s">
        <v>2033</v>
      </c>
      <c r="H475" s="107">
        <v>44417</v>
      </c>
      <c r="I475" s="133" t="s">
        <v>42</v>
      </c>
      <c r="J475" s="105" t="s">
        <v>776</v>
      </c>
      <c r="K475" s="105" t="s">
        <v>777</v>
      </c>
      <c r="L475" s="107">
        <v>43770</v>
      </c>
      <c r="M475" s="105" t="s">
        <v>103</v>
      </c>
      <c r="N475" s="241">
        <v>6031</v>
      </c>
      <c r="O475" s="105" t="s">
        <v>59</v>
      </c>
      <c r="P475" s="105" t="s">
        <v>211</v>
      </c>
      <c r="Q475" s="105" t="s">
        <v>49</v>
      </c>
      <c r="R475" s="105" t="s">
        <v>50</v>
      </c>
      <c r="S475" s="105" t="s">
        <v>51</v>
      </c>
      <c r="T475" s="156">
        <f t="shared" ref="T475:T477" si="103">$X$9-YEAR(D475)</f>
        <v>35</v>
      </c>
      <c r="U475" s="235"/>
      <c r="V475" s="255"/>
      <c r="W475" s="256"/>
      <c r="X475" s="159">
        <f t="shared" si="97"/>
        <v>70</v>
      </c>
      <c r="Y475" s="159">
        <f t="shared" si="100"/>
        <v>5</v>
      </c>
      <c r="Z475" s="159">
        <f t="shared" si="101"/>
        <v>10</v>
      </c>
      <c r="AA475" s="256"/>
      <c r="AB475" s="256"/>
      <c r="AC475" s="256"/>
    </row>
    <row r="476" s="45" customFormat="1" ht="63.75" spans="1:29">
      <c r="A476" s="105">
        <v>3</v>
      </c>
      <c r="B476" s="237" t="s">
        <v>2034</v>
      </c>
      <c r="C476" s="235"/>
      <c r="D476" s="107">
        <v>33723</v>
      </c>
      <c r="E476" s="105" t="s">
        <v>2035</v>
      </c>
      <c r="F476" s="105" t="s">
        <v>2036</v>
      </c>
      <c r="G476" s="105" t="s">
        <v>2037</v>
      </c>
      <c r="H476" s="107">
        <v>44299</v>
      </c>
      <c r="I476" s="133" t="s">
        <v>42</v>
      </c>
      <c r="J476" s="105" t="s">
        <v>95</v>
      </c>
      <c r="K476" s="105" t="s">
        <v>2038</v>
      </c>
      <c r="L476" s="107">
        <v>42826</v>
      </c>
      <c r="M476" s="105" t="s">
        <v>45</v>
      </c>
      <c r="N476" s="241">
        <v>1003</v>
      </c>
      <c r="O476" s="105" t="s">
        <v>59</v>
      </c>
      <c r="P476" s="105" t="s">
        <v>48</v>
      </c>
      <c r="Q476" s="105" t="s">
        <v>49</v>
      </c>
      <c r="R476" s="105" t="s">
        <v>50</v>
      </c>
      <c r="S476" s="105" t="s">
        <v>51</v>
      </c>
      <c r="T476" s="156">
        <f t="shared" si="103"/>
        <v>33</v>
      </c>
      <c r="U476" s="235"/>
      <c r="V476" s="255"/>
      <c r="W476" s="256"/>
      <c r="X476" s="159">
        <f t="shared" si="97"/>
        <v>101</v>
      </c>
      <c r="Y476" s="159">
        <f t="shared" si="100"/>
        <v>8</v>
      </c>
      <c r="Z476" s="159">
        <f t="shared" si="101"/>
        <v>5</v>
      </c>
      <c r="AA476" s="256"/>
      <c r="AB476" s="256"/>
      <c r="AC476" s="256"/>
    </row>
    <row r="477" s="45" customFormat="1" ht="32.25" spans="1:29">
      <c r="A477" s="105">
        <v>4</v>
      </c>
      <c r="B477" s="237" t="s">
        <v>2039</v>
      </c>
      <c r="C477" s="235"/>
      <c r="D477" s="107">
        <v>35382</v>
      </c>
      <c r="E477" s="105" t="s">
        <v>2040</v>
      </c>
      <c r="F477" s="105" t="s">
        <v>2041</v>
      </c>
      <c r="G477" s="105" t="s">
        <v>2042</v>
      </c>
      <c r="H477" s="107">
        <v>44299</v>
      </c>
      <c r="I477" s="133" t="s">
        <v>42</v>
      </c>
      <c r="J477" s="105" t="s">
        <v>1361</v>
      </c>
      <c r="K477" s="105" t="s">
        <v>1266</v>
      </c>
      <c r="L477" s="107">
        <v>43831</v>
      </c>
      <c r="M477" s="105" t="s">
        <v>103</v>
      </c>
      <c r="N477" s="105" t="s">
        <v>104</v>
      </c>
      <c r="O477" s="105" t="s">
        <v>59</v>
      </c>
      <c r="P477" s="105" t="s">
        <v>48</v>
      </c>
      <c r="Q477" s="105" t="s">
        <v>49</v>
      </c>
      <c r="R477" s="105" t="s">
        <v>50</v>
      </c>
      <c r="S477" s="105" t="s">
        <v>124</v>
      </c>
      <c r="T477" s="156">
        <f t="shared" si="103"/>
        <v>29</v>
      </c>
      <c r="U477" s="235"/>
      <c r="V477" s="255"/>
      <c r="W477" s="256"/>
      <c r="X477" s="159">
        <f t="shared" si="97"/>
        <v>68</v>
      </c>
      <c r="Y477" s="159">
        <f t="shared" si="100"/>
        <v>5</v>
      </c>
      <c r="Z477" s="159">
        <f t="shared" si="101"/>
        <v>8</v>
      </c>
      <c r="AA477" s="256"/>
      <c r="AB477" s="256"/>
      <c r="AC477" s="256"/>
    </row>
    <row r="478" s="46" customFormat="1" ht="48" spans="1:29">
      <c r="A478" s="105">
        <v>5</v>
      </c>
      <c r="B478" s="237" t="s">
        <v>2043</v>
      </c>
      <c r="C478" s="107">
        <v>35929</v>
      </c>
      <c r="D478" s="235"/>
      <c r="E478" s="105" t="s">
        <v>2044</v>
      </c>
      <c r="F478" s="105" t="s">
        <v>2045</v>
      </c>
      <c r="G478" s="105" t="s">
        <v>2046</v>
      </c>
      <c r="H478" s="107">
        <v>44813</v>
      </c>
      <c r="I478" s="133" t="s">
        <v>42</v>
      </c>
      <c r="J478" s="105" t="s">
        <v>1361</v>
      </c>
      <c r="K478" s="105" t="s">
        <v>1266</v>
      </c>
      <c r="L478" s="107">
        <v>44599</v>
      </c>
      <c r="M478" s="105" t="s">
        <v>152</v>
      </c>
      <c r="N478" s="105" t="s">
        <v>104</v>
      </c>
      <c r="O478" s="105" t="s">
        <v>2047</v>
      </c>
      <c r="P478" s="105" t="s">
        <v>2048</v>
      </c>
      <c r="Q478" s="105" t="s">
        <v>49</v>
      </c>
      <c r="R478" s="105" t="s">
        <v>50</v>
      </c>
      <c r="S478" s="105" t="s">
        <v>51</v>
      </c>
      <c r="T478" s="156">
        <f t="shared" ref="T478:T482" si="104">$X$9-YEAR(C478)</f>
        <v>27</v>
      </c>
      <c r="U478" s="235"/>
      <c r="V478" s="255"/>
      <c r="W478" s="256"/>
      <c r="X478" s="159">
        <f t="shared" si="97"/>
        <v>42</v>
      </c>
      <c r="Y478" s="159">
        <f t="shared" si="100"/>
        <v>3</v>
      </c>
      <c r="Z478" s="159">
        <f t="shared" si="101"/>
        <v>6</v>
      </c>
      <c r="AA478" s="256"/>
      <c r="AB478" s="256"/>
      <c r="AC478" s="256"/>
    </row>
    <row r="479" s="45" customFormat="1" ht="16.5" spans="1:29">
      <c r="A479" s="233" t="s">
        <v>104</v>
      </c>
      <c r="B479" s="236" t="s">
        <v>2049</v>
      </c>
      <c r="C479" s="251"/>
      <c r="D479" s="235"/>
      <c r="E479" s="235"/>
      <c r="F479" s="235"/>
      <c r="G479" s="235"/>
      <c r="H479" s="235"/>
      <c r="I479" s="235"/>
      <c r="J479" s="233">
        <f>A489</f>
        <v>10</v>
      </c>
      <c r="K479" s="235"/>
      <c r="L479" s="235"/>
      <c r="M479" s="235"/>
      <c r="N479" s="235"/>
      <c r="O479" s="235"/>
      <c r="P479" s="235"/>
      <c r="Q479" s="235"/>
      <c r="R479" s="235"/>
      <c r="S479" s="235"/>
      <c r="T479" s="235"/>
      <c r="U479" s="235"/>
      <c r="V479" s="255"/>
      <c r="W479" s="256"/>
      <c r="X479" s="159"/>
      <c r="Y479" s="159"/>
      <c r="Z479" s="159"/>
      <c r="AA479" s="256"/>
      <c r="AB479" s="256"/>
      <c r="AC479" s="256"/>
    </row>
    <row r="480" s="45" customFormat="1" ht="48" spans="1:29">
      <c r="A480" s="105">
        <v>1</v>
      </c>
      <c r="B480" s="237" t="s">
        <v>2050</v>
      </c>
      <c r="C480" s="107">
        <v>35646</v>
      </c>
      <c r="D480" s="235"/>
      <c r="E480" s="105" t="s">
        <v>2051</v>
      </c>
      <c r="F480" s="105" t="s">
        <v>2052</v>
      </c>
      <c r="G480" s="105" t="s">
        <v>2053</v>
      </c>
      <c r="H480" s="107">
        <v>44819</v>
      </c>
      <c r="I480" s="133" t="s">
        <v>42</v>
      </c>
      <c r="J480" s="105" t="s">
        <v>1158</v>
      </c>
      <c r="K480" s="105" t="s">
        <v>1158</v>
      </c>
      <c r="L480" s="107">
        <v>44348</v>
      </c>
      <c r="M480" s="105" t="s">
        <v>103</v>
      </c>
      <c r="N480" s="105" t="s">
        <v>104</v>
      </c>
      <c r="O480" s="105" t="s">
        <v>59</v>
      </c>
      <c r="P480" s="105" t="s">
        <v>2054</v>
      </c>
      <c r="Q480" s="105" t="s">
        <v>49</v>
      </c>
      <c r="R480" s="105" t="s">
        <v>50</v>
      </c>
      <c r="S480" s="105" t="s">
        <v>124</v>
      </c>
      <c r="T480" s="156">
        <f t="shared" si="104"/>
        <v>28</v>
      </c>
      <c r="U480" s="235"/>
      <c r="V480" s="255"/>
      <c r="W480" s="256"/>
      <c r="X480" s="159">
        <f t="shared" si="97"/>
        <v>51</v>
      </c>
      <c r="Y480" s="159">
        <f t="shared" si="100"/>
        <v>4</v>
      </c>
      <c r="Z480" s="159">
        <f t="shared" si="101"/>
        <v>3</v>
      </c>
      <c r="AA480" s="256"/>
      <c r="AB480" s="256"/>
      <c r="AC480" s="256"/>
    </row>
    <row r="481" s="45" customFormat="1" ht="32.25" spans="1:29">
      <c r="A481" s="105">
        <v>2</v>
      </c>
      <c r="B481" s="237" t="s">
        <v>2055</v>
      </c>
      <c r="C481" s="107">
        <v>32321</v>
      </c>
      <c r="D481" s="235"/>
      <c r="E481" s="105" t="s">
        <v>2056</v>
      </c>
      <c r="F481" s="105" t="s">
        <v>2057</v>
      </c>
      <c r="G481" s="105" t="s">
        <v>2058</v>
      </c>
      <c r="H481" s="107">
        <v>44434</v>
      </c>
      <c r="I481" s="133" t="s">
        <v>42</v>
      </c>
      <c r="J481" s="105" t="s">
        <v>95</v>
      </c>
      <c r="K481" s="105" t="s">
        <v>1290</v>
      </c>
      <c r="L481" s="107">
        <v>44910</v>
      </c>
      <c r="M481" s="105" t="s">
        <v>152</v>
      </c>
      <c r="N481" s="105" t="s">
        <v>304</v>
      </c>
      <c r="O481" s="105" t="s">
        <v>638</v>
      </c>
      <c r="P481" s="105" t="s">
        <v>48</v>
      </c>
      <c r="Q481" s="105" t="s">
        <v>49</v>
      </c>
      <c r="R481" s="105" t="s">
        <v>50</v>
      </c>
      <c r="S481" s="105" t="s">
        <v>29</v>
      </c>
      <c r="T481" s="156">
        <f t="shared" si="104"/>
        <v>37</v>
      </c>
      <c r="U481" s="235"/>
      <c r="V481" s="255"/>
      <c r="W481" s="256"/>
      <c r="X481" s="159">
        <f t="shared" si="97"/>
        <v>32</v>
      </c>
      <c r="Y481" s="159">
        <f t="shared" si="100"/>
        <v>2</v>
      </c>
      <c r="Z481" s="159">
        <f t="shared" si="101"/>
        <v>8</v>
      </c>
      <c r="AA481" s="256"/>
      <c r="AB481" s="256"/>
      <c r="AC481" s="256"/>
    </row>
    <row r="482" s="45" customFormat="1" ht="32.25" spans="1:29">
      <c r="A482" s="105">
        <v>3</v>
      </c>
      <c r="B482" s="237" t="s">
        <v>2059</v>
      </c>
      <c r="C482" s="107">
        <v>34948</v>
      </c>
      <c r="D482" s="235"/>
      <c r="E482" s="105" t="s">
        <v>2060</v>
      </c>
      <c r="F482" s="105" t="s">
        <v>2061</v>
      </c>
      <c r="G482" s="105" t="s">
        <v>2062</v>
      </c>
      <c r="H482" s="107">
        <v>44299</v>
      </c>
      <c r="I482" s="133" t="s">
        <v>42</v>
      </c>
      <c r="J482" s="105" t="s">
        <v>95</v>
      </c>
      <c r="K482" s="105" t="s">
        <v>1290</v>
      </c>
      <c r="L482" s="107">
        <v>43709</v>
      </c>
      <c r="M482" s="105" t="s">
        <v>45</v>
      </c>
      <c r="N482" s="105" t="s">
        <v>46</v>
      </c>
      <c r="O482" s="105" t="s">
        <v>59</v>
      </c>
      <c r="P482" s="105" t="s">
        <v>48</v>
      </c>
      <c r="Q482" s="105" t="s">
        <v>49</v>
      </c>
      <c r="R482" s="105" t="s">
        <v>134</v>
      </c>
      <c r="S482" s="105" t="s">
        <v>51</v>
      </c>
      <c r="T482" s="156">
        <f t="shared" si="104"/>
        <v>30</v>
      </c>
      <c r="U482" s="235"/>
      <c r="V482" s="255"/>
      <c r="W482" s="256"/>
      <c r="X482" s="159">
        <f t="shared" si="97"/>
        <v>72</v>
      </c>
      <c r="Y482" s="159">
        <f t="shared" si="100"/>
        <v>6</v>
      </c>
      <c r="Z482" s="159">
        <f t="shared" si="101"/>
        <v>0</v>
      </c>
      <c r="AA482" s="256"/>
      <c r="AB482" s="256"/>
      <c r="AC482" s="256"/>
    </row>
    <row r="483" s="45" customFormat="1" ht="48" spans="1:29">
      <c r="A483" s="105">
        <v>4</v>
      </c>
      <c r="B483" s="237" t="s">
        <v>2063</v>
      </c>
      <c r="C483" s="235"/>
      <c r="D483" s="107">
        <v>35722</v>
      </c>
      <c r="E483" s="105" t="s">
        <v>2064</v>
      </c>
      <c r="F483" s="105" t="s">
        <v>2065</v>
      </c>
      <c r="G483" s="105" t="s">
        <v>2066</v>
      </c>
      <c r="H483" s="107">
        <v>44557</v>
      </c>
      <c r="I483" s="133" t="s">
        <v>42</v>
      </c>
      <c r="J483" s="105" t="s">
        <v>95</v>
      </c>
      <c r="K483" s="105" t="s">
        <v>1290</v>
      </c>
      <c r="L483" s="107">
        <v>43709</v>
      </c>
      <c r="M483" s="105" t="s">
        <v>45</v>
      </c>
      <c r="N483" s="241">
        <v>1003</v>
      </c>
      <c r="O483" s="105" t="s">
        <v>59</v>
      </c>
      <c r="P483" s="105" t="s">
        <v>2067</v>
      </c>
      <c r="Q483" s="105" t="s">
        <v>49</v>
      </c>
      <c r="R483" s="105" t="s">
        <v>134</v>
      </c>
      <c r="S483" s="235"/>
      <c r="T483" s="156">
        <f>$X$9-YEAR(D483)</f>
        <v>28</v>
      </c>
      <c r="U483" s="235"/>
      <c r="V483" s="255"/>
      <c r="W483" s="256"/>
      <c r="X483" s="159">
        <f t="shared" si="97"/>
        <v>72</v>
      </c>
      <c r="Y483" s="159">
        <f t="shared" si="100"/>
        <v>6</v>
      </c>
      <c r="Z483" s="159">
        <f t="shared" si="101"/>
        <v>0</v>
      </c>
      <c r="AA483" s="256"/>
      <c r="AB483" s="256"/>
      <c r="AC483" s="256"/>
    </row>
    <row r="484" s="45" customFormat="1" ht="32.25" spans="1:29">
      <c r="A484" s="105">
        <v>5</v>
      </c>
      <c r="B484" s="237" t="s">
        <v>2068</v>
      </c>
      <c r="C484" s="107">
        <v>33034</v>
      </c>
      <c r="D484" s="235"/>
      <c r="E484" s="105" t="s">
        <v>2069</v>
      </c>
      <c r="F484" s="105" t="s">
        <v>2070</v>
      </c>
      <c r="G484" s="105" t="s">
        <v>2071</v>
      </c>
      <c r="H484" s="107">
        <v>44798</v>
      </c>
      <c r="I484" s="133" t="s">
        <v>42</v>
      </c>
      <c r="J484" s="105" t="s">
        <v>95</v>
      </c>
      <c r="K484" s="105" t="s">
        <v>1290</v>
      </c>
      <c r="L484" s="107">
        <v>43009</v>
      </c>
      <c r="M484" s="105" t="s">
        <v>45</v>
      </c>
      <c r="N484" s="105" t="s">
        <v>46</v>
      </c>
      <c r="O484" s="105" t="s">
        <v>59</v>
      </c>
      <c r="P484" s="105" t="s">
        <v>48</v>
      </c>
      <c r="Q484" s="105" t="s">
        <v>49</v>
      </c>
      <c r="R484" s="105" t="s">
        <v>50</v>
      </c>
      <c r="S484" s="105" t="s">
        <v>51</v>
      </c>
      <c r="T484" s="156">
        <f t="shared" ref="T484:T489" si="105">$X$9-YEAR(C484)</f>
        <v>35</v>
      </c>
      <c r="U484" s="235"/>
      <c r="V484" s="255"/>
      <c r="W484" s="256"/>
      <c r="X484" s="159">
        <f t="shared" si="97"/>
        <v>95</v>
      </c>
      <c r="Y484" s="159">
        <f t="shared" si="100"/>
        <v>7</v>
      </c>
      <c r="Z484" s="159">
        <f t="shared" si="101"/>
        <v>11</v>
      </c>
      <c r="AA484" s="256"/>
      <c r="AB484" s="256"/>
      <c r="AC484" s="256"/>
    </row>
    <row r="485" s="45" customFormat="1" ht="32.25" spans="1:29">
      <c r="A485" s="105">
        <v>6</v>
      </c>
      <c r="B485" s="237" t="s">
        <v>2072</v>
      </c>
      <c r="C485" s="235"/>
      <c r="D485" s="107">
        <v>35249</v>
      </c>
      <c r="E485" s="105" t="s">
        <v>2073</v>
      </c>
      <c r="F485" s="105" t="s">
        <v>2074</v>
      </c>
      <c r="G485" s="105" t="s">
        <v>2075</v>
      </c>
      <c r="H485" s="107">
        <v>44382</v>
      </c>
      <c r="I485" s="133" t="s">
        <v>42</v>
      </c>
      <c r="J485" s="105" t="s">
        <v>95</v>
      </c>
      <c r="K485" s="105" t="s">
        <v>1290</v>
      </c>
      <c r="L485" s="107">
        <v>44866</v>
      </c>
      <c r="M485" s="105" t="s">
        <v>152</v>
      </c>
      <c r="N485" s="105" t="s">
        <v>104</v>
      </c>
      <c r="O485" s="105" t="s">
        <v>59</v>
      </c>
      <c r="P485" s="105" t="s">
        <v>48</v>
      </c>
      <c r="Q485" s="105" t="s">
        <v>49</v>
      </c>
      <c r="R485" s="235"/>
      <c r="S485" s="235"/>
      <c r="T485" s="156">
        <f>$X$9-YEAR(D485)</f>
        <v>29</v>
      </c>
      <c r="U485" s="235"/>
      <c r="V485" s="255"/>
      <c r="W485" s="256"/>
      <c r="X485" s="159">
        <f t="shared" si="97"/>
        <v>34</v>
      </c>
      <c r="Y485" s="159">
        <f t="shared" si="100"/>
        <v>2</v>
      </c>
      <c r="Z485" s="159">
        <f t="shared" si="101"/>
        <v>10</v>
      </c>
      <c r="AA485" s="256"/>
      <c r="AB485" s="256"/>
      <c r="AC485" s="256"/>
    </row>
    <row r="486" s="45" customFormat="1" ht="32.25" spans="1:29">
      <c r="A486" s="105">
        <v>7</v>
      </c>
      <c r="B486" s="237" t="s">
        <v>2076</v>
      </c>
      <c r="C486" s="107">
        <v>32510</v>
      </c>
      <c r="D486" s="235"/>
      <c r="E486" s="105" t="s">
        <v>2077</v>
      </c>
      <c r="F486" s="105" t="s">
        <v>2074</v>
      </c>
      <c r="G486" s="105" t="s">
        <v>2078</v>
      </c>
      <c r="H486" s="107">
        <v>44299</v>
      </c>
      <c r="I486" s="133" t="s">
        <v>42</v>
      </c>
      <c r="J486" s="105" t="s">
        <v>1163</v>
      </c>
      <c r="K486" s="105" t="s">
        <v>1163</v>
      </c>
      <c r="L486" s="107">
        <v>43831</v>
      </c>
      <c r="M486" s="105" t="s">
        <v>103</v>
      </c>
      <c r="N486" s="105" t="s">
        <v>104</v>
      </c>
      <c r="O486" s="105" t="s">
        <v>59</v>
      </c>
      <c r="P486" s="105" t="s">
        <v>48</v>
      </c>
      <c r="Q486" s="105" t="s">
        <v>49</v>
      </c>
      <c r="R486" s="235"/>
      <c r="S486" s="235"/>
      <c r="T486" s="156">
        <f t="shared" si="105"/>
        <v>36</v>
      </c>
      <c r="U486" s="235"/>
      <c r="V486" s="255"/>
      <c r="W486" s="256"/>
      <c r="X486" s="159">
        <f t="shared" si="97"/>
        <v>68</v>
      </c>
      <c r="Y486" s="159">
        <f t="shared" si="100"/>
        <v>5</v>
      </c>
      <c r="Z486" s="159">
        <f t="shared" si="101"/>
        <v>8</v>
      </c>
      <c r="AA486" s="256"/>
      <c r="AB486" s="256"/>
      <c r="AC486" s="256"/>
    </row>
    <row r="487" s="45" customFormat="1" ht="32.25" spans="1:29">
      <c r="A487" s="105">
        <v>8</v>
      </c>
      <c r="B487" s="237" t="s">
        <v>2079</v>
      </c>
      <c r="C487" s="107">
        <v>33290</v>
      </c>
      <c r="D487" s="235"/>
      <c r="E487" s="105" t="s">
        <v>2080</v>
      </c>
      <c r="F487" s="105" t="s">
        <v>2081</v>
      </c>
      <c r="G487" s="105" t="s">
        <v>2082</v>
      </c>
      <c r="H487" s="107">
        <v>44299</v>
      </c>
      <c r="I487" s="133" t="s">
        <v>42</v>
      </c>
      <c r="J487" s="105" t="s">
        <v>95</v>
      </c>
      <c r="K487" s="105" t="s">
        <v>420</v>
      </c>
      <c r="L487" s="107">
        <v>43252</v>
      </c>
      <c r="M487" s="105" t="s">
        <v>45</v>
      </c>
      <c r="N487" s="105" t="s">
        <v>422</v>
      </c>
      <c r="O487" s="105" t="s">
        <v>59</v>
      </c>
      <c r="P487" s="105" t="s">
        <v>936</v>
      </c>
      <c r="Q487" s="105" t="s">
        <v>49</v>
      </c>
      <c r="R487" s="105" t="s">
        <v>50</v>
      </c>
      <c r="S487" s="105" t="s">
        <v>51</v>
      </c>
      <c r="T487" s="156">
        <f t="shared" si="105"/>
        <v>34</v>
      </c>
      <c r="U487" s="235"/>
      <c r="V487" s="255"/>
      <c r="W487" s="256"/>
      <c r="X487" s="159">
        <f t="shared" si="97"/>
        <v>87</v>
      </c>
      <c r="Y487" s="159">
        <f t="shared" si="100"/>
        <v>7</v>
      </c>
      <c r="Z487" s="159">
        <f t="shared" si="101"/>
        <v>3</v>
      </c>
      <c r="AA487" s="256"/>
      <c r="AB487" s="256"/>
      <c r="AC487" s="256"/>
    </row>
    <row r="488" s="45" customFormat="1" ht="32.25" spans="1:29">
      <c r="A488" s="105">
        <v>9</v>
      </c>
      <c r="B488" s="237" t="s">
        <v>2083</v>
      </c>
      <c r="C488" s="107">
        <v>30279</v>
      </c>
      <c r="D488" s="235"/>
      <c r="E488" s="105" t="s">
        <v>2084</v>
      </c>
      <c r="F488" s="105" t="s">
        <v>2017</v>
      </c>
      <c r="G488" s="105" t="s">
        <v>2085</v>
      </c>
      <c r="H488" s="107">
        <v>44299</v>
      </c>
      <c r="I488" s="133" t="s">
        <v>42</v>
      </c>
      <c r="J488" s="105" t="s">
        <v>95</v>
      </c>
      <c r="K488" s="105" t="s">
        <v>420</v>
      </c>
      <c r="L488" s="107">
        <v>43647</v>
      </c>
      <c r="M488" s="105" t="s">
        <v>45</v>
      </c>
      <c r="N488" s="105" t="s">
        <v>422</v>
      </c>
      <c r="O488" s="105" t="s">
        <v>59</v>
      </c>
      <c r="P488" s="105" t="s">
        <v>48</v>
      </c>
      <c r="Q488" s="105" t="s">
        <v>49</v>
      </c>
      <c r="R488" s="105" t="s">
        <v>50</v>
      </c>
      <c r="S488" s="105" t="s">
        <v>51</v>
      </c>
      <c r="T488" s="156">
        <f t="shared" si="105"/>
        <v>43</v>
      </c>
      <c r="U488" s="235"/>
      <c r="V488" s="255"/>
      <c r="W488" s="256"/>
      <c r="X488" s="159">
        <f t="shared" si="97"/>
        <v>74</v>
      </c>
      <c r="Y488" s="159">
        <f t="shared" si="100"/>
        <v>6</v>
      </c>
      <c r="Z488" s="159">
        <f t="shared" si="101"/>
        <v>2</v>
      </c>
      <c r="AA488" s="256"/>
      <c r="AB488" s="256"/>
      <c r="AC488" s="256"/>
    </row>
    <row r="489" s="45" customFormat="1" ht="48" spans="1:29">
      <c r="A489" s="105">
        <v>10</v>
      </c>
      <c r="B489" s="237" t="s">
        <v>2086</v>
      </c>
      <c r="C489" s="107">
        <v>33007</v>
      </c>
      <c r="D489" s="235"/>
      <c r="E489" s="105" t="s">
        <v>2087</v>
      </c>
      <c r="F489" s="105" t="s">
        <v>2088</v>
      </c>
      <c r="G489" s="105" t="s">
        <v>2089</v>
      </c>
      <c r="H489" s="107">
        <v>44285</v>
      </c>
      <c r="I489" s="133" t="s">
        <v>42</v>
      </c>
      <c r="J489" s="105" t="s">
        <v>95</v>
      </c>
      <c r="K489" s="235"/>
      <c r="L489" s="107">
        <v>45838</v>
      </c>
      <c r="M489" s="105" t="s">
        <v>303</v>
      </c>
      <c r="N489" s="105" t="s">
        <v>104</v>
      </c>
      <c r="O489" s="105" t="s">
        <v>59</v>
      </c>
      <c r="P489" s="105" t="s">
        <v>48</v>
      </c>
      <c r="Q489" s="105" t="s">
        <v>49</v>
      </c>
      <c r="R489" s="105" t="s">
        <v>51</v>
      </c>
      <c r="S489" s="105" t="s">
        <v>51</v>
      </c>
      <c r="T489" s="156">
        <f t="shared" si="105"/>
        <v>35</v>
      </c>
      <c r="U489" s="235"/>
      <c r="V489" s="255"/>
      <c r="W489" s="256"/>
      <c r="X489" s="159">
        <f t="shared" si="97"/>
        <v>2</v>
      </c>
      <c r="Y489" s="159">
        <f t="shared" si="100"/>
        <v>0</v>
      </c>
      <c r="Z489" s="159">
        <f t="shared" si="101"/>
        <v>2</v>
      </c>
      <c r="AA489" s="256"/>
      <c r="AB489" s="256"/>
      <c r="AC489" s="256"/>
    </row>
    <row r="490" s="45" customFormat="1" ht="16.5" spans="1:29">
      <c r="A490" s="193" t="s">
        <v>304</v>
      </c>
      <c r="B490" s="236" t="s">
        <v>1317</v>
      </c>
      <c r="C490" s="253"/>
      <c r="D490" s="235"/>
      <c r="E490" s="235"/>
      <c r="F490" s="235"/>
      <c r="G490" s="235"/>
      <c r="H490" s="235"/>
      <c r="I490" s="235"/>
      <c r="J490" s="233">
        <f>A492</f>
        <v>2</v>
      </c>
      <c r="K490" s="235"/>
      <c r="L490" s="235"/>
      <c r="M490" s="235"/>
      <c r="N490" s="235"/>
      <c r="O490" s="235"/>
      <c r="P490" s="235"/>
      <c r="Q490" s="235"/>
      <c r="R490" s="235"/>
      <c r="S490" s="235"/>
      <c r="T490" s="235"/>
      <c r="U490" s="235"/>
      <c r="V490" s="255"/>
      <c r="W490" s="256"/>
      <c r="X490" s="159"/>
      <c r="Y490" s="159"/>
      <c r="Z490" s="159"/>
      <c r="AA490" s="256"/>
      <c r="AB490" s="256"/>
      <c r="AC490" s="256"/>
    </row>
    <row r="491" s="45" customFormat="1" ht="32.25" spans="1:29">
      <c r="A491" s="105">
        <v>1</v>
      </c>
      <c r="B491" s="237" t="s">
        <v>2090</v>
      </c>
      <c r="C491" s="235"/>
      <c r="D491" s="107">
        <v>31235</v>
      </c>
      <c r="E491" s="105" t="s">
        <v>2091</v>
      </c>
      <c r="F491" s="105" t="s">
        <v>2017</v>
      </c>
      <c r="G491" s="105" t="s">
        <v>2092</v>
      </c>
      <c r="H491" s="107">
        <v>44299</v>
      </c>
      <c r="I491" s="133" t="s">
        <v>42</v>
      </c>
      <c r="J491" s="105" t="s">
        <v>1158</v>
      </c>
      <c r="K491" s="105" t="s">
        <v>1158</v>
      </c>
      <c r="L491" s="107">
        <v>40603</v>
      </c>
      <c r="M491" s="105" t="s">
        <v>45</v>
      </c>
      <c r="N491" s="105" t="s">
        <v>1068</v>
      </c>
      <c r="O491" s="105" t="s">
        <v>59</v>
      </c>
      <c r="P491" s="105" t="s">
        <v>48</v>
      </c>
      <c r="Q491" s="105" t="s">
        <v>107</v>
      </c>
      <c r="R491" s="235"/>
      <c r="S491" s="235"/>
      <c r="T491" s="156">
        <f>$X$9-YEAR(D491)</f>
        <v>40</v>
      </c>
      <c r="U491" s="235"/>
      <c r="V491" s="255"/>
      <c r="W491" s="256"/>
      <c r="X491" s="159">
        <f t="shared" ref="X491:X522" si="106">DATEDIF(L491,$W$7,"m")</f>
        <v>174</v>
      </c>
      <c r="Y491" s="159">
        <f t="shared" si="100"/>
        <v>14</v>
      </c>
      <c r="Z491" s="159">
        <f t="shared" si="101"/>
        <v>6</v>
      </c>
      <c r="AA491" s="256"/>
      <c r="AB491" s="256"/>
      <c r="AC491" s="256"/>
    </row>
    <row r="492" s="45" customFormat="1" ht="32.25" spans="1:29">
      <c r="A492" s="105">
        <v>2</v>
      </c>
      <c r="B492" s="237" t="s">
        <v>2093</v>
      </c>
      <c r="C492" s="107">
        <v>30317</v>
      </c>
      <c r="D492" s="235"/>
      <c r="E492" s="105" t="s">
        <v>2094</v>
      </c>
      <c r="F492" s="105" t="s">
        <v>2095</v>
      </c>
      <c r="G492" s="105" t="s">
        <v>2096</v>
      </c>
      <c r="H492" s="107">
        <v>44421</v>
      </c>
      <c r="I492" s="133" t="s">
        <v>42</v>
      </c>
      <c r="J492" s="105" t="s">
        <v>95</v>
      </c>
      <c r="K492" s="105" t="s">
        <v>1849</v>
      </c>
      <c r="L492" s="107">
        <v>39873</v>
      </c>
      <c r="M492" s="105" t="s">
        <v>45</v>
      </c>
      <c r="N492" s="105" t="s">
        <v>46</v>
      </c>
      <c r="O492" s="105" t="s">
        <v>59</v>
      </c>
      <c r="P492" s="105" t="s">
        <v>48</v>
      </c>
      <c r="Q492" s="105" t="s">
        <v>107</v>
      </c>
      <c r="R492" s="105" t="s">
        <v>50</v>
      </c>
      <c r="S492" s="105" t="s">
        <v>29</v>
      </c>
      <c r="T492" s="156">
        <f t="shared" ref="T492:T496" si="107">$X$9-YEAR(C492)</f>
        <v>42</v>
      </c>
      <c r="U492" s="235"/>
      <c r="V492" s="255"/>
      <c r="W492" s="256"/>
      <c r="X492" s="159">
        <f t="shared" si="106"/>
        <v>198</v>
      </c>
      <c r="Y492" s="159">
        <f t="shared" si="100"/>
        <v>16</v>
      </c>
      <c r="Z492" s="159">
        <f t="shared" si="101"/>
        <v>6</v>
      </c>
      <c r="AA492" s="256"/>
      <c r="AB492" s="256"/>
      <c r="AC492" s="256"/>
    </row>
    <row r="493" s="45" customFormat="1" ht="16.5" spans="1:29">
      <c r="A493" s="233" t="s">
        <v>2097</v>
      </c>
      <c r="B493" s="234" t="s">
        <v>2098</v>
      </c>
      <c r="C493" s="235"/>
      <c r="D493" s="235"/>
      <c r="E493" s="235"/>
      <c r="F493" s="235"/>
      <c r="G493" s="235"/>
      <c r="H493" s="235"/>
      <c r="I493" s="235"/>
      <c r="J493" s="240">
        <f>SUM(J494:J517)</f>
        <v>22</v>
      </c>
      <c r="K493" s="235"/>
      <c r="L493" s="235"/>
      <c r="M493" s="235"/>
      <c r="N493" s="235"/>
      <c r="O493" s="235"/>
      <c r="P493" s="235"/>
      <c r="Q493" s="235"/>
      <c r="R493" s="235"/>
      <c r="S493" s="235"/>
      <c r="T493" s="235"/>
      <c r="U493" s="235"/>
      <c r="V493" s="255"/>
      <c r="W493" s="256"/>
      <c r="X493" s="159"/>
      <c r="Y493" s="159"/>
      <c r="Z493" s="159"/>
      <c r="AA493" s="256"/>
      <c r="AB493" s="256"/>
      <c r="AC493" s="256"/>
    </row>
    <row r="494" s="45" customFormat="1" ht="16.5" spans="1:29">
      <c r="A494" s="233" t="s">
        <v>31</v>
      </c>
      <c r="B494" s="236" t="s">
        <v>741</v>
      </c>
      <c r="C494" s="239"/>
      <c r="D494" s="235"/>
      <c r="E494" s="235"/>
      <c r="F494" s="235"/>
      <c r="G494" s="235"/>
      <c r="H494" s="235"/>
      <c r="I494" s="235"/>
      <c r="J494" s="233">
        <f>A496</f>
        <v>2</v>
      </c>
      <c r="K494" s="235"/>
      <c r="L494" s="235"/>
      <c r="M494" s="235"/>
      <c r="N494" s="235"/>
      <c r="O494" s="235"/>
      <c r="P494" s="235"/>
      <c r="Q494" s="235"/>
      <c r="R494" s="235"/>
      <c r="S494" s="235"/>
      <c r="T494" s="235"/>
      <c r="U494" s="235"/>
      <c r="V494" s="255"/>
      <c r="W494" s="256"/>
      <c r="X494" s="159"/>
      <c r="Y494" s="159"/>
      <c r="Z494" s="159"/>
      <c r="AA494" s="256"/>
      <c r="AB494" s="256"/>
      <c r="AC494" s="256"/>
    </row>
    <row r="495" s="46" customFormat="1" ht="32.25" spans="1:29">
      <c r="A495" s="105">
        <v>1</v>
      </c>
      <c r="B495" s="237" t="s">
        <v>2099</v>
      </c>
      <c r="C495" s="107">
        <v>32000</v>
      </c>
      <c r="D495" s="235"/>
      <c r="E495" s="105" t="s">
        <v>2100</v>
      </c>
      <c r="F495" s="105" t="s">
        <v>2101</v>
      </c>
      <c r="G495" s="329" t="s">
        <v>2102</v>
      </c>
      <c r="H495" s="107">
        <v>44816</v>
      </c>
      <c r="I495" s="133" t="s">
        <v>42</v>
      </c>
      <c r="J495" s="105" t="s">
        <v>745</v>
      </c>
      <c r="K495" s="105" t="s">
        <v>745</v>
      </c>
      <c r="L495" s="107">
        <v>41694</v>
      </c>
      <c r="M495" s="105" t="s">
        <v>45</v>
      </c>
      <c r="N495" s="105" t="s">
        <v>46</v>
      </c>
      <c r="O495" s="105" t="s">
        <v>59</v>
      </c>
      <c r="P495" s="105" t="s">
        <v>48</v>
      </c>
      <c r="Q495" s="105" t="s">
        <v>107</v>
      </c>
      <c r="R495" s="105" t="s">
        <v>2103</v>
      </c>
      <c r="S495" s="105" t="s">
        <v>124</v>
      </c>
      <c r="T495" s="156">
        <f t="shared" si="107"/>
        <v>38</v>
      </c>
      <c r="U495" s="235"/>
      <c r="V495" s="255"/>
      <c r="W495" s="256"/>
      <c r="X495" s="159">
        <f t="shared" si="106"/>
        <v>138</v>
      </c>
      <c r="Y495" s="159">
        <f t="shared" si="100"/>
        <v>11</v>
      </c>
      <c r="Z495" s="159">
        <f t="shared" si="101"/>
        <v>6</v>
      </c>
      <c r="AA495" s="256"/>
      <c r="AB495" s="256"/>
      <c r="AC495" s="256"/>
    </row>
    <row r="496" s="45" customFormat="1" ht="32.25" spans="1:29">
      <c r="A496" s="105">
        <v>2</v>
      </c>
      <c r="B496" s="237" t="s">
        <v>2104</v>
      </c>
      <c r="C496" s="107">
        <v>29000</v>
      </c>
      <c r="D496" s="235"/>
      <c r="E496" s="105" t="s">
        <v>1197</v>
      </c>
      <c r="F496" s="105" t="s">
        <v>2105</v>
      </c>
      <c r="G496" s="329" t="s">
        <v>2106</v>
      </c>
      <c r="H496" s="107">
        <v>44418</v>
      </c>
      <c r="I496" s="133" t="s">
        <v>42</v>
      </c>
      <c r="J496" s="105" t="s">
        <v>44</v>
      </c>
      <c r="K496" s="105" t="s">
        <v>44</v>
      </c>
      <c r="L496" s="107">
        <v>39216</v>
      </c>
      <c r="M496" s="105" t="s">
        <v>45</v>
      </c>
      <c r="N496" s="105" t="s">
        <v>46</v>
      </c>
      <c r="O496" s="105" t="s">
        <v>59</v>
      </c>
      <c r="P496" s="105" t="s">
        <v>48</v>
      </c>
      <c r="Q496" s="105" t="s">
        <v>107</v>
      </c>
      <c r="R496" s="105" t="s">
        <v>50</v>
      </c>
      <c r="S496" s="105" t="s">
        <v>51</v>
      </c>
      <c r="T496" s="156">
        <f t="shared" si="107"/>
        <v>46</v>
      </c>
      <c r="U496" s="235"/>
      <c r="V496" s="255"/>
      <c r="W496" s="256"/>
      <c r="X496" s="159">
        <f t="shared" si="106"/>
        <v>219</v>
      </c>
      <c r="Y496" s="159">
        <f t="shared" si="100"/>
        <v>18</v>
      </c>
      <c r="Z496" s="159">
        <f t="shared" si="101"/>
        <v>3</v>
      </c>
      <c r="AA496" s="256"/>
      <c r="AB496" s="256"/>
      <c r="AC496" s="256"/>
    </row>
    <row r="497" s="45" customFormat="1" ht="16.5" spans="1:29">
      <c r="A497" s="233" t="s">
        <v>85</v>
      </c>
      <c r="B497" s="236" t="s">
        <v>754</v>
      </c>
      <c r="C497" s="235"/>
      <c r="D497" s="235"/>
      <c r="E497" s="235"/>
      <c r="F497" s="235"/>
      <c r="G497" s="235"/>
      <c r="H497" s="235"/>
      <c r="I497" s="235"/>
      <c r="J497" s="233">
        <f>A503</f>
        <v>6</v>
      </c>
      <c r="K497" s="235"/>
      <c r="L497" s="235"/>
      <c r="M497" s="235"/>
      <c r="N497" s="235"/>
      <c r="O497" s="235"/>
      <c r="P497" s="235"/>
      <c r="Q497" s="235"/>
      <c r="R497" s="235"/>
      <c r="S497" s="235"/>
      <c r="T497" s="235"/>
      <c r="U497" s="235"/>
      <c r="V497" s="255"/>
      <c r="W497" s="256"/>
      <c r="X497" s="159"/>
      <c r="Y497" s="159"/>
      <c r="Z497" s="159"/>
      <c r="AA497" s="256"/>
      <c r="AB497" s="256"/>
      <c r="AC497" s="256"/>
    </row>
    <row r="498" s="45" customFormat="1" ht="32.25" spans="1:29">
      <c r="A498" s="105">
        <v>1</v>
      </c>
      <c r="B498" s="237" t="s">
        <v>2107</v>
      </c>
      <c r="C498" s="235"/>
      <c r="D498" s="107">
        <v>30740</v>
      </c>
      <c r="E498" s="105" t="s">
        <v>2108</v>
      </c>
      <c r="F498" s="105" t="s">
        <v>2109</v>
      </c>
      <c r="G498" s="329" t="s">
        <v>2110</v>
      </c>
      <c r="H498" s="107">
        <v>45501</v>
      </c>
      <c r="I498" s="113" t="s">
        <v>112</v>
      </c>
      <c r="J498" s="105" t="s">
        <v>776</v>
      </c>
      <c r="K498" s="105" t="s">
        <v>776</v>
      </c>
      <c r="L498" s="107">
        <v>40771</v>
      </c>
      <c r="M498" s="105" t="s">
        <v>45</v>
      </c>
      <c r="N498" s="241">
        <v>6032</v>
      </c>
      <c r="O498" s="105" t="s">
        <v>59</v>
      </c>
      <c r="P498" s="105" t="s">
        <v>211</v>
      </c>
      <c r="Q498" s="105" t="s">
        <v>49</v>
      </c>
      <c r="R498" s="105" t="s">
        <v>50</v>
      </c>
      <c r="S498" s="105" t="s">
        <v>51</v>
      </c>
      <c r="T498" s="156">
        <f t="shared" ref="T498:T500" si="108">$X$9-YEAR(D498)</f>
        <v>41</v>
      </c>
      <c r="U498" s="235"/>
      <c r="V498" s="255"/>
      <c r="W498" s="256"/>
      <c r="X498" s="159">
        <f t="shared" si="106"/>
        <v>168</v>
      </c>
      <c r="Y498" s="159">
        <f t="shared" si="100"/>
        <v>14</v>
      </c>
      <c r="Z498" s="159">
        <f t="shared" si="101"/>
        <v>0</v>
      </c>
      <c r="AA498" s="256"/>
      <c r="AB498" s="256"/>
      <c r="AC498" s="256"/>
    </row>
    <row r="499" s="46" customFormat="1" ht="48" spans="1:29">
      <c r="A499" s="105">
        <v>2</v>
      </c>
      <c r="B499" s="237" t="s">
        <v>2111</v>
      </c>
      <c r="C499" s="235"/>
      <c r="D499" s="107">
        <v>32430</v>
      </c>
      <c r="E499" s="105" t="s">
        <v>2112</v>
      </c>
      <c r="F499" s="105" t="s">
        <v>2113</v>
      </c>
      <c r="G499" s="329" t="s">
        <v>2114</v>
      </c>
      <c r="H499" s="107">
        <v>44467</v>
      </c>
      <c r="I499" s="133" t="s">
        <v>42</v>
      </c>
      <c r="J499" s="105" t="s">
        <v>2115</v>
      </c>
      <c r="K499" s="105" t="s">
        <v>2116</v>
      </c>
      <c r="L499" s="107">
        <v>40924</v>
      </c>
      <c r="M499" s="105" t="s">
        <v>45</v>
      </c>
      <c r="N499" s="241">
        <v>1003</v>
      </c>
      <c r="O499" s="105" t="s">
        <v>59</v>
      </c>
      <c r="P499" s="105" t="s">
        <v>2117</v>
      </c>
      <c r="Q499" s="105" t="s">
        <v>107</v>
      </c>
      <c r="R499" s="105" t="s">
        <v>50</v>
      </c>
      <c r="S499" s="105" t="s">
        <v>124</v>
      </c>
      <c r="T499" s="156">
        <f t="shared" si="108"/>
        <v>37</v>
      </c>
      <c r="U499" s="235"/>
      <c r="V499" s="255"/>
      <c r="W499" s="256"/>
      <c r="X499" s="159">
        <f t="shared" si="106"/>
        <v>163</v>
      </c>
      <c r="Y499" s="159">
        <f t="shared" si="100"/>
        <v>13</v>
      </c>
      <c r="Z499" s="159">
        <f t="shared" si="101"/>
        <v>7</v>
      </c>
      <c r="AA499" s="256"/>
      <c r="AB499" s="256"/>
      <c r="AC499" s="256"/>
    </row>
    <row r="500" s="46" customFormat="1" ht="32.25" spans="1:29">
      <c r="A500" s="105">
        <v>3</v>
      </c>
      <c r="B500" s="237" t="s">
        <v>2118</v>
      </c>
      <c r="C500" s="235"/>
      <c r="D500" s="107">
        <v>32130</v>
      </c>
      <c r="E500" s="105" t="s">
        <v>2119</v>
      </c>
      <c r="F500" s="105" t="s">
        <v>2120</v>
      </c>
      <c r="G500" s="329" t="s">
        <v>2121</v>
      </c>
      <c r="H500" s="107">
        <v>45549</v>
      </c>
      <c r="I500" s="113" t="s">
        <v>112</v>
      </c>
      <c r="J500" s="105" t="s">
        <v>95</v>
      </c>
      <c r="K500" s="105" t="s">
        <v>2122</v>
      </c>
      <c r="L500" s="107">
        <v>39980</v>
      </c>
      <c r="M500" s="105" t="s">
        <v>45</v>
      </c>
      <c r="N500" s="241">
        <v>1003</v>
      </c>
      <c r="O500" s="105" t="s">
        <v>59</v>
      </c>
      <c r="P500" s="105" t="s">
        <v>48</v>
      </c>
      <c r="Q500" s="105" t="s">
        <v>107</v>
      </c>
      <c r="R500" s="105" t="s">
        <v>50</v>
      </c>
      <c r="S500" s="105" t="s">
        <v>51</v>
      </c>
      <c r="T500" s="156">
        <f t="shared" si="108"/>
        <v>38</v>
      </c>
      <c r="U500" s="235"/>
      <c r="V500" s="255"/>
      <c r="W500" s="256"/>
      <c r="X500" s="159">
        <f t="shared" si="106"/>
        <v>194</v>
      </c>
      <c r="Y500" s="159">
        <f t="shared" si="100"/>
        <v>16</v>
      </c>
      <c r="Z500" s="159">
        <f t="shared" si="101"/>
        <v>2</v>
      </c>
      <c r="AA500" s="256"/>
      <c r="AB500" s="256"/>
      <c r="AC500" s="256"/>
    </row>
    <row r="501" s="46" customFormat="1" ht="32.25" spans="1:29">
      <c r="A501" s="105">
        <v>4</v>
      </c>
      <c r="B501" s="237" t="s">
        <v>2123</v>
      </c>
      <c r="C501" s="107">
        <v>35593</v>
      </c>
      <c r="D501" s="235"/>
      <c r="E501" s="105" t="s">
        <v>2124</v>
      </c>
      <c r="F501" s="105" t="s">
        <v>2125</v>
      </c>
      <c r="G501" s="329" t="s">
        <v>2126</v>
      </c>
      <c r="H501" s="107">
        <v>44629</v>
      </c>
      <c r="I501" s="133" t="s">
        <v>42</v>
      </c>
      <c r="J501" s="105" t="s">
        <v>95</v>
      </c>
      <c r="K501" s="105" t="s">
        <v>2122</v>
      </c>
      <c r="L501" s="107">
        <v>44809</v>
      </c>
      <c r="M501" s="105" t="s">
        <v>152</v>
      </c>
      <c r="N501" s="105" t="s">
        <v>104</v>
      </c>
      <c r="O501" s="105" t="s">
        <v>59</v>
      </c>
      <c r="P501" s="105" t="s">
        <v>48</v>
      </c>
      <c r="Q501" s="105" t="s">
        <v>49</v>
      </c>
      <c r="R501" s="105" t="s">
        <v>2127</v>
      </c>
      <c r="S501" s="105" t="s">
        <v>124</v>
      </c>
      <c r="T501" s="156">
        <f t="shared" ref="T501:T503" si="109">$X$9-YEAR(C501)</f>
        <v>28</v>
      </c>
      <c r="U501" s="235"/>
      <c r="V501" s="255"/>
      <c r="W501" s="256"/>
      <c r="X501" s="159">
        <f t="shared" si="106"/>
        <v>35</v>
      </c>
      <c r="Y501" s="159">
        <f t="shared" si="100"/>
        <v>2</v>
      </c>
      <c r="Z501" s="159">
        <f t="shared" si="101"/>
        <v>11</v>
      </c>
      <c r="AA501" s="256"/>
      <c r="AB501" s="256"/>
      <c r="AC501" s="256"/>
    </row>
    <row r="502" s="46" customFormat="1" ht="32.25" spans="1:29">
      <c r="A502" s="105">
        <v>5</v>
      </c>
      <c r="B502" s="237" t="s">
        <v>2128</v>
      </c>
      <c r="C502" s="107">
        <v>34807</v>
      </c>
      <c r="D502" s="235"/>
      <c r="E502" s="105" t="s">
        <v>1049</v>
      </c>
      <c r="F502" s="105" t="s">
        <v>2129</v>
      </c>
      <c r="G502" s="329" t="s">
        <v>2130</v>
      </c>
      <c r="H502" s="107">
        <v>44557</v>
      </c>
      <c r="I502" s="133" t="s">
        <v>42</v>
      </c>
      <c r="J502" s="105" t="s">
        <v>95</v>
      </c>
      <c r="K502" s="105" t="s">
        <v>2122</v>
      </c>
      <c r="L502" s="107">
        <v>45717</v>
      </c>
      <c r="M502" s="105" t="s">
        <v>152</v>
      </c>
      <c r="N502" s="105" t="s">
        <v>104</v>
      </c>
      <c r="O502" s="105" t="s">
        <v>59</v>
      </c>
      <c r="P502" s="105" t="s">
        <v>48</v>
      </c>
      <c r="Q502" s="105" t="s">
        <v>49</v>
      </c>
      <c r="R502" s="105" t="s">
        <v>134</v>
      </c>
      <c r="S502" s="105" t="s">
        <v>124</v>
      </c>
      <c r="T502" s="156">
        <f t="shared" si="109"/>
        <v>30</v>
      </c>
      <c r="U502" s="235"/>
      <c r="V502" s="255"/>
      <c r="W502" s="256"/>
      <c r="X502" s="159">
        <f t="shared" si="106"/>
        <v>6</v>
      </c>
      <c r="Y502" s="159">
        <f t="shared" si="100"/>
        <v>0</v>
      </c>
      <c r="Z502" s="159">
        <f t="shared" si="101"/>
        <v>6</v>
      </c>
      <c r="AA502" s="256"/>
      <c r="AB502" s="256"/>
      <c r="AC502" s="256"/>
    </row>
    <row r="503" s="46" customFormat="1" ht="32.25" spans="1:29">
      <c r="A503" s="105">
        <v>6</v>
      </c>
      <c r="B503" s="237" t="s">
        <v>2131</v>
      </c>
      <c r="C503" s="105" t="s">
        <v>2132</v>
      </c>
      <c r="D503" s="235"/>
      <c r="E503" s="105" t="s">
        <v>2133</v>
      </c>
      <c r="F503" s="105" t="s">
        <v>2134</v>
      </c>
      <c r="G503" s="329" t="s">
        <v>2135</v>
      </c>
      <c r="H503" s="107">
        <v>44467</v>
      </c>
      <c r="I503" s="133" t="s">
        <v>42</v>
      </c>
      <c r="J503" s="105" t="s">
        <v>95</v>
      </c>
      <c r="K503" s="105" t="s">
        <v>2136</v>
      </c>
      <c r="L503" s="107">
        <v>40907</v>
      </c>
      <c r="M503" s="105" t="s">
        <v>45</v>
      </c>
      <c r="N503" s="241">
        <v>1003</v>
      </c>
      <c r="O503" s="105" t="s">
        <v>59</v>
      </c>
      <c r="P503" s="105" t="s">
        <v>48</v>
      </c>
      <c r="Q503" s="105" t="s">
        <v>49</v>
      </c>
      <c r="R503" s="235"/>
      <c r="S503" s="105" t="s">
        <v>51</v>
      </c>
      <c r="T503" s="156" t="e">
        <f t="shared" si="109"/>
        <v>#VALUE!</v>
      </c>
      <c r="U503" s="235"/>
      <c r="V503" s="255"/>
      <c r="W503" s="256"/>
      <c r="X503" s="159">
        <f t="shared" si="106"/>
        <v>164</v>
      </c>
      <c r="Y503" s="159">
        <f t="shared" si="100"/>
        <v>13</v>
      </c>
      <c r="Z503" s="159">
        <f t="shared" si="101"/>
        <v>8</v>
      </c>
      <c r="AA503" s="256"/>
      <c r="AB503" s="256"/>
      <c r="AC503" s="256"/>
    </row>
    <row r="504" s="46" customFormat="1" ht="16.5" spans="1:29">
      <c r="A504" s="233" t="s">
        <v>104</v>
      </c>
      <c r="B504" s="236" t="s">
        <v>864</v>
      </c>
      <c r="C504" s="251"/>
      <c r="D504" s="235"/>
      <c r="E504" s="235"/>
      <c r="F504" s="235"/>
      <c r="G504" s="235"/>
      <c r="H504" s="235"/>
      <c r="I504" s="235"/>
      <c r="J504" s="233">
        <f>A516</f>
        <v>12</v>
      </c>
      <c r="K504" s="235"/>
      <c r="L504" s="235"/>
      <c r="M504" s="235"/>
      <c r="N504" s="235"/>
      <c r="O504" s="235"/>
      <c r="P504" s="235"/>
      <c r="Q504" s="235"/>
      <c r="R504" s="235"/>
      <c r="S504" s="235"/>
      <c r="T504" s="235"/>
      <c r="U504" s="235"/>
      <c r="V504" s="255"/>
      <c r="W504" s="256"/>
      <c r="X504" s="159"/>
      <c r="Y504" s="159"/>
      <c r="Z504" s="159"/>
      <c r="AA504" s="256"/>
      <c r="AB504" s="256"/>
      <c r="AC504" s="256"/>
    </row>
    <row r="505" s="45" customFormat="1" ht="48" spans="1:29">
      <c r="A505" s="105">
        <v>1</v>
      </c>
      <c r="B505" s="237" t="s">
        <v>2137</v>
      </c>
      <c r="C505" s="107">
        <v>34992</v>
      </c>
      <c r="D505" s="235"/>
      <c r="E505" s="105" t="s">
        <v>2138</v>
      </c>
      <c r="F505" s="105" t="s">
        <v>2139</v>
      </c>
      <c r="G505" s="329" t="s">
        <v>2140</v>
      </c>
      <c r="H505" s="107">
        <v>44420</v>
      </c>
      <c r="I505" s="133" t="s">
        <v>42</v>
      </c>
      <c r="J505" s="105" t="s">
        <v>976</v>
      </c>
      <c r="K505" s="105" t="s">
        <v>1158</v>
      </c>
      <c r="L505" s="107">
        <v>43374</v>
      </c>
      <c r="M505" s="105" t="s">
        <v>45</v>
      </c>
      <c r="N505" s="105" t="s">
        <v>46</v>
      </c>
      <c r="O505" s="105" t="s">
        <v>59</v>
      </c>
      <c r="P505" s="105" t="s">
        <v>2141</v>
      </c>
      <c r="Q505" s="105" t="s">
        <v>49</v>
      </c>
      <c r="R505" s="105" t="s">
        <v>50</v>
      </c>
      <c r="S505" s="105" t="s">
        <v>51</v>
      </c>
      <c r="T505" s="156">
        <f>$X$9-YEAR(C505)</f>
        <v>30</v>
      </c>
      <c r="U505" s="235"/>
      <c r="V505" s="255"/>
      <c r="W505" s="256"/>
      <c r="X505" s="159">
        <f t="shared" si="106"/>
        <v>83</v>
      </c>
      <c r="Y505" s="159">
        <f t="shared" si="100"/>
        <v>6</v>
      </c>
      <c r="Z505" s="159">
        <f t="shared" si="101"/>
        <v>11</v>
      </c>
      <c r="AA505" s="256"/>
      <c r="AB505" s="256"/>
      <c r="AC505" s="256"/>
    </row>
    <row r="506" s="45" customFormat="1" ht="48" spans="1:29">
      <c r="A506" s="105">
        <v>2</v>
      </c>
      <c r="B506" s="237" t="s">
        <v>2142</v>
      </c>
      <c r="C506" s="235"/>
      <c r="D506" s="107">
        <v>31805</v>
      </c>
      <c r="E506" s="105" t="s">
        <v>2143</v>
      </c>
      <c r="F506" s="105" t="s">
        <v>2144</v>
      </c>
      <c r="G506" s="329" t="s">
        <v>2145</v>
      </c>
      <c r="H506" s="107">
        <v>44859</v>
      </c>
      <c r="I506" s="133" t="s">
        <v>42</v>
      </c>
      <c r="J506" s="105" t="s">
        <v>95</v>
      </c>
      <c r="K506" s="105" t="s">
        <v>1290</v>
      </c>
      <c r="L506" s="107">
        <v>40095</v>
      </c>
      <c r="M506" s="105" t="s">
        <v>45</v>
      </c>
      <c r="N506" s="105" t="s">
        <v>46</v>
      </c>
      <c r="O506" s="105" t="s">
        <v>59</v>
      </c>
      <c r="P506" s="105" t="s">
        <v>48</v>
      </c>
      <c r="Q506" s="105" t="s">
        <v>107</v>
      </c>
      <c r="R506" s="105" t="s">
        <v>2146</v>
      </c>
      <c r="S506" s="105" t="s">
        <v>124</v>
      </c>
      <c r="T506" s="156">
        <f t="shared" ref="T506:T510" si="110">$X$9-YEAR(D506)</f>
        <v>38</v>
      </c>
      <c r="U506" s="235"/>
      <c r="V506" s="255"/>
      <c r="W506" s="256"/>
      <c r="X506" s="159">
        <f t="shared" si="106"/>
        <v>190</v>
      </c>
      <c r="Y506" s="159">
        <f t="shared" si="100"/>
        <v>15</v>
      </c>
      <c r="Z506" s="159">
        <f t="shared" si="101"/>
        <v>10</v>
      </c>
      <c r="AA506" s="256"/>
      <c r="AB506" s="256"/>
      <c r="AC506" s="256"/>
    </row>
    <row r="507" s="45" customFormat="1" ht="32.25" spans="1:29">
      <c r="A507" s="105">
        <v>3</v>
      </c>
      <c r="B507" s="237" t="s">
        <v>2147</v>
      </c>
      <c r="C507" s="235"/>
      <c r="D507" s="107">
        <v>32696</v>
      </c>
      <c r="E507" s="105" t="s">
        <v>2148</v>
      </c>
      <c r="F507" s="105" t="s">
        <v>2149</v>
      </c>
      <c r="G507" s="329" t="s">
        <v>2150</v>
      </c>
      <c r="H507" s="107">
        <v>44852</v>
      </c>
      <c r="I507" s="133" t="s">
        <v>42</v>
      </c>
      <c r="J507" s="105" t="s">
        <v>95</v>
      </c>
      <c r="K507" s="105" t="s">
        <v>1290</v>
      </c>
      <c r="L507" s="107">
        <v>41040</v>
      </c>
      <c r="M507" s="105" t="s">
        <v>45</v>
      </c>
      <c r="N507" s="105" t="s">
        <v>46</v>
      </c>
      <c r="O507" s="105" t="s">
        <v>59</v>
      </c>
      <c r="P507" s="105" t="s">
        <v>48</v>
      </c>
      <c r="Q507" s="105" t="s">
        <v>49</v>
      </c>
      <c r="R507" s="105" t="s">
        <v>50</v>
      </c>
      <c r="S507" s="105" t="s">
        <v>51</v>
      </c>
      <c r="T507" s="156">
        <f t="shared" si="110"/>
        <v>36</v>
      </c>
      <c r="U507" s="235"/>
      <c r="V507" s="255"/>
      <c r="W507" s="256"/>
      <c r="X507" s="159">
        <f t="shared" si="106"/>
        <v>159</v>
      </c>
      <c r="Y507" s="159">
        <f t="shared" si="100"/>
        <v>13</v>
      </c>
      <c r="Z507" s="159">
        <f t="shared" si="101"/>
        <v>3</v>
      </c>
      <c r="AA507" s="256"/>
      <c r="AB507" s="256"/>
      <c r="AC507" s="256"/>
    </row>
    <row r="508" s="45" customFormat="1" ht="32.25" spans="1:29">
      <c r="A508" s="105">
        <v>4</v>
      </c>
      <c r="B508" s="237" t="s">
        <v>2151</v>
      </c>
      <c r="C508" s="107">
        <v>34050</v>
      </c>
      <c r="D508" s="235"/>
      <c r="E508" s="105" t="s">
        <v>2152</v>
      </c>
      <c r="F508" s="105" t="s">
        <v>2153</v>
      </c>
      <c r="G508" s="329" t="s">
        <v>2154</v>
      </c>
      <c r="H508" s="107">
        <v>44812</v>
      </c>
      <c r="I508" s="133" t="s">
        <v>42</v>
      </c>
      <c r="J508" s="105" t="s">
        <v>95</v>
      </c>
      <c r="K508" s="105" t="s">
        <v>1290</v>
      </c>
      <c r="L508" s="107">
        <v>43374</v>
      </c>
      <c r="M508" s="105" t="s">
        <v>103</v>
      </c>
      <c r="N508" s="105" t="s">
        <v>304</v>
      </c>
      <c r="O508" s="105" t="s">
        <v>105</v>
      </c>
      <c r="P508" s="105" t="s">
        <v>788</v>
      </c>
      <c r="Q508" s="105" t="s">
        <v>49</v>
      </c>
      <c r="R508" s="235"/>
      <c r="S508" s="105" t="s">
        <v>51</v>
      </c>
      <c r="T508" s="156">
        <f t="shared" ref="T508:T516" si="111">$X$9-YEAR(C508)</f>
        <v>32</v>
      </c>
      <c r="U508" s="235"/>
      <c r="V508" s="255"/>
      <c r="W508" s="256"/>
      <c r="X508" s="159">
        <f t="shared" si="106"/>
        <v>83</v>
      </c>
      <c r="Y508" s="159">
        <f t="shared" si="100"/>
        <v>6</v>
      </c>
      <c r="Z508" s="159">
        <f t="shared" si="101"/>
        <v>11</v>
      </c>
      <c r="AA508" s="256"/>
      <c r="AB508" s="256"/>
      <c r="AC508" s="256"/>
    </row>
    <row r="509" s="46" customFormat="1" ht="32.25" spans="1:29">
      <c r="A509" s="105">
        <v>5</v>
      </c>
      <c r="B509" s="237" t="s">
        <v>2155</v>
      </c>
      <c r="C509" s="235"/>
      <c r="D509" s="107">
        <v>34333</v>
      </c>
      <c r="E509" s="105" t="s">
        <v>1810</v>
      </c>
      <c r="F509" s="105" t="s">
        <v>2156</v>
      </c>
      <c r="G509" s="329" t="s">
        <v>2157</v>
      </c>
      <c r="H509" s="107">
        <v>45378</v>
      </c>
      <c r="I509" s="133" t="s">
        <v>42</v>
      </c>
      <c r="J509" s="105" t="s">
        <v>95</v>
      </c>
      <c r="K509" s="105" t="s">
        <v>1290</v>
      </c>
      <c r="L509" s="107">
        <v>44866</v>
      </c>
      <c r="M509" s="105" t="s">
        <v>152</v>
      </c>
      <c r="N509" s="105" t="s">
        <v>104</v>
      </c>
      <c r="O509" s="105" t="s">
        <v>59</v>
      </c>
      <c r="P509" s="105" t="s">
        <v>48</v>
      </c>
      <c r="Q509" s="105" t="s">
        <v>49</v>
      </c>
      <c r="R509" s="105" t="s">
        <v>50</v>
      </c>
      <c r="S509" s="105" t="s">
        <v>51</v>
      </c>
      <c r="T509" s="156">
        <f t="shared" si="110"/>
        <v>32</v>
      </c>
      <c r="U509" s="235"/>
      <c r="V509" s="255"/>
      <c r="W509" s="256"/>
      <c r="X509" s="159">
        <f t="shared" si="106"/>
        <v>34</v>
      </c>
      <c r="Y509" s="159">
        <f t="shared" si="100"/>
        <v>2</v>
      </c>
      <c r="Z509" s="159">
        <f t="shared" si="101"/>
        <v>10</v>
      </c>
      <c r="AA509" s="256"/>
      <c r="AB509" s="256"/>
      <c r="AC509" s="256"/>
    </row>
    <row r="510" s="46" customFormat="1" ht="32.25" spans="1:29">
      <c r="A510" s="105">
        <v>6</v>
      </c>
      <c r="B510" s="237" t="s">
        <v>2158</v>
      </c>
      <c r="C510" s="235"/>
      <c r="D510" s="107">
        <v>36731</v>
      </c>
      <c r="E510" s="105" t="s">
        <v>2159</v>
      </c>
      <c r="F510" s="105" t="s">
        <v>2160</v>
      </c>
      <c r="G510" s="329" t="s">
        <v>2161</v>
      </c>
      <c r="H510" s="107">
        <v>44420</v>
      </c>
      <c r="I510" s="133" t="s">
        <v>42</v>
      </c>
      <c r="J510" s="105" t="s">
        <v>95</v>
      </c>
      <c r="K510" s="105" t="s">
        <v>2122</v>
      </c>
      <c r="L510" s="107">
        <v>45809</v>
      </c>
      <c r="M510" s="105" t="s">
        <v>152</v>
      </c>
      <c r="N510" s="105" t="s">
        <v>104</v>
      </c>
      <c r="O510" s="105" t="s">
        <v>59</v>
      </c>
      <c r="P510" s="105" t="s">
        <v>48</v>
      </c>
      <c r="Q510" s="105" t="s">
        <v>49</v>
      </c>
      <c r="R510" s="105" t="s">
        <v>2162</v>
      </c>
      <c r="S510" s="105" t="s">
        <v>124</v>
      </c>
      <c r="T510" s="156">
        <f t="shared" si="110"/>
        <v>25</v>
      </c>
      <c r="U510" s="235"/>
      <c r="V510" s="255"/>
      <c r="W510" s="256"/>
      <c r="X510" s="159">
        <f t="shared" si="106"/>
        <v>3</v>
      </c>
      <c r="Y510" s="159">
        <f t="shared" si="100"/>
        <v>0</v>
      </c>
      <c r="Z510" s="159">
        <f t="shared" si="101"/>
        <v>3</v>
      </c>
      <c r="AA510" s="256"/>
      <c r="AB510" s="256"/>
      <c r="AC510" s="256"/>
    </row>
    <row r="511" s="46" customFormat="1" ht="32.25" spans="1:29">
      <c r="A511" s="105">
        <v>7</v>
      </c>
      <c r="B511" s="237" t="s">
        <v>2163</v>
      </c>
      <c r="C511" s="107">
        <v>32432</v>
      </c>
      <c r="D511" s="235"/>
      <c r="E511" s="105" t="s">
        <v>2164</v>
      </c>
      <c r="F511" s="105" t="s">
        <v>2165</v>
      </c>
      <c r="G511" s="329" t="s">
        <v>2166</v>
      </c>
      <c r="H511" s="107">
        <v>45042</v>
      </c>
      <c r="I511" s="133" t="s">
        <v>42</v>
      </c>
      <c r="J511" s="105" t="s">
        <v>95</v>
      </c>
      <c r="K511" s="105" t="s">
        <v>1290</v>
      </c>
      <c r="L511" s="107">
        <v>41603</v>
      </c>
      <c r="M511" s="105" t="s">
        <v>45</v>
      </c>
      <c r="N511" s="105" t="s">
        <v>46</v>
      </c>
      <c r="O511" s="105" t="s">
        <v>59</v>
      </c>
      <c r="P511" s="105" t="s">
        <v>48</v>
      </c>
      <c r="Q511" s="105" t="s">
        <v>49</v>
      </c>
      <c r="R511" s="105" t="s">
        <v>50</v>
      </c>
      <c r="S511" s="105" t="s">
        <v>51</v>
      </c>
      <c r="T511" s="156">
        <f t="shared" si="111"/>
        <v>37</v>
      </c>
      <c r="U511" s="235"/>
      <c r="V511" s="255"/>
      <c r="W511" s="256"/>
      <c r="X511" s="159">
        <f t="shared" si="106"/>
        <v>141</v>
      </c>
      <c r="Y511" s="159">
        <f t="shared" si="100"/>
        <v>11</v>
      </c>
      <c r="Z511" s="159">
        <f t="shared" si="101"/>
        <v>9</v>
      </c>
      <c r="AA511" s="256"/>
      <c r="AB511" s="256"/>
      <c r="AC511" s="256"/>
    </row>
    <row r="512" s="45" customFormat="1" ht="48" spans="1:29">
      <c r="A512" s="105">
        <v>8</v>
      </c>
      <c r="B512" s="237" t="s">
        <v>2167</v>
      </c>
      <c r="C512" s="107">
        <v>29795</v>
      </c>
      <c r="D512" s="235"/>
      <c r="E512" s="105" t="s">
        <v>2168</v>
      </c>
      <c r="F512" s="105" t="s">
        <v>2169</v>
      </c>
      <c r="G512" s="329" t="s">
        <v>2170</v>
      </c>
      <c r="H512" s="107">
        <v>44253</v>
      </c>
      <c r="I512" s="133" t="s">
        <v>42</v>
      </c>
      <c r="J512" s="113" t="s">
        <v>869</v>
      </c>
      <c r="K512" s="105" t="s">
        <v>2171</v>
      </c>
      <c r="L512" s="105" t="s">
        <v>2172</v>
      </c>
      <c r="M512" s="105" t="s">
        <v>45</v>
      </c>
      <c r="N512" s="241">
        <v>1003</v>
      </c>
      <c r="O512" s="105" t="s">
        <v>59</v>
      </c>
      <c r="P512" s="105" t="s">
        <v>48</v>
      </c>
      <c r="Q512" s="105" t="s">
        <v>49</v>
      </c>
      <c r="R512" s="105" t="s">
        <v>50</v>
      </c>
      <c r="S512" s="105" t="s">
        <v>51</v>
      </c>
      <c r="T512" s="156">
        <f t="shared" si="111"/>
        <v>44</v>
      </c>
      <c r="U512" s="235"/>
      <c r="V512" s="255"/>
      <c r="W512" s="256"/>
      <c r="X512" s="159" t="e">
        <f t="shared" si="106"/>
        <v>#VALUE!</v>
      </c>
      <c r="Y512" s="159" t="e">
        <f t="shared" si="100"/>
        <v>#VALUE!</v>
      </c>
      <c r="Z512" s="159" t="e">
        <f t="shared" si="101"/>
        <v>#VALUE!</v>
      </c>
      <c r="AA512" s="256"/>
      <c r="AB512" s="256"/>
      <c r="AC512" s="256"/>
    </row>
    <row r="513" s="46" customFormat="1" ht="32.25" spans="1:29">
      <c r="A513" s="105">
        <v>9</v>
      </c>
      <c r="B513" s="237" t="s">
        <v>2173</v>
      </c>
      <c r="C513" s="107">
        <v>36084</v>
      </c>
      <c r="D513" s="235"/>
      <c r="E513" s="105" t="s">
        <v>2174</v>
      </c>
      <c r="F513" s="105" t="s">
        <v>2175</v>
      </c>
      <c r="G513" s="329" t="s">
        <v>2176</v>
      </c>
      <c r="H513" s="107">
        <v>45230</v>
      </c>
      <c r="I513" s="113" t="s">
        <v>112</v>
      </c>
      <c r="J513" s="105" t="s">
        <v>95</v>
      </c>
      <c r="K513" s="105" t="s">
        <v>420</v>
      </c>
      <c r="L513" s="107">
        <v>44809</v>
      </c>
      <c r="M513" s="105" t="s">
        <v>152</v>
      </c>
      <c r="N513" s="105" t="s">
        <v>104</v>
      </c>
      <c r="O513" s="105" t="s">
        <v>59</v>
      </c>
      <c r="P513" s="105" t="s">
        <v>48</v>
      </c>
      <c r="Q513" s="105" t="s">
        <v>49</v>
      </c>
      <c r="R513" s="105" t="s">
        <v>134</v>
      </c>
      <c r="S513" s="105" t="s">
        <v>124</v>
      </c>
      <c r="T513" s="156">
        <f t="shared" si="111"/>
        <v>27</v>
      </c>
      <c r="U513" s="235"/>
      <c r="V513" s="255"/>
      <c r="W513" s="256"/>
      <c r="X513" s="159">
        <f t="shared" si="106"/>
        <v>35</v>
      </c>
      <c r="Y513" s="159">
        <f t="shared" si="100"/>
        <v>2</v>
      </c>
      <c r="Z513" s="159">
        <f t="shared" si="101"/>
        <v>11</v>
      </c>
      <c r="AA513" s="256"/>
      <c r="AB513" s="256"/>
      <c r="AC513" s="256"/>
    </row>
    <row r="514" s="45" customFormat="1" ht="32.25" spans="1:29">
      <c r="A514" s="105">
        <v>10</v>
      </c>
      <c r="B514" s="237" t="s">
        <v>2177</v>
      </c>
      <c r="C514" s="107">
        <v>36087</v>
      </c>
      <c r="D514" s="235"/>
      <c r="E514" s="105" t="s">
        <v>2178</v>
      </c>
      <c r="F514" s="105" t="s">
        <v>2179</v>
      </c>
      <c r="G514" s="329" t="s">
        <v>2180</v>
      </c>
      <c r="H514" s="107">
        <v>44811</v>
      </c>
      <c r="I514" s="133" t="s">
        <v>42</v>
      </c>
      <c r="J514" s="105" t="s">
        <v>95</v>
      </c>
      <c r="K514" s="105" t="s">
        <v>420</v>
      </c>
      <c r="L514" s="107">
        <v>45444</v>
      </c>
      <c r="M514" s="105" t="s">
        <v>152</v>
      </c>
      <c r="N514" s="105" t="s">
        <v>104</v>
      </c>
      <c r="O514" s="105" t="s">
        <v>59</v>
      </c>
      <c r="P514" s="105" t="s">
        <v>48</v>
      </c>
      <c r="Q514" s="105" t="s">
        <v>49</v>
      </c>
      <c r="R514" s="105" t="s">
        <v>134</v>
      </c>
      <c r="S514" s="105" t="s">
        <v>124</v>
      </c>
      <c r="T514" s="156">
        <f t="shared" si="111"/>
        <v>27</v>
      </c>
      <c r="U514" s="235"/>
      <c r="V514" s="255"/>
      <c r="W514" s="256"/>
      <c r="X514" s="159">
        <f t="shared" si="106"/>
        <v>15</v>
      </c>
      <c r="Y514" s="159">
        <f t="shared" si="100"/>
        <v>1</v>
      </c>
      <c r="Z514" s="159">
        <f t="shared" si="101"/>
        <v>3</v>
      </c>
      <c r="AA514" s="256"/>
      <c r="AB514" s="256"/>
      <c r="AC514" s="256"/>
    </row>
    <row r="515" s="45" customFormat="1" ht="32.25" spans="1:29">
      <c r="A515" s="105">
        <v>11</v>
      </c>
      <c r="B515" s="237" t="s">
        <v>2181</v>
      </c>
      <c r="C515" s="107">
        <v>34122</v>
      </c>
      <c r="D515" s="235"/>
      <c r="E515" s="105" t="s">
        <v>2182</v>
      </c>
      <c r="F515" s="105" t="s">
        <v>2183</v>
      </c>
      <c r="G515" s="329" t="s">
        <v>2184</v>
      </c>
      <c r="H515" s="107">
        <v>45029</v>
      </c>
      <c r="I515" s="133" t="s">
        <v>42</v>
      </c>
      <c r="J515" s="105" t="s">
        <v>95</v>
      </c>
      <c r="K515" s="105" t="s">
        <v>420</v>
      </c>
      <c r="L515" s="107">
        <v>43282</v>
      </c>
      <c r="M515" s="105" t="s">
        <v>103</v>
      </c>
      <c r="N515" s="105" t="s">
        <v>104</v>
      </c>
      <c r="O515" s="105" t="s">
        <v>59</v>
      </c>
      <c r="P515" s="105" t="s">
        <v>48</v>
      </c>
      <c r="Q515" s="105" t="s">
        <v>49</v>
      </c>
      <c r="R515" s="105" t="s">
        <v>50</v>
      </c>
      <c r="S515" s="105" t="s">
        <v>51</v>
      </c>
      <c r="T515" s="156">
        <f t="shared" si="111"/>
        <v>32</v>
      </c>
      <c r="U515" s="235"/>
      <c r="V515" s="255"/>
      <c r="W515" s="256"/>
      <c r="X515" s="159">
        <f t="shared" si="106"/>
        <v>86</v>
      </c>
      <c r="Y515" s="159">
        <f t="shared" si="100"/>
        <v>7</v>
      </c>
      <c r="Z515" s="159">
        <f t="shared" si="101"/>
        <v>2</v>
      </c>
      <c r="AA515" s="256"/>
      <c r="AB515" s="256"/>
      <c r="AC515" s="256"/>
    </row>
    <row r="516" s="45" customFormat="1" ht="32.25" spans="1:29">
      <c r="A516" s="105">
        <v>12</v>
      </c>
      <c r="B516" s="237" t="s">
        <v>2185</v>
      </c>
      <c r="C516" s="107">
        <v>34330</v>
      </c>
      <c r="D516" s="235"/>
      <c r="E516" s="105" t="s">
        <v>2186</v>
      </c>
      <c r="F516" s="105" t="s">
        <v>2187</v>
      </c>
      <c r="G516" s="329" t="s">
        <v>2188</v>
      </c>
      <c r="H516" s="107">
        <v>44792</v>
      </c>
      <c r="I516" s="133" t="s">
        <v>42</v>
      </c>
      <c r="J516" s="105" t="s">
        <v>95</v>
      </c>
      <c r="K516" s="105" t="s">
        <v>420</v>
      </c>
      <c r="L516" s="107">
        <v>43525</v>
      </c>
      <c r="M516" s="105" t="s">
        <v>103</v>
      </c>
      <c r="N516" s="105" t="s">
        <v>104</v>
      </c>
      <c r="O516" s="105" t="s">
        <v>59</v>
      </c>
      <c r="P516" s="105" t="s">
        <v>48</v>
      </c>
      <c r="Q516" s="105" t="s">
        <v>49</v>
      </c>
      <c r="R516" s="105" t="s">
        <v>134</v>
      </c>
      <c r="S516" s="105" t="s">
        <v>124</v>
      </c>
      <c r="T516" s="156">
        <f t="shared" si="111"/>
        <v>32</v>
      </c>
      <c r="U516" s="235"/>
      <c r="V516" s="255"/>
      <c r="W516" s="256"/>
      <c r="X516" s="159">
        <f t="shared" si="106"/>
        <v>78</v>
      </c>
      <c r="Y516" s="159">
        <f t="shared" si="100"/>
        <v>6</v>
      </c>
      <c r="Z516" s="159">
        <f t="shared" si="101"/>
        <v>6</v>
      </c>
      <c r="AA516" s="256"/>
      <c r="AB516" s="256"/>
      <c r="AC516" s="256"/>
    </row>
    <row r="517" s="45" customFormat="1" ht="16.5" spans="1:29">
      <c r="A517" s="193" t="s">
        <v>304</v>
      </c>
      <c r="B517" s="236" t="s">
        <v>1317</v>
      </c>
      <c r="C517" s="251"/>
      <c r="D517" s="235"/>
      <c r="E517" s="235"/>
      <c r="F517" s="235"/>
      <c r="G517" s="235"/>
      <c r="H517" s="235"/>
      <c r="I517" s="235"/>
      <c r="J517" s="233">
        <f>A519</f>
        <v>2</v>
      </c>
      <c r="K517" s="235"/>
      <c r="L517" s="235"/>
      <c r="M517" s="235"/>
      <c r="N517" s="235"/>
      <c r="O517" s="235"/>
      <c r="P517" s="235"/>
      <c r="Q517" s="235"/>
      <c r="R517" s="235"/>
      <c r="S517" s="235"/>
      <c r="T517" s="235"/>
      <c r="U517" s="235"/>
      <c r="V517" s="255"/>
      <c r="W517" s="256"/>
      <c r="X517" s="159"/>
      <c r="Y517" s="159"/>
      <c r="Z517" s="159"/>
      <c r="AA517" s="256"/>
      <c r="AB517" s="256"/>
      <c r="AC517" s="256"/>
    </row>
    <row r="518" s="45" customFormat="1" ht="48" spans="1:29">
      <c r="A518" s="105">
        <v>1</v>
      </c>
      <c r="B518" s="249" t="s">
        <v>1069</v>
      </c>
      <c r="C518" s="107">
        <v>27416</v>
      </c>
      <c r="D518" s="235"/>
      <c r="E518" s="105" t="s">
        <v>2189</v>
      </c>
      <c r="F518" s="105" t="s">
        <v>2165</v>
      </c>
      <c r="G518" s="105" t="s">
        <v>2190</v>
      </c>
      <c r="H518" s="107">
        <v>44387</v>
      </c>
      <c r="I518" s="133" t="s">
        <v>42</v>
      </c>
      <c r="J518" s="105" t="s">
        <v>1061</v>
      </c>
      <c r="K518" s="105" t="s">
        <v>1158</v>
      </c>
      <c r="L518" s="107">
        <v>40344</v>
      </c>
      <c r="M518" s="105" t="s">
        <v>45</v>
      </c>
      <c r="N518" s="105" t="s">
        <v>1068</v>
      </c>
      <c r="O518" s="105" t="s">
        <v>59</v>
      </c>
      <c r="P518" s="105" t="s">
        <v>123</v>
      </c>
      <c r="Q518" s="105" t="s">
        <v>726</v>
      </c>
      <c r="R518" s="235"/>
      <c r="S518" s="105" t="s">
        <v>29</v>
      </c>
      <c r="T518" s="156">
        <f t="shared" ref="T518:T524" si="112">$X$9-YEAR(C518)</f>
        <v>50</v>
      </c>
      <c r="U518" s="235"/>
      <c r="V518" s="255"/>
      <c r="W518" s="256"/>
      <c r="X518" s="159">
        <f t="shared" si="106"/>
        <v>182</v>
      </c>
      <c r="Y518" s="159">
        <f t="shared" si="100"/>
        <v>15</v>
      </c>
      <c r="Z518" s="159">
        <f t="shared" si="101"/>
        <v>2</v>
      </c>
      <c r="AA518" s="256"/>
      <c r="AB518" s="256"/>
      <c r="AC518" s="256"/>
    </row>
    <row r="519" s="45" customFormat="1" ht="48" spans="1:29">
      <c r="A519" s="105">
        <v>2</v>
      </c>
      <c r="B519" s="237" t="s">
        <v>2191</v>
      </c>
      <c r="C519" s="235"/>
      <c r="D519" s="107">
        <v>36377</v>
      </c>
      <c r="E519" s="105" t="s">
        <v>2192</v>
      </c>
      <c r="F519" s="105" t="s">
        <v>2193</v>
      </c>
      <c r="G519" s="105" t="s">
        <v>2194</v>
      </c>
      <c r="H519" s="107">
        <v>45565</v>
      </c>
      <c r="I519" s="113" t="s">
        <v>112</v>
      </c>
      <c r="J519" s="105" t="s">
        <v>95</v>
      </c>
      <c r="K519" s="105" t="s">
        <v>2195</v>
      </c>
      <c r="L519" s="107">
        <v>45474</v>
      </c>
      <c r="M519" s="105" t="s">
        <v>152</v>
      </c>
      <c r="N519" s="105" t="s">
        <v>104</v>
      </c>
      <c r="O519" s="105" t="s">
        <v>59</v>
      </c>
      <c r="P519" s="105" t="s">
        <v>48</v>
      </c>
      <c r="Q519" s="105" t="s">
        <v>49</v>
      </c>
      <c r="R519" s="105" t="s">
        <v>134</v>
      </c>
      <c r="S519" s="105" t="s">
        <v>124</v>
      </c>
      <c r="T519" s="156">
        <f>$X$9-YEAR(D519)</f>
        <v>26</v>
      </c>
      <c r="U519" s="235"/>
      <c r="V519" s="255"/>
      <c r="W519" s="256"/>
      <c r="X519" s="159">
        <f t="shared" si="106"/>
        <v>14</v>
      </c>
      <c r="Y519" s="159">
        <f t="shared" si="100"/>
        <v>1</v>
      </c>
      <c r="Z519" s="159">
        <f t="shared" si="101"/>
        <v>2</v>
      </c>
      <c r="AA519" s="256"/>
      <c r="AB519" s="256"/>
      <c r="AC519" s="256"/>
    </row>
    <row r="520" s="45" customFormat="1" ht="16.5" spans="1:29">
      <c r="A520" s="257" t="s">
        <v>2196</v>
      </c>
      <c r="B520" s="252" t="s">
        <v>2197</v>
      </c>
      <c r="C520" s="258"/>
      <c r="D520" s="258"/>
      <c r="E520" s="258"/>
      <c r="F520" s="258"/>
      <c r="G520" s="258"/>
      <c r="H520" s="258"/>
      <c r="I520" s="258"/>
      <c r="J520" s="259">
        <f>SUM(J521:J549)</f>
        <v>28</v>
      </c>
      <c r="K520" s="258"/>
      <c r="L520" s="258"/>
      <c r="M520" s="258"/>
      <c r="N520" s="258"/>
      <c r="O520" s="258"/>
      <c r="P520" s="258"/>
      <c r="Q520" s="258"/>
      <c r="R520" s="258"/>
      <c r="S520" s="258"/>
      <c r="T520" s="258"/>
      <c r="U520" s="258"/>
      <c r="V520" s="262"/>
      <c r="W520" s="263"/>
      <c r="X520" s="159"/>
      <c r="Y520" s="159"/>
      <c r="Z520" s="159"/>
      <c r="AA520" s="263"/>
      <c r="AB520" s="263"/>
      <c r="AC520" s="263"/>
    </row>
    <row r="521" s="45" customFormat="1" ht="16.5" spans="1:29">
      <c r="A521" s="257" t="s">
        <v>31</v>
      </c>
      <c r="B521" s="252" t="s">
        <v>741</v>
      </c>
      <c r="C521" s="258"/>
      <c r="D521" s="258"/>
      <c r="E521" s="258"/>
      <c r="F521" s="258"/>
      <c r="G521" s="258"/>
      <c r="H521" s="258"/>
      <c r="I521" s="258"/>
      <c r="J521" s="257">
        <f>A524</f>
        <v>3</v>
      </c>
      <c r="K521" s="258"/>
      <c r="L521" s="258"/>
      <c r="M521" s="258"/>
      <c r="N521" s="258"/>
      <c r="O521" s="258"/>
      <c r="P521" s="258"/>
      <c r="Q521" s="258"/>
      <c r="R521" s="258"/>
      <c r="S521" s="258"/>
      <c r="T521" s="258"/>
      <c r="U521" s="258"/>
      <c r="V521" s="262"/>
      <c r="W521" s="263"/>
      <c r="X521" s="159"/>
      <c r="Y521" s="159"/>
      <c r="Z521" s="159"/>
      <c r="AA521" s="263"/>
      <c r="AB521" s="263"/>
      <c r="AC521" s="263"/>
    </row>
    <row r="522" s="46" customFormat="1" ht="32.25" spans="1:29">
      <c r="A522" s="105">
        <v>1</v>
      </c>
      <c r="B522" s="237" t="s">
        <v>2198</v>
      </c>
      <c r="C522" s="107">
        <v>26413</v>
      </c>
      <c r="D522" s="235"/>
      <c r="E522" s="105" t="s">
        <v>2199</v>
      </c>
      <c r="F522" s="105" t="s">
        <v>2200</v>
      </c>
      <c r="G522" s="105" t="s">
        <v>2201</v>
      </c>
      <c r="H522" s="107">
        <v>44848</v>
      </c>
      <c r="I522" s="133" t="s">
        <v>42</v>
      </c>
      <c r="J522" s="105" t="s">
        <v>745</v>
      </c>
      <c r="K522" s="105" t="s">
        <v>745</v>
      </c>
      <c r="L522" s="107">
        <v>34919</v>
      </c>
      <c r="M522" s="105" t="s">
        <v>45</v>
      </c>
      <c r="N522" s="105" t="s">
        <v>46</v>
      </c>
      <c r="O522" s="105" t="s">
        <v>59</v>
      </c>
      <c r="P522" s="105" t="s">
        <v>48</v>
      </c>
      <c r="Q522" s="105" t="s">
        <v>78</v>
      </c>
      <c r="R522" s="105" t="s">
        <v>50</v>
      </c>
      <c r="S522" s="105" t="s">
        <v>51</v>
      </c>
      <c r="T522" s="156">
        <f t="shared" si="112"/>
        <v>53</v>
      </c>
      <c r="U522" s="235"/>
      <c r="V522" s="255"/>
      <c r="W522" s="256"/>
      <c r="X522" s="159">
        <f t="shared" si="106"/>
        <v>360</v>
      </c>
      <c r="Y522" s="159">
        <f t="shared" si="100"/>
        <v>30</v>
      </c>
      <c r="Z522" s="159">
        <f t="shared" si="101"/>
        <v>0</v>
      </c>
      <c r="AA522" s="256"/>
      <c r="AB522" s="256"/>
      <c r="AC522" s="256"/>
    </row>
    <row r="523" s="45" customFormat="1" ht="48" spans="1:29">
      <c r="A523" s="105">
        <v>2</v>
      </c>
      <c r="B523" s="237" t="s">
        <v>2202</v>
      </c>
      <c r="C523" s="107">
        <v>32051</v>
      </c>
      <c r="D523" s="235"/>
      <c r="E523" s="105" t="s">
        <v>2203</v>
      </c>
      <c r="F523" s="105" t="s">
        <v>2204</v>
      </c>
      <c r="G523" s="105" t="s">
        <v>2205</v>
      </c>
      <c r="H523" s="107">
        <v>44557</v>
      </c>
      <c r="I523" s="133" t="s">
        <v>42</v>
      </c>
      <c r="J523" s="105" t="s">
        <v>44</v>
      </c>
      <c r="K523" s="105" t="s">
        <v>44</v>
      </c>
      <c r="L523" s="107">
        <v>40283</v>
      </c>
      <c r="M523" s="105" t="s">
        <v>45</v>
      </c>
      <c r="N523" s="105" t="s">
        <v>46</v>
      </c>
      <c r="O523" s="105" t="s">
        <v>59</v>
      </c>
      <c r="P523" s="105" t="s">
        <v>48</v>
      </c>
      <c r="Q523" s="105" t="s">
        <v>285</v>
      </c>
      <c r="R523" s="105" t="s">
        <v>50</v>
      </c>
      <c r="S523" s="105" t="s">
        <v>51</v>
      </c>
      <c r="T523" s="156">
        <f t="shared" si="112"/>
        <v>38</v>
      </c>
      <c r="U523" s="235"/>
      <c r="V523" s="255"/>
      <c r="W523" s="256"/>
      <c r="X523" s="159">
        <f t="shared" ref="X523:X550" si="113">DATEDIF(L523,$W$7,"m")</f>
        <v>184</v>
      </c>
      <c r="Y523" s="159">
        <f t="shared" si="100"/>
        <v>15</v>
      </c>
      <c r="Z523" s="159">
        <f t="shared" si="101"/>
        <v>4</v>
      </c>
      <c r="AA523" s="256"/>
      <c r="AB523" s="256"/>
      <c r="AC523" s="256"/>
    </row>
    <row r="524" s="45" customFormat="1" ht="32.25" spans="1:29">
      <c r="A524" s="105">
        <v>3</v>
      </c>
      <c r="B524" s="237" t="s">
        <v>2206</v>
      </c>
      <c r="C524" s="107">
        <v>29422</v>
      </c>
      <c r="D524" s="235"/>
      <c r="E524" s="105" t="s">
        <v>2207</v>
      </c>
      <c r="F524" s="105" t="s">
        <v>2208</v>
      </c>
      <c r="G524" s="105" t="s">
        <v>2209</v>
      </c>
      <c r="H524" s="107">
        <v>44428</v>
      </c>
      <c r="I524" s="133" t="s">
        <v>42</v>
      </c>
      <c r="J524" s="105" t="s">
        <v>44</v>
      </c>
      <c r="K524" s="105" t="s">
        <v>44</v>
      </c>
      <c r="L524" s="107">
        <v>39577</v>
      </c>
      <c r="M524" s="105" t="s">
        <v>45</v>
      </c>
      <c r="N524" s="105" t="s">
        <v>46</v>
      </c>
      <c r="O524" s="105" t="s">
        <v>59</v>
      </c>
      <c r="P524" s="105" t="s">
        <v>48</v>
      </c>
      <c r="Q524" s="105" t="s">
        <v>107</v>
      </c>
      <c r="R524" s="105" t="s">
        <v>50</v>
      </c>
      <c r="S524" s="105" t="s">
        <v>124</v>
      </c>
      <c r="T524" s="156">
        <f t="shared" si="112"/>
        <v>45</v>
      </c>
      <c r="U524" s="235"/>
      <c r="V524" s="255"/>
      <c r="W524" s="256"/>
      <c r="X524" s="159">
        <f t="shared" si="113"/>
        <v>207</v>
      </c>
      <c r="Y524" s="159">
        <f t="shared" si="100"/>
        <v>17</v>
      </c>
      <c r="Z524" s="159">
        <f t="shared" si="101"/>
        <v>3</v>
      </c>
      <c r="AA524" s="256"/>
      <c r="AB524" s="256"/>
      <c r="AC524" s="256"/>
    </row>
    <row r="525" s="45" customFormat="1" ht="16.5" spans="1:29">
      <c r="A525" s="257" t="s">
        <v>85</v>
      </c>
      <c r="B525" s="236" t="s">
        <v>754</v>
      </c>
      <c r="C525" s="258"/>
      <c r="D525" s="258"/>
      <c r="E525" s="258"/>
      <c r="F525" s="258"/>
      <c r="G525" s="258"/>
      <c r="H525" s="258"/>
      <c r="I525" s="258"/>
      <c r="J525" s="257">
        <f>A531</f>
        <v>6</v>
      </c>
      <c r="K525" s="258"/>
      <c r="L525" s="258"/>
      <c r="M525" s="258"/>
      <c r="N525" s="258"/>
      <c r="O525" s="258"/>
      <c r="P525" s="258"/>
      <c r="Q525" s="258"/>
      <c r="R525" s="258"/>
      <c r="S525" s="258"/>
      <c r="T525" s="258"/>
      <c r="U525" s="258"/>
      <c r="V525" s="262"/>
      <c r="W525" s="263"/>
      <c r="X525" s="159"/>
      <c r="Y525" s="159"/>
      <c r="Z525" s="159"/>
      <c r="AA525" s="263"/>
      <c r="AB525" s="263"/>
      <c r="AC525" s="263"/>
    </row>
    <row r="526" s="46" customFormat="1" ht="32.25" spans="1:29">
      <c r="A526" s="105">
        <v>1</v>
      </c>
      <c r="B526" s="249" t="s">
        <v>901</v>
      </c>
      <c r="C526" s="235"/>
      <c r="D526" s="107">
        <v>31402</v>
      </c>
      <c r="E526" s="105" t="s">
        <v>2210</v>
      </c>
      <c r="F526" s="105" t="s">
        <v>2211</v>
      </c>
      <c r="G526" s="105" t="s">
        <v>2212</v>
      </c>
      <c r="H526" s="107">
        <v>45057</v>
      </c>
      <c r="I526" s="133" t="s">
        <v>42</v>
      </c>
      <c r="J526" s="105" t="s">
        <v>1158</v>
      </c>
      <c r="K526" s="105" t="s">
        <v>2213</v>
      </c>
      <c r="L526" s="107">
        <v>41779</v>
      </c>
      <c r="M526" s="105" t="s">
        <v>45</v>
      </c>
      <c r="N526" s="105" t="s">
        <v>46</v>
      </c>
      <c r="O526" s="105" t="s">
        <v>59</v>
      </c>
      <c r="P526" s="105" t="s">
        <v>48</v>
      </c>
      <c r="Q526" s="105" t="s">
        <v>107</v>
      </c>
      <c r="R526" s="105" t="s">
        <v>50</v>
      </c>
      <c r="S526" s="105" t="s">
        <v>124</v>
      </c>
      <c r="T526" s="156">
        <f t="shared" ref="T526:T528" si="114">$X$9-YEAR(D526)</f>
        <v>40</v>
      </c>
      <c r="U526" s="235"/>
      <c r="V526" s="255"/>
      <c r="W526" s="256"/>
      <c r="X526" s="159">
        <f t="shared" si="113"/>
        <v>135</v>
      </c>
      <c r="Y526" s="159">
        <f t="shared" si="100"/>
        <v>11</v>
      </c>
      <c r="Z526" s="159">
        <f t="shared" si="101"/>
        <v>3</v>
      </c>
      <c r="AA526" s="256"/>
      <c r="AB526" s="256"/>
      <c r="AC526" s="256"/>
    </row>
    <row r="527" s="46" customFormat="1" ht="32.25" spans="1:29">
      <c r="A527" s="105">
        <v>2</v>
      </c>
      <c r="B527" s="237" t="s">
        <v>2214</v>
      </c>
      <c r="C527" s="235"/>
      <c r="D527" s="107">
        <v>33886</v>
      </c>
      <c r="E527" s="105" t="s">
        <v>2215</v>
      </c>
      <c r="F527" s="105" t="s">
        <v>2216</v>
      </c>
      <c r="G527" s="105" t="s">
        <v>2217</v>
      </c>
      <c r="H527" s="107">
        <v>44420</v>
      </c>
      <c r="I527" s="133" t="s">
        <v>42</v>
      </c>
      <c r="J527" s="105" t="s">
        <v>776</v>
      </c>
      <c r="K527" s="105" t="s">
        <v>777</v>
      </c>
      <c r="L527" s="107">
        <v>41676</v>
      </c>
      <c r="M527" s="105" t="s">
        <v>103</v>
      </c>
      <c r="N527" s="105">
        <v>6.032</v>
      </c>
      <c r="O527" s="105" t="s">
        <v>638</v>
      </c>
      <c r="P527" s="105" t="s">
        <v>203</v>
      </c>
      <c r="Q527" s="105" t="s">
        <v>49</v>
      </c>
      <c r="R527" s="105" t="s">
        <v>50</v>
      </c>
      <c r="S527" s="105" t="s">
        <v>51</v>
      </c>
      <c r="T527" s="156">
        <f t="shared" si="114"/>
        <v>33</v>
      </c>
      <c r="U527" s="235"/>
      <c r="V527" s="255"/>
      <c r="W527" s="256"/>
      <c r="X527" s="159">
        <f t="shared" si="113"/>
        <v>138</v>
      </c>
      <c r="Y527" s="159">
        <f t="shared" si="100"/>
        <v>11</v>
      </c>
      <c r="Z527" s="159">
        <f t="shared" si="101"/>
        <v>6</v>
      </c>
      <c r="AA527" s="256"/>
      <c r="AB527" s="256"/>
      <c r="AC527" s="256"/>
    </row>
    <row r="528" s="46" customFormat="1" ht="32.25" spans="1:29">
      <c r="A528" s="105">
        <v>3</v>
      </c>
      <c r="B528" s="237" t="s">
        <v>2218</v>
      </c>
      <c r="C528" s="235"/>
      <c r="D528" s="107">
        <v>34862</v>
      </c>
      <c r="E528" s="105" t="s">
        <v>2215</v>
      </c>
      <c r="F528" s="105" t="s">
        <v>2219</v>
      </c>
      <c r="G528" s="105" t="s">
        <v>2220</v>
      </c>
      <c r="H528" s="107">
        <v>45060</v>
      </c>
      <c r="I528" s="133" t="s">
        <v>42</v>
      </c>
      <c r="J528" s="105" t="s">
        <v>95</v>
      </c>
      <c r="K528" s="105" t="s">
        <v>2221</v>
      </c>
      <c r="L528" s="107">
        <v>43831</v>
      </c>
      <c r="M528" s="105" t="s">
        <v>103</v>
      </c>
      <c r="N528" s="105" t="s">
        <v>104</v>
      </c>
      <c r="O528" s="105" t="s">
        <v>59</v>
      </c>
      <c r="P528" s="105" t="s">
        <v>48</v>
      </c>
      <c r="Q528" s="105" t="s">
        <v>49</v>
      </c>
      <c r="R528" s="105" t="s">
        <v>50</v>
      </c>
      <c r="S528" s="105" t="s">
        <v>2222</v>
      </c>
      <c r="T528" s="156">
        <f t="shared" si="114"/>
        <v>30</v>
      </c>
      <c r="U528" s="235"/>
      <c r="V528" s="255"/>
      <c r="W528" s="256"/>
      <c r="X528" s="159">
        <f t="shared" si="113"/>
        <v>68</v>
      </c>
      <c r="Y528" s="159">
        <f t="shared" ref="Y528:Y591" si="115">ROUNDDOWN(X528/12,0)</f>
        <v>5</v>
      </c>
      <c r="Z528" s="159">
        <f t="shared" ref="Z528:Z591" si="116">MOD(X528,12)</f>
        <v>8</v>
      </c>
      <c r="AA528" s="256"/>
      <c r="AB528" s="256"/>
      <c r="AC528" s="256"/>
    </row>
    <row r="529" s="46" customFormat="1" ht="32.25" spans="1:29">
      <c r="A529" s="105">
        <v>4</v>
      </c>
      <c r="B529" s="237" t="s">
        <v>2223</v>
      </c>
      <c r="C529" s="107">
        <v>36527</v>
      </c>
      <c r="D529" s="235"/>
      <c r="E529" s="105" t="s">
        <v>2224</v>
      </c>
      <c r="F529" s="105" t="s">
        <v>2225</v>
      </c>
      <c r="G529" s="105" t="s">
        <v>2226</v>
      </c>
      <c r="H529" s="107">
        <v>45035</v>
      </c>
      <c r="I529" s="133" t="s">
        <v>42</v>
      </c>
      <c r="J529" s="105" t="s">
        <v>95</v>
      </c>
      <c r="K529" s="105" t="s">
        <v>2227</v>
      </c>
      <c r="L529" s="107">
        <v>45717</v>
      </c>
      <c r="M529" s="105" t="s">
        <v>152</v>
      </c>
      <c r="N529" s="105" t="s">
        <v>104</v>
      </c>
      <c r="O529" s="105" t="s">
        <v>59</v>
      </c>
      <c r="P529" s="105" t="s">
        <v>123</v>
      </c>
      <c r="Q529" s="105" t="s">
        <v>49</v>
      </c>
      <c r="R529" s="235"/>
      <c r="S529" s="235"/>
      <c r="T529" s="156">
        <f>$X$9-YEAR(C529)</f>
        <v>25</v>
      </c>
      <c r="U529" s="235"/>
      <c r="V529" s="255"/>
      <c r="W529" s="256"/>
      <c r="X529" s="159">
        <f t="shared" si="113"/>
        <v>6</v>
      </c>
      <c r="Y529" s="159">
        <f t="shared" si="115"/>
        <v>0</v>
      </c>
      <c r="Z529" s="159">
        <f t="shared" si="116"/>
        <v>6</v>
      </c>
      <c r="AA529" s="256"/>
      <c r="AB529" s="256"/>
      <c r="AC529" s="256"/>
    </row>
    <row r="530" s="46" customFormat="1" ht="48" spans="1:29">
      <c r="A530" s="105">
        <v>5</v>
      </c>
      <c r="B530" s="237" t="s">
        <v>2228</v>
      </c>
      <c r="C530" s="107">
        <v>32060</v>
      </c>
      <c r="D530" s="235"/>
      <c r="E530" s="105" t="s">
        <v>2229</v>
      </c>
      <c r="F530" s="105" t="s">
        <v>2230</v>
      </c>
      <c r="G530" s="105" t="s">
        <v>2231</v>
      </c>
      <c r="H530" s="107">
        <v>44299</v>
      </c>
      <c r="I530" s="133" t="s">
        <v>42</v>
      </c>
      <c r="J530" s="105" t="s">
        <v>95</v>
      </c>
      <c r="K530" s="105" t="s">
        <v>2232</v>
      </c>
      <c r="L530" s="107">
        <v>41646</v>
      </c>
      <c r="M530" s="105" t="s">
        <v>45</v>
      </c>
      <c r="N530" s="241">
        <v>1003</v>
      </c>
      <c r="O530" s="105" t="s">
        <v>59</v>
      </c>
      <c r="P530" s="105" t="s">
        <v>2233</v>
      </c>
      <c r="Q530" s="105" t="s">
        <v>2234</v>
      </c>
      <c r="R530" s="105" t="s">
        <v>50</v>
      </c>
      <c r="S530" s="105" t="s">
        <v>51</v>
      </c>
      <c r="T530" s="156">
        <f>$X$9-YEAR(C530)</f>
        <v>38</v>
      </c>
      <c r="U530" s="235"/>
      <c r="V530" s="255"/>
      <c r="W530" s="256"/>
      <c r="X530" s="159">
        <f t="shared" si="113"/>
        <v>139</v>
      </c>
      <c r="Y530" s="159">
        <f t="shared" si="115"/>
        <v>11</v>
      </c>
      <c r="Z530" s="159">
        <f t="shared" si="116"/>
        <v>7</v>
      </c>
      <c r="AA530" s="256"/>
      <c r="AB530" s="256"/>
      <c r="AC530" s="256"/>
    </row>
    <row r="531" s="46" customFormat="1" ht="32.25" spans="1:29">
      <c r="A531" s="105">
        <v>6</v>
      </c>
      <c r="B531" s="237" t="s">
        <v>2235</v>
      </c>
      <c r="C531" s="235"/>
      <c r="D531" s="107">
        <v>31177</v>
      </c>
      <c r="E531" s="105" t="s">
        <v>2236</v>
      </c>
      <c r="F531" s="105" t="s">
        <v>2237</v>
      </c>
      <c r="G531" s="105" t="s">
        <v>2238</v>
      </c>
      <c r="H531" s="107">
        <v>44880</v>
      </c>
      <c r="I531" s="133" t="s">
        <v>42</v>
      </c>
      <c r="J531" s="105" t="s">
        <v>95</v>
      </c>
      <c r="K531" s="105" t="s">
        <v>2232</v>
      </c>
      <c r="L531" s="107">
        <v>43678</v>
      </c>
      <c r="M531" s="105" t="s">
        <v>45</v>
      </c>
      <c r="N531" s="241">
        <v>1003</v>
      </c>
      <c r="O531" s="105" t="s">
        <v>59</v>
      </c>
      <c r="P531" s="105" t="s">
        <v>48</v>
      </c>
      <c r="Q531" s="105" t="s">
        <v>107</v>
      </c>
      <c r="R531" s="105" t="s">
        <v>50</v>
      </c>
      <c r="S531" s="105" t="s">
        <v>124</v>
      </c>
      <c r="T531" s="156">
        <f t="shared" ref="T531:T534" si="117">$X$9-YEAR(D531)</f>
        <v>40</v>
      </c>
      <c r="U531" s="235"/>
      <c r="V531" s="255"/>
      <c r="W531" s="256"/>
      <c r="X531" s="159">
        <f t="shared" si="113"/>
        <v>73</v>
      </c>
      <c r="Y531" s="159">
        <f t="shared" si="115"/>
        <v>6</v>
      </c>
      <c r="Z531" s="159">
        <f t="shared" si="116"/>
        <v>1</v>
      </c>
      <c r="AA531" s="256"/>
      <c r="AB531" s="256"/>
      <c r="AC531" s="256"/>
    </row>
    <row r="532" s="45" customFormat="1" ht="16.5" spans="1:29">
      <c r="A532" s="257" t="s">
        <v>104</v>
      </c>
      <c r="B532" s="236" t="s">
        <v>864</v>
      </c>
      <c r="C532" s="258"/>
      <c r="D532" s="258"/>
      <c r="E532" s="258"/>
      <c r="F532" s="258"/>
      <c r="G532" s="258"/>
      <c r="H532" s="258"/>
      <c r="I532" s="258"/>
      <c r="J532" s="257">
        <f>A548</f>
        <v>16</v>
      </c>
      <c r="K532" s="258"/>
      <c r="L532" s="258"/>
      <c r="M532" s="258"/>
      <c r="N532" s="258"/>
      <c r="O532" s="258"/>
      <c r="P532" s="258"/>
      <c r="Q532" s="258"/>
      <c r="R532" s="258"/>
      <c r="S532" s="258"/>
      <c r="T532" s="258"/>
      <c r="U532" s="258"/>
      <c r="V532" s="262"/>
      <c r="W532" s="263"/>
      <c r="X532" s="159"/>
      <c r="Y532" s="159"/>
      <c r="Z532" s="159"/>
      <c r="AA532" s="263"/>
      <c r="AB532" s="263"/>
      <c r="AC532" s="263"/>
    </row>
    <row r="533" s="45" customFormat="1" ht="48" spans="1:29">
      <c r="A533" s="105">
        <v>1</v>
      </c>
      <c r="B533" s="237" t="s">
        <v>2239</v>
      </c>
      <c r="C533" s="235"/>
      <c r="D533" s="107">
        <v>33448</v>
      </c>
      <c r="E533" s="105" t="s">
        <v>2240</v>
      </c>
      <c r="F533" s="105" t="s">
        <v>2241</v>
      </c>
      <c r="G533" s="105" t="s">
        <v>2242</v>
      </c>
      <c r="H533" s="107">
        <v>44467</v>
      </c>
      <c r="I533" s="133" t="s">
        <v>42</v>
      </c>
      <c r="J533" s="105" t="s">
        <v>1158</v>
      </c>
      <c r="K533" s="105" t="s">
        <v>1158</v>
      </c>
      <c r="L533" s="107">
        <v>41646</v>
      </c>
      <c r="M533" s="105" t="s">
        <v>45</v>
      </c>
      <c r="N533" s="105" t="s">
        <v>46</v>
      </c>
      <c r="O533" s="105" t="s">
        <v>59</v>
      </c>
      <c r="P533" s="105" t="s">
        <v>1512</v>
      </c>
      <c r="Q533" s="105" t="s">
        <v>2234</v>
      </c>
      <c r="R533" s="105" t="s">
        <v>50</v>
      </c>
      <c r="S533" s="105" t="s">
        <v>124</v>
      </c>
      <c r="T533" s="156">
        <f t="shared" si="117"/>
        <v>34</v>
      </c>
      <c r="U533" s="235"/>
      <c r="V533" s="255"/>
      <c r="W533" s="256"/>
      <c r="X533" s="159">
        <f t="shared" si="113"/>
        <v>139</v>
      </c>
      <c r="Y533" s="159">
        <f t="shared" si="115"/>
        <v>11</v>
      </c>
      <c r="Z533" s="159">
        <f t="shared" si="116"/>
        <v>7</v>
      </c>
      <c r="AA533" s="256"/>
      <c r="AB533" s="256"/>
      <c r="AC533" s="256"/>
    </row>
    <row r="534" s="45" customFormat="1" ht="63.75" spans="1:29">
      <c r="A534" s="105">
        <v>2</v>
      </c>
      <c r="B534" s="237" t="s">
        <v>2243</v>
      </c>
      <c r="C534" s="235"/>
      <c r="D534" s="107">
        <v>34062</v>
      </c>
      <c r="E534" s="105" t="s">
        <v>2016</v>
      </c>
      <c r="F534" s="105" t="s">
        <v>2230</v>
      </c>
      <c r="G534" s="105" t="s">
        <v>2244</v>
      </c>
      <c r="H534" s="107">
        <v>44420</v>
      </c>
      <c r="I534" s="133" t="s">
        <v>42</v>
      </c>
      <c r="J534" s="105" t="s">
        <v>95</v>
      </c>
      <c r="K534" s="105" t="s">
        <v>2245</v>
      </c>
      <c r="L534" s="107">
        <v>42979</v>
      </c>
      <c r="M534" s="105" t="s">
        <v>45</v>
      </c>
      <c r="N534" s="105" t="s">
        <v>46</v>
      </c>
      <c r="O534" s="105" t="s">
        <v>59</v>
      </c>
      <c r="P534" s="105" t="s">
        <v>2246</v>
      </c>
      <c r="Q534" s="105" t="s">
        <v>2234</v>
      </c>
      <c r="R534" s="105" t="s">
        <v>280</v>
      </c>
      <c r="S534" s="105" t="s">
        <v>51</v>
      </c>
      <c r="T534" s="156">
        <f t="shared" si="117"/>
        <v>32</v>
      </c>
      <c r="U534" s="235"/>
      <c r="V534" s="255"/>
      <c r="W534" s="256"/>
      <c r="X534" s="159">
        <f t="shared" si="113"/>
        <v>96</v>
      </c>
      <c r="Y534" s="159">
        <f t="shared" si="115"/>
        <v>8</v>
      </c>
      <c r="Z534" s="159">
        <f t="shared" si="116"/>
        <v>0</v>
      </c>
      <c r="AA534" s="256"/>
      <c r="AB534" s="256"/>
      <c r="AC534" s="256"/>
    </row>
    <row r="535" s="46" customFormat="1" ht="32.25" spans="1:29">
      <c r="A535" s="105">
        <v>3</v>
      </c>
      <c r="B535" s="237" t="s">
        <v>2247</v>
      </c>
      <c r="C535" s="107">
        <v>33158</v>
      </c>
      <c r="D535" s="235"/>
      <c r="E535" s="105" t="s">
        <v>2248</v>
      </c>
      <c r="F535" s="105" t="s">
        <v>2249</v>
      </c>
      <c r="G535" s="105" t="s">
        <v>2250</v>
      </c>
      <c r="H535" s="107">
        <v>44280</v>
      </c>
      <c r="I535" s="133" t="s">
        <v>42</v>
      </c>
      <c r="J535" s="105" t="s">
        <v>95</v>
      </c>
      <c r="K535" s="105" t="s">
        <v>2251</v>
      </c>
      <c r="L535" s="105" t="s">
        <v>2252</v>
      </c>
      <c r="M535" s="105" t="s">
        <v>103</v>
      </c>
      <c r="N535" s="105" t="s">
        <v>104</v>
      </c>
      <c r="O535" s="105" t="s">
        <v>59</v>
      </c>
      <c r="P535" s="105" t="s">
        <v>48</v>
      </c>
      <c r="Q535" s="105" t="s">
        <v>49</v>
      </c>
      <c r="R535" s="105" t="s">
        <v>50</v>
      </c>
      <c r="S535" s="105" t="s">
        <v>51</v>
      </c>
      <c r="T535" s="156">
        <f t="shared" ref="T535:T538" si="118">$X$9-YEAR(C535)</f>
        <v>35</v>
      </c>
      <c r="U535" s="235"/>
      <c r="V535" s="255"/>
      <c r="W535" s="256"/>
      <c r="X535" s="159" t="e">
        <f t="shared" si="113"/>
        <v>#VALUE!</v>
      </c>
      <c r="Y535" s="159" t="e">
        <f t="shared" si="115"/>
        <v>#VALUE!</v>
      </c>
      <c r="Z535" s="159" t="e">
        <f t="shared" si="116"/>
        <v>#VALUE!</v>
      </c>
      <c r="AA535" s="256"/>
      <c r="AB535" s="256"/>
      <c r="AC535" s="256"/>
    </row>
    <row r="536" s="45" customFormat="1" ht="32.25" spans="1:29">
      <c r="A536" s="105">
        <v>4</v>
      </c>
      <c r="B536" s="237" t="s">
        <v>2253</v>
      </c>
      <c r="C536" s="107">
        <v>31706</v>
      </c>
      <c r="D536" s="235"/>
      <c r="E536" s="105" t="s">
        <v>2254</v>
      </c>
      <c r="F536" s="105" t="s">
        <v>2216</v>
      </c>
      <c r="G536" s="105" t="s">
        <v>2255</v>
      </c>
      <c r="H536" s="107">
        <v>44829</v>
      </c>
      <c r="I536" s="133" t="s">
        <v>42</v>
      </c>
      <c r="J536" s="105" t="s">
        <v>95</v>
      </c>
      <c r="K536" s="105" t="s">
        <v>2245</v>
      </c>
      <c r="L536" s="107">
        <v>43252</v>
      </c>
      <c r="M536" s="105" t="s">
        <v>45</v>
      </c>
      <c r="N536" s="105" t="s">
        <v>46</v>
      </c>
      <c r="O536" s="105" t="s">
        <v>59</v>
      </c>
      <c r="P536" s="105" t="s">
        <v>48</v>
      </c>
      <c r="Q536" s="105" t="s">
        <v>49</v>
      </c>
      <c r="R536" s="235"/>
      <c r="S536" s="105" t="s">
        <v>204</v>
      </c>
      <c r="T536" s="156">
        <f t="shared" si="118"/>
        <v>39</v>
      </c>
      <c r="U536" s="235"/>
      <c r="V536" s="255"/>
      <c r="W536" s="256"/>
      <c r="X536" s="159">
        <f t="shared" si="113"/>
        <v>87</v>
      </c>
      <c r="Y536" s="159">
        <f t="shared" si="115"/>
        <v>7</v>
      </c>
      <c r="Z536" s="159">
        <f t="shared" si="116"/>
        <v>3</v>
      </c>
      <c r="AA536" s="256"/>
      <c r="AB536" s="256"/>
      <c r="AC536" s="256"/>
    </row>
    <row r="537" s="45" customFormat="1" ht="32.25" spans="1:29">
      <c r="A537" s="105">
        <v>5</v>
      </c>
      <c r="B537" s="237" t="s">
        <v>2256</v>
      </c>
      <c r="C537" s="107">
        <v>36402</v>
      </c>
      <c r="D537" s="235"/>
      <c r="E537" s="105" t="s">
        <v>2257</v>
      </c>
      <c r="F537" s="105" t="s">
        <v>2258</v>
      </c>
      <c r="G537" s="105" t="s">
        <v>2259</v>
      </c>
      <c r="H537" s="107">
        <v>44557</v>
      </c>
      <c r="I537" s="133" t="s">
        <v>42</v>
      </c>
      <c r="J537" s="105" t="s">
        <v>95</v>
      </c>
      <c r="K537" s="105" t="s">
        <v>2245</v>
      </c>
      <c r="L537" s="107">
        <v>44989</v>
      </c>
      <c r="M537" s="105" t="s">
        <v>152</v>
      </c>
      <c r="N537" s="105" t="s">
        <v>104</v>
      </c>
      <c r="O537" s="105" t="s">
        <v>59</v>
      </c>
      <c r="P537" s="105" t="s">
        <v>48</v>
      </c>
      <c r="Q537" s="105" t="s">
        <v>49</v>
      </c>
      <c r="R537" s="105" t="s">
        <v>50</v>
      </c>
      <c r="S537" s="105" t="s">
        <v>124</v>
      </c>
      <c r="T537" s="156">
        <f t="shared" si="118"/>
        <v>26</v>
      </c>
      <c r="U537" s="235"/>
      <c r="V537" s="255"/>
      <c r="W537" s="256"/>
      <c r="X537" s="159">
        <f t="shared" si="113"/>
        <v>29</v>
      </c>
      <c r="Y537" s="159">
        <f t="shared" si="115"/>
        <v>2</v>
      </c>
      <c r="Z537" s="159">
        <f t="shared" si="116"/>
        <v>5</v>
      </c>
      <c r="AA537" s="256"/>
      <c r="AB537" s="256"/>
      <c r="AC537" s="256"/>
    </row>
    <row r="538" s="45" customFormat="1" ht="32.25" spans="1:29">
      <c r="A538" s="105">
        <v>6</v>
      </c>
      <c r="B538" s="237" t="s">
        <v>2260</v>
      </c>
      <c r="C538" s="107">
        <v>33716</v>
      </c>
      <c r="D538" s="235"/>
      <c r="E538" s="105" t="s">
        <v>2261</v>
      </c>
      <c r="F538" s="105" t="s">
        <v>2262</v>
      </c>
      <c r="G538" s="105" t="s">
        <v>2263</v>
      </c>
      <c r="H538" s="107">
        <v>44782</v>
      </c>
      <c r="I538" s="133" t="s">
        <v>42</v>
      </c>
      <c r="J538" s="105" t="s">
        <v>95</v>
      </c>
      <c r="K538" s="105" t="s">
        <v>2245</v>
      </c>
      <c r="L538" s="107">
        <v>43955</v>
      </c>
      <c r="M538" s="105" t="s">
        <v>103</v>
      </c>
      <c r="N538" s="105" t="s">
        <v>104</v>
      </c>
      <c r="O538" s="105" t="s">
        <v>59</v>
      </c>
      <c r="P538" s="105" t="s">
        <v>48</v>
      </c>
      <c r="Q538" s="105" t="s">
        <v>49</v>
      </c>
      <c r="R538" s="105" t="s">
        <v>50</v>
      </c>
      <c r="S538" s="105" t="s">
        <v>124</v>
      </c>
      <c r="T538" s="156">
        <f t="shared" si="118"/>
        <v>33</v>
      </c>
      <c r="U538" s="235"/>
      <c r="V538" s="255"/>
      <c r="W538" s="256"/>
      <c r="X538" s="159">
        <f t="shared" si="113"/>
        <v>63</v>
      </c>
      <c r="Y538" s="159">
        <f t="shared" si="115"/>
        <v>5</v>
      </c>
      <c r="Z538" s="159">
        <f t="shared" si="116"/>
        <v>3</v>
      </c>
      <c r="AA538" s="256"/>
      <c r="AB538" s="256"/>
      <c r="AC538" s="256"/>
    </row>
    <row r="539" s="45" customFormat="1" ht="32.25" spans="1:29">
      <c r="A539" s="105">
        <v>7</v>
      </c>
      <c r="B539" s="237" t="s">
        <v>2264</v>
      </c>
      <c r="C539" s="235"/>
      <c r="D539" s="107">
        <v>33475</v>
      </c>
      <c r="E539" s="105" t="s">
        <v>2265</v>
      </c>
      <c r="F539" s="105" t="s">
        <v>2266</v>
      </c>
      <c r="G539" s="105" t="s">
        <v>2267</v>
      </c>
      <c r="H539" s="107">
        <v>44420</v>
      </c>
      <c r="I539" s="133" t="s">
        <v>42</v>
      </c>
      <c r="J539" s="105" t="s">
        <v>95</v>
      </c>
      <c r="K539" s="105" t="s">
        <v>2245</v>
      </c>
      <c r="L539" s="105" t="s">
        <v>2268</v>
      </c>
      <c r="M539" s="105" t="s">
        <v>45</v>
      </c>
      <c r="N539" s="105" t="s">
        <v>46</v>
      </c>
      <c r="O539" s="105" t="s">
        <v>59</v>
      </c>
      <c r="P539" s="105" t="s">
        <v>48</v>
      </c>
      <c r="Q539" s="105" t="s">
        <v>2234</v>
      </c>
      <c r="R539" s="105" t="s">
        <v>50</v>
      </c>
      <c r="S539" s="105" t="s">
        <v>124</v>
      </c>
      <c r="T539" s="156">
        <f>$X$9-YEAR(D539)</f>
        <v>34</v>
      </c>
      <c r="U539" s="235"/>
      <c r="V539" s="255"/>
      <c r="W539" s="256"/>
      <c r="X539" s="159" t="e">
        <f t="shared" si="113"/>
        <v>#VALUE!</v>
      </c>
      <c r="Y539" s="159" t="e">
        <f t="shared" si="115"/>
        <v>#VALUE!</v>
      </c>
      <c r="Z539" s="159" t="e">
        <f t="shared" si="116"/>
        <v>#VALUE!</v>
      </c>
      <c r="AA539" s="256"/>
      <c r="AB539" s="256"/>
      <c r="AC539" s="256"/>
    </row>
    <row r="540" s="45" customFormat="1" ht="32.25" spans="1:29">
      <c r="A540" s="105">
        <v>8</v>
      </c>
      <c r="B540" s="237" t="s">
        <v>2269</v>
      </c>
      <c r="C540" s="107">
        <v>30532</v>
      </c>
      <c r="D540" s="235"/>
      <c r="E540" s="105" t="s">
        <v>2270</v>
      </c>
      <c r="F540" s="105" t="s">
        <v>2271</v>
      </c>
      <c r="G540" s="105" t="s">
        <v>2272</v>
      </c>
      <c r="H540" s="107">
        <v>45203</v>
      </c>
      <c r="I540" s="133" t="s">
        <v>42</v>
      </c>
      <c r="J540" s="105" t="s">
        <v>95</v>
      </c>
      <c r="K540" s="105" t="s">
        <v>420</v>
      </c>
      <c r="L540" s="107">
        <v>41764</v>
      </c>
      <c r="M540" s="105" t="s">
        <v>45</v>
      </c>
      <c r="N540" s="105" t="s">
        <v>422</v>
      </c>
      <c r="O540" s="105" t="s">
        <v>47</v>
      </c>
      <c r="P540" s="105" t="s">
        <v>2273</v>
      </c>
      <c r="Q540" s="105" t="s">
        <v>49</v>
      </c>
      <c r="R540" s="105" t="s">
        <v>50</v>
      </c>
      <c r="S540" s="105" t="s">
        <v>124</v>
      </c>
      <c r="T540" s="156">
        <f t="shared" ref="T540:T548" si="119">$X$9-YEAR(C540)</f>
        <v>42</v>
      </c>
      <c r="U540" s="235"/>
      <c r="V540" s="255"/>
      <c r="W540" s="256"/>
      <c r="X540" s="159">
        <f t="shared" si="113"/>
        <v>135</v>
      </c>
      <c r="Y540" s="159">
        <f t="shared" si="115"/>
        <v>11</v>
      </c>
      <c r="Z540" s="159">
        <f t="shared" si="116"/>
        <v>3</v>
      </c>
      <c r="AA540" s="256"/>
      <c r="AB540" s="256"/>
      <c r="AC540" s="256"/>
    </row>
    <row r="541" s="45" customFormat="1" ht="32.25" spans="1:29">
      <c r="A541" s="105">
        <v>9</v>
      </c>
      <c r="B541" s="237" t="s">
        <v>2274</v>
      </c>
      <c r="C541" s="235"/>
      <c r="D541" s="107">
        <v>33516</v>
      </c>
      <c r="E541" s="105" t="s">
        <v>2189</v>
      </c>
      <c r="F541" s="105" t="s">
        <v>2275</v>
      </c>
      <c r="G541" s="105" t="s">
        <v>2276</v>
      </c>
      <c r="H541" s="107">
        <v>44420</v>
      </c>
      <c r="I541" s="133" t="s">
        <v>42</v>
      </c>
      <c r="J541" s="105" t="s">
        <v>95</v>
      </c>
      <c r="K541" s="105" t="s">
        <v>2245</v>
      </c>
      <c r="L541" s="107">
        <v>43344</v>
      </c>
      <c r="M541" s="105" t="s">
        <v>103</v>
      </c>
      <c r="N541" s="105" t="s">
        <v>104</v>
      </c>
      <c r="O541" s="105" t="s">
        <v>59</v>
      </c>
      <c r="P541" s="105" t="s">
        <v>48</v>
      </c>
      <c r="Q541" s="105" t="s">
        <v>49</v>
      </c>
      <c r="R541" s="105" t="s">
        <v>50</v>
      </c>
      <c r="S541" s="105" t="s">
        <v>124</v>
      </c>
      <c r="T541" s="156">
        <f>$X$9-YEAR(D541)</f>
        <v>34</v>
      </c>
      <c r="U541" s="235"/>
      <c r="V541" s="255"/>
      <c r="W541" s="256"/>
      <c r="X541" s="159">
        <f t="shared" si="113"/>
        <v>84</v>
      </c>
      <c r="Y541" s="159">
        <f t="shared" si="115"/>
        <v>7</v>
      </c>
      <c r="Z541" s="159">
        <f t="shared" si="116"/>
        <v>0</v>
      </c>
      <c r="AA541" s="256"/>
      <c r="AB541" s="256"/>
      <c r="AC541" s="256"/>
    </row>
    <row r="542" s="45" customFormat="1" ht="32.25" spans="1:29">
      <c r="A542" s="105">
        <v>10</v>
      </c>
      <c r="B542" s="237" t="s">
        <v>2277</v>
      </c>
      <c r="C542" s="107">
        <v>32054</v>
      </c>
      <c r="D542" s="235"/>
      <c r="E542" s="105" t="s">
        <v>2278</v>
      </c>
      <c r="F542" s="105" t="s">
        <v>2279</v>
      </c>
      <c r="G542" s="105" t="s">
        <v>2280</v>
      </c>
      <c r="H542" s="107">
        <v>44557</v>
      </c>
      <c r="I542" s="133" t="s">
        <v>42</v>
      </c>
      <c r="J542" s="105" t="s">
        <v>95</v>
      </c>
      <c r="K542" s="105" t="s">
        <v>2245</v>
      </c>
      <c r="L542" s="107">
        <v>41677</v>
      </c>
      <c r="M542" s="105" t="s">
        <v>103</v>
      </c>
      <c r="N542" s="105" t="s">
        <v>104</v>
      </c>
      <c r="O542" s="105" t="s">
        <v>59</v>
      </c>
      <c r="P542" s="105" t="s">
        <v>48</v>
      </c>
      <c r="Q542" s="105" t="s">
        <v>49</v>
      </c>
      <c r="R542" s="105" t="s">
        <v>50</v>
      </c>
      <c r="S542" s="105" t="s">
        <v>29</v>
      </c>
      <c r="T542" s="156">
        <f t="shared" si="119"/>
        <v>38</v>
      </c>
      <c r="U542" s="235"/>
      <c r="V542" s="255"/>
      <c r="W542" s="256"/>
      <c r="X542" s="159">
        <f t="shared" si="113"/>
        <v>138</v>
      </c>
      <c r="Y542" s="159">
        <f t="shared" si="115"/>
        <v>11</v>
      </c>
      <c r="Z542" s="159">
        <f t="shared" si="116"/>
        <v>6</v>
      </c>
      <c r="AA542" s="256"/>
      <c r="AB542" s="256"/>
      <c r="AC542" s="256"/>
    </row>
    <row r="543" s="46" customFormat="1" ht="48" spans="1:29">
      <c r="A543" s="105">
        <v>11</v>
      </c>
      <c r="B543" s="237" t="s">
        <v>2281</v>
      </c>
      <c r="C543" s="107">
        <v>33264</v>
      </c>
      <c r="D543" s="235"/>
      <c r="E543" s="105" t="s">
        <v>2282</v>
      </c>
      <c r="F543" s="105" t="s">
        <v>2283</v>
      </c>
      <c r="G543" s="171" t="s">
        <v>2284</v>
      </c>
      <c r="H543" s="107">
        <v>44825</v>
      </c>
      <c r="I543" s="133" t="s">
        <v>42</v>
      </c>
      <c r="J543" s="113" t="s">
        <v>869</v>
      </c>
      <c r="K543" s="105" t="s">
        <v>420</v>
      </c>
      <c r="L543" s="107">
        <v>42037</v>
      </c>
      <c r="M543" s="105" t="s">
        <v>45</v>
      </c>
      <c r="N543" s="105" t="s">
        <v>422</v>
      </c>
      <c r="O543" s="105" t="s">
        <v>59</v>
      </c>
      <c r="P543" s="105" t="s">
        <v>2285</v>
      </c>
      <c r="Q543" s="105" t="s">
        <v>2234</v>
      </c>
      <c r="R543" s="105" t="s">
        <v>50</v>
      </c>
      <c r="S543" s="105" t="s">
        <v>124</v>
      </c>
      <c r="T543" s="156">
        <f t="shared" si="119"/>
        <v>34</v>
      </c>
      <c r="U543" s="235"/>
      <c r="V543" s="255"/>
      <c r="W543" s="256"/>
      <c r="X543" s="159">
        <f t="shared" si="113"/>
        <v>126</v>
      </c>
      <c r="Y543" s="159">
        <f t="shared" si="115"/>
        <v>10</v>
      </c>
      <c r="Z543" s="159">
        <f t="shared" si="116"/>
        <v>6</v>
      </c>
      <c r="AA543" s="256"/>
      <c r="AB543" s="256"/>
      <c r="AC543" s="256"/>
    </row>
    <row r="544" s="45" customFormat="1" ht="48" spans="1:29">
      <c r="A544" s="105">
        <v>12</v>
      </c>
      <c r="B544" s="237" t="s">
        <v>2286</v>
      </c>
      <c r="C544" s="107">
        <v>32976</v>
      </c>
      <c r="D544" s="235"/>
      <c r="E544" s="105" t="s">
        <v>2287</v>
      </c>
      <c r="F544" s="105" t="s">
        <v>2288</v>
      </c>
      <c r="G544" s="105" t="s">
        <v>2289</v>
      </c>
      <c r="H544" s="107">
        <v>44504</v>
      </c>
      <c r="I544" s="133" t="s">
        <v>42</v>
      </c>
      <c r="J544" s="105" t="s">
        <v>95</v>
      </c>
      <c r="K544" s="105" t="s">
        <v>420</v>
      </c>
      <c r="L544" s="107">
        <v>43586</v>
      </c>
      <c r="M544" s="105" t="s">
        <v>103</v>
      </c>
      <c r="N544" s="105" t="s">
        <v>104</v>
      </c>
      <c r="O544" s="105" t="s">
        <v>59</v>
      </c>
      <c r="P544" s="105" t="s">
        <v>2290</v>
      </c>
      <c r="Q544" s="105" t="s">
        <v>49</v>
      </c>
      <c r="R544" s="105" t="s">
        <v>50</v>
      </c>
      <c r="S544" s="105" t="s">
        <v>124</v>
      </c>
      <c r="T544" s="156">
        <f t="shared" si="119"/>
        <v>35</v>
      </c>
      <c r="U544" s="235"/>
      <c r="V544" s="255"/>
      <c r="W544" s="256"/>
      <c r="X544" s="159">
        <f t="shared" si="113"/>
        <v>76</v>
      </c>
      <c r="Y544" s="159">
        <f t="shared" si="115"/>
        <v>6</v>
      </c>
      <c r="Z544" s="159">
        <f t="shared" si="116"/>
        <v>4</v>
      </c>
      <c r="AA544" s="256"/>
      <c r="AB544" s="256"/>
      <c r="AC544" s="256"/>
    </row>
    <row r="545" s="45" customFormat="1" ht="32.25" spans="1:29">
      <c r="A545" s="105">
        <v>13</v>
      </c>
      <c r="B545" s="237" t="s">
        <v>2291</v>
      </c>
      <c r="C545" s="107">
        <v>33844</v>
      </c>
      <c r="D545" s="235"/>
      <c r="E545" s="105" t="s">
        <v>2292</v>
      </c>
      <c r="F545" s="105" t="s">
        <v>2293</v>
      </c>
      <c r="G545" s="105" t="s">
        <v>2294</v>
      </c>
      <c r="H545" s="107">
        <v>44827</v>
      </c>
      <c r="I545" s="133" t="s">
        <v>42</v>
      </c>
      <c r="J545" s="105" t="s">
        <v>95</v>
      </c>
      <c r="K545" s="105" t="s">
        <v>420</v>
      </c>
      <c r="L545" s="107">
        <v>44927</v>
      </c>
      <c r="M545" s="105" t="s">
        <v>152</v>
      </c>
      <c r="N545" s="105" t="s">
        <v>104</v>
      </c>
      <c r="O545" s="105" t="s">
        <v>59</v>
      </c>
      <c r="P545" s="105" t="s">
        <v>48</v>
      </c>
      <c r="Q545" s="105" t="s">
        <v>49</v>
      </c>
      <c r="R545" s="105" t="s">
        <v>50</v>
      </c>
      <c r="S545" s="105" t="s">
        <v>29</v>
      </c>
      <c r="T545" s="156">
        <f t="shared" si="119"/>
        <v>33</v>
      </c>
      <c r="U545" s="235"/>
      <c r="V545" s="255"/>
      <c r="W545" s="256"/>
      <c r="X545" s="159">
        <f t="shared" si="113"/>
        <v>32</v>
      </c>
      <c r="Y545" s="159">
        <f t="shared" si="115"/>
        <v>2</v>
      </c>
      <c r="Z545" s="159">
        <f t="shared" si="116"/>
        <v>8</v>
      </c>
      <c r="AA545" s="256"/>
      <c r="AB545" s="256"/>
      <c r="AC545" s="256"/>
    </row>
    <row r="546" s="45" customFormat="1" ht="32.25" spans="1:29">
      <c r="A546" s="105">
        <v>14</v>
      </c>
      <c r="B546" s="237" t="s">
        <v>2295</v>
      </c>
      <c r="C546" s="107">
        <v>32665</v>
      </c>
      <c r="D546" s="235"/>
      <c r="E546" s="105" t="s">
        <v>1601</v>
      </c>
      <c r="F546" s="105" t="s">
        <v>2296</v>
      </c>
      <c r="G546" s="329" t="s">
        <v>2297</v>
      </c>
      <c r="H546" s="107">
        <v>45734</v>
      </c>
      <c r="I546" s="113" t="s">
        <v>112</v>
      </c>
      <c r="J546" s="105" t="s">
        <v>95</v>
      </c>
      <c r="K546" s="105" t="s">
        <v>420</v>
      </c>
      <c r="L546" s="107">
        <v>45838</v>
      </c>
      <c r="M546" s="105" t="s">
        <v>303</v>
      </c>
      <c r="N546" s="105" t="s">
        <v>104</v>
      </c>
      <c r="O546" s="105" t="s">
        <v>59</v>
      </c>
      <c r="P546" s="105" t="s">
        <v>48</v>
      </c>
      <c r="Q546" s="105" t="s">
        <v>49</v>
      </c>
      <c r="R546" s="105" t="s">
        <v>412</v>
      </c>
      <c r="S546" s="105" t="s">
        <v>124</v>
      </c>
      <c r="T546" s="156">
        <f t="shared" si="119"/>
        <v>36</v>
      </c>
      <c r="U546" s="235"/>
      <c r="V546" s="255"/>
      <c r="W546" s="256"/>
      <c r="X546" s="159">
        <f t="shared" si="113"/>
        <v>2</v>
      </c>
      <c r="Y546" s="159">
        <f t="shared" si="115"/>
        <v>0</v>
      </c>
      <c r="Z546" s="159">
        <f t="shared" si="116"/>
        <v>2</v>
      </c>
      <c r="AA546" s="256"/>
      <c r="AB546" s="256"/>
      <c r="AC546" s="256"/>
    </row>
    <row r="547" s="45" customFormat="1" ht="32.25" spans="1:29">
      <c r="A547" s="105">
        <v>15</v>
      </c>
      <c r="B547" s="237" t="s">
        <v>2298</v>
      </c>
      <c r="C547" s="107">
        <v>34375</v>
      </c>
      <c r="D547" s="235"/>
      <c r="E547" s="105" t="s">
        <v>2299</v>
      </c>
      <c r="F547" s="105" t="s">
        <v>2300</v>
      </c>
      <c r="G547" s="329" t="s">
        <v>2301</v>
      </c>
      <c r="H547" s="107">
        <v>44280</v>
      </c>
      <c r="I547" s="133" t="s">
        <v>42</v>
      </c>
      <c r="J547" s="105" t="s">
        <v>95</v>
      </c>
      <c r="K547" s="105" t="s">
        <v>420</v>
      </c>
      <c r="L547" s="107">
        <v>44743</v>
      </c>
      <c r="M547" s="105" t="s">
        <v>103</v>
      </c>
      <c r="N547" s="105" t="s">
        <v>304</v>
      </c>
      <c r="O547" s="105" t="s">
        <v>638</v>
      </c>
      <c r="P547" s="105" t="s">
        <v>48</v>
      </c>
      <c r="Q547" s="105" t="s">
        <v>49</v>
      </c>
      <c r="R547" s="105" t="s">
        <v>50</v>
      </c>
      <c r="S547" s="105" t="s">
        <v>124</v>
      </c>
      <c r="T547" s="156">
        <f t="shared" si="119"/>
        <v>31</v>
      </c>
      <c r="U547" s="235"/>
      <c r="V547" s="255"/>
      <c r="W547" s="256"/>
      <c r="X547" s="159">
        <f t="shared" si="113"/>
        <v>38</v>
      </c>
      <c r="Y547" s="159">
        <f t="shared" si="115"/>
        <v>3</v>
      </c>
      <c r="Z547" s="159">
        <f t="shared" si="116"/>
        <v>2</v>
      </c>
      <c r="AA547" s="256"/>
      <c r="AB547" s="256"/>
      <c r="AC547" s="256"/>
    </row>
    <row r="548" s="45" customFormat="1" ht="32.25" spans="1:29">
      <c r="A548" s="105">
        <v>16</v>
      </c>
      <c r="B548" s="237" t="s">
        <v>2302</v>
      </c>
      <c r="C548" s="107">
        <v>28424</v>
      </c>
      <c r="D548" s="235"/>
      <c r="E548" s="105" t="s">
        <v>2303</v>
      </c>
      <c r="F548" s="105" t="s">
        <v>2304</v>
      </c>
      <c r="G548" s="105" t="s">
        <v>2305</v>
      </c>
      <c r="H548" s="107">
        <v>44474</v>
      </c>
      <c r="I548" s="133" t="s">
        <v>42</v>
      </c>
      <c r="J548" s="105" t="s">
        <v>95</v>
      </c>
      <c r="K548" s="105" t="s">
        <v>2306</v>
      </c>
      <c r="L548" s="107">
        <v>39264</v>
      </c>
      <c r="M548" s="105" t="s">
        <v>45</v>
      </c>
      <c r="N548" s="105" t="s">
        <v>422</v>
      </c>
      <c r="O548" s="105" t="s">
        <v>59</v>
      </c>
      <c r="P548" s="105" t="s">
        <v>48</v>
      </c>
      <c r="Q548" s="105" t="s">
        <v>107</v>
      </c>
      <c r="R548" s="105" t="s">
        <v>50</v>
      </c>
      <c r="S548" s="105" t="s">
        <v>51</v>
      </c>
      <c r="T548" s="156">
        <f t="shared" si="119"/>
        <v>48</v>
      </c>
      <c r="U548" s="235"/>
      <c r="V548" s="255"/>
      <c r="W548" s="256"/>
      <c r="X548" s="159">
        <f t="shared" si="113"/>
        <v>218</v>
      </c>
      <c r="Y548" s="159">
        <f t="shared" si="115"/>
        <v>18</v>
      </c>
      <c r="Z548" s="159">
        <f t="shared" si="116"/>
        <v>2</v>
      </c>
      <c r="AA548" s="256"/>
      <c r="AB548" s="256"/>
      <c r="AC548" s="256"/>
    </row>
    <row r="549" s="45" customFormat="1" ht="16.5" spans="1:29">
      <c r="A549" s="257" t="s">
        <v>304</v>
      </c>
      <c r="B549" s="236" t="s">
        <v>1317</v>
      </c>
      <c r="C549" s="258"/>
      <c r="D549" s="258"/>
      <c r="E549" s="258"/>
      <c r="F549" s="258"/>
      <c r="G549" s="258"/>
      <c r="H549" s="258"/>
      <c r="I549" s="258"/>
      <c r="J549" s="257">
        <f>A552</f>
        <v>3</v>
      </c>
      <c r="K549" s="258"/>
      <c r="L549" s="258"/>
      <c r="M549" s="258"/>
      <c r="N549" s="258"/>
      <c r="O549" s="258"/>
      <c r="P549" s="258"/>
      <c r="Q549" s="258"/>
      <c r="R549" s="258"/>
      <c r="S549" s="258"/>
      <c r="T549" s="258"/>
      <c r="U549" s="258"/>
      <c r="V549" s="262"/>
      <c r="W549" s="263"/>
      <c r="X549" s="159"/>
      <c r="Y549" s="159"/>
      <c r="Z549" s="159"/>
      <c r="AA549" s="263"/>
      <c r="AB549" s="263"/>
      <c r="AC549" s="263"/>
    </row>
    <row r="550" s="45" customFormat="1" ht="111" spans="1:29">
      <c r="A550" s="105">
        <v>1</v>
      </c>
      <c r="B550" s="237" t="s">
        <v>2307</v>
      </c>
      <c r="C550" s="107">
        <v>33491</v>
      </c>
      <c r="D550" s="235"/>
      <c r="E550" s="105" t="s">
        <v>2308</v>
      </c>
      <c r="F550" s="105" t="s">
        <v>2309</v>
      </c>
      <c r="G550" s="105" t="s">
        <v>2310</v>
      </c>
      <c r="H550" s="107">
        <v>44280</v>
      </c>
      <c r="I550" s="133" t="s">
        <v>42</v>
      </c>
      <c r="J550" s="105" t="s">
        <v>2311</v>
      </c>
      <c r="K550" s="105" t="s">
        <v>2312</v>
      </c>
      <c r="L550" s="107">
        <v>41764</v>
      </c>
      <c r="M550" s="105" t="s">
        <v>45</v>
      </c>
      <c r="N550" s="105" t="s">
        <v>1068</v>
      </c>
      <c r="O550" s="105" t="s">
        <v>59</v>
      </c>
      <c r="P550" s="105" t="s">
        <v>2313</v>
      </c>
      <c r="Q550" s="105" t="s">
        <v>49</v>
      </c>
      <c r="R550" s="105" t="s">
        <v>280</v>
      </c>
      <c r="S550" s="105" t="s">
        <v>124</v>
      </c>
      <c r="T550" s="156">
        <f t="shared" ref="T550:T556" si="120">$X$9-YEAR(C550)</f>
        <v>34</v>
      </c>
      <c r="U550" s="235"/>
      <c r="V550" s="255"/>
      <c r="W550" s="256"/>
      <c r="X550" s="159">
        <f t="shared" si="113"/>
        <v>135</v>
      </c>
      <c r="Y550" s="159">
        <f t="shared" si="115"/>
        <v>11</v>
      </c>
      <c r="Z550" s="159">
        <f t="shared" si="116"/>
        <v>3</v>
      </c>
      <c r="AA550" s="256"/>
      <c r="AB550" s="256"/>
      <c r="AC550" s="256"/>
    </row>
    <row r="551" s="46" customFormat="1" ht="79.5" spans="1:29">
      <c r="A551" s="105">
        <v>2</v>
      </c>
      <c r="B551" s="237" t="s">
        <v>2314</v>
      </c>
      <c r="C551" s="107">
        <v>36029</v>
      </c>
      <c r="D551" s="235"/>
      <c r="E551" s="105" t="s">
        <v>2315</v>
      </c>
      <c r="F551" s="105" t="s">
        <v>2315</v>
      </c>
      <c r="G551" s="105" t="s">
        <v>2316</v>
      </c>
      <c r="H551" s="107">
        <v>44383</v>
      </c>
      <c r="I551" s="133" t="s">
        <v>42</v>
      </c>
      <c r="J551" s="105" t="s">
        <v>95</v>
      </c>
      <c r="K551" s="105" t="s">
        <v>2317</v>
      </c>
      <c r="L551" s="107">
        <v>43862</v>
      </c>
      <c r="M551" s="105" t="s">
        <v>103</v>
      </c>
      <c r="N551" s="105" t="s">
        <v>304</v>
      </c>
      <c r="O551" s="105" t="s">
        <v>377</v>
      </c>
      <c r="P551" s="105" t="s">
        <v>48</v>
      </c>
      <c r="Q551" s="105" t="s">
        <v>49</v>
      </c>
      <c r="R551" s="235"/>
      <c r="S551" s="235"/>
      <c r="T551" s="156">
        <f t="shared" si="120"/>
        <v>27</v>
      </c>
      <c r="U551" s="235"/>
      <c r="V551" s="255"/>
      <c r="W551" s="256"/>
      <c r="X551" s="159">
        <f t="shared" ref="X551:X563" si="121">DATEDIF(L551,$W$7,"m")</f>
        <v>67</v>
      </c>
      <c r="Y551" s="159">
        <f t="shared" si="115"/>
        <v>5</v>
      </c>
      <c r="Z551" s="159">
        <f t="shared" si="116"/>
        <v>7</v>
      </c>
      <c r="AA551" s="256"/>
      <c r="AB551" s="256"/>
      <c r="AC551" s="256"/>
    </row>
    <row r="552" s="45" customFormat="1" ht="126.75" spans="1:29">
      <c r="A552" s="105">
        <v>3</v>
      </c>
      <c r="B552" s="249" t="s">
        <v>2318</v>
      </c>
      <c r="C552" s="235"/>
      <c r="D552" s="107">
        <v>37392</v>
      </c>
      <c r="E552" s="250" t="s">
        <v>2319</v>
      </c>
      <c r="F552" s="105" t="s">
        <v>2320</v>
      </c>
      <c r="G552" s="105" t="s">
        <v>2321</v>
      </c>
      <c r="H552" s="107">
        <v>44280</v>
      </c>
      <c r="I552" s="133" t="s">
        <v>42</v>
      </c>
      <c r="J552" s="105" t="s">
        <v>95</v>
      </c>
      <c r="K552" s="105" t="s">
        <v>2322</v>
      </c>
      <c r="L552" s="107">
        <v>45748</v>
      </c>
      <c r="M552" s="105" t="s">
        <v>406</v>
      </c>
      <c r="N552" s="105" t="s">
        <v>104</v>
      </c>
      <c r="O552" s="105" t="s">
        <v>59</v>
      </c>
      <c r="P552" s="105" t="s">
        <v>48</v>
      </c>
      <c r="Q552" s="105" t="s">
        <v>49</v>
      </c>
      <c r="R552" s="105" t="s">
        <v>2323</v>
      </c>
      <c r="S552" s="105" t="s">
        <v>124</v>
      </c>
      <c r="T552" s="156">
        <f>$X$9-YEAR(D552)</f>
        <v>23</v>
      </c>
      <c r="U552" s="235"/>
      <c r="V552" s="255"/>
      <c r="W552" s="256"/>
      <c r="X552" s="159">
        <f t="shared" si="121"/>
        <v>5</v>
      </c>
      <c r="Y552" s="159">
        <f t="shared" si="115"/>
        <v>0</v>
      </c>
      <c r="Z552" s="159">
        <f t="shared" si="116"/>
        <v>5</v>
      </c>
      <c r="AA552" s="256"/>
      <c r="AB552" s="256"/>
      <c r="AC552" s="256"/>
    </row>
    <row r="553" s="45" customFormat="1" ht="16.5" spans="1:29">
      <c r="A553" s="233" t="s">
        <v>2324</v>
      </c>
      <c r="B553" s="234" t="s">
        <v>2325</v>
      </c>
      <c r="C553" s="235"/>
      <c r="D553" s="235"/>
      <c r="E553" s="235"/>
      <c r="F553" s="235"/>
      <c r="G553" s="235"/>
      <c r="H553" s="235"/>
      <c r="I553" s="235"/>
      <c r="J553" s="240">
        <f>SUM(J554:J583)</f>
        <v>29</v>
      </c>
      <c r="K553" s="235"/>
      <c r="L553" s="235"/>
      <c r="M553" s="235"/>
      <c r="N553" s="235"/>
      <c r="O553" s="235"/>
      <c r="P553" s="235"/>
      <c r="Q553" s="235"/>
      <c r="R553" s="235"/>
      <c r="S553" s="235"/>
      <c r="T553" s="235"/>
      <c r="U553" s="235"/>
      <c r="V553" s="255"/>
      <c r="W553" s="256"/>
      <c r="X553" s="159"/>
      <c r="Y553" s="159"/>
      <c r="Z553" s="159"/>
      <c r="AA553" s="256"/>
      <c r="AB553" s="256"/>
      <c r="AC553" s="256"/>
    </row>
    <row r="554" s="45" customFormat="1" ht="16.5" spans="1:29">
      <c r="A554" s="233" t="s">
        <v>31</v>
      </c>
      <c r="B554" s="236" t="s">
        <v>741</v>
      </c>
      <c r="C554" s="239"/>
      <c r="D554" s="235"/>
      <c r="E554" s="235"/>
      <c r="F554" s="235"/>
      <c r="G554" s="235"/>
      <c r="H554" s="235"/>
      <c r="I554" s="235"/>
      <c r="J554" s="233">
        <v>2</v>
      </c>
      <c r="K554" s="235"/>
      <c r="L554" s="235"/>
      <c r="M554" s="235"/>
      <c r="N554" s="235"/>
      <c r="O554" s="235"/>
      <c r="P554" s="235"/>
      <c r="Q554" s="235"/>
      <c r="R554" s="235"/>
      <c r="S554" s="235"/>
      <c r="T554" s="235"/>
      <c r="U554" s="235"/>
      <c r="V554" s="255"/>
      <c r="W554" s="256"/>
      <c r="X554" s="159"/>
      <c r="Y554" s="159"/>
      <c r="Z554" s="159"/>
      <c r="AA554" s="256"/>
      <c r="AB554" s="256"/>
      <c r="AC554" s="256"/>
    </row>
    <row r="555" s="45" customFormat="1" ht="32.25" spans="1:29">
      <c r="A555" s="105">
        <v>1</v>
      </c>
      <c r="B555" s="237" t="s">
        <v>2326</v>
      </c>
      <c r="C555" s="107">
        <v>27825</v>
      </c>
      <c r="D555" s="235"/>
      <c r="E555" s="105" t="s">
        <v>2327</v>
      </c>
      <c r="F555" s="105" t="s">
        <v>2328</v>
      </c>
      <c r="G555" s="105" t="s">
        <v>2329</v>
      </c>
      <c r="H555" s="107">
        <v>44790</v>
      </c>
      <c r="I555" s="133" t="s">
        <v>42</v>
      </c>
      <c r="J555" s="105" t="s">
        <v>745</v>
      </c>
      <c r="K555" s="105" t="s">
        <v>745</v>
      </c>
      <c r="L555" s="107">
        <v>38261</v>
      </c>
      <c r="M555" s="105" t="s">
        <v>45</v>
      </c>
      <c r="N555" s="105" t="s">
        <v>46</v>
      </c>
      <c r="O555" s="105" t="s">
        <v>59</v>
      </c>
      <c r="P555" s="105" t="s">
        <v>123</v>
      </c>
      <c r="Q555" s="105" t="s">
        <v>49</v>
      </c>
      <c r="R555" s="105" t="s">
        <v>50</v>
      </c>
      <c r="S555" s="105" t="s">
        <v>51</v>
      </c>
      <c r="T555" s="156">
        <f t="shared" si="120"/>
        <v>49</v>
      </c>
      <c r="U555" s="235"/>
      <c r="V555" s="255"/>
      <c r="W555" s="256"/>
      <c r="X555" s="159">
        <f t="shared" si="121"/>
        <v>251</v>
      </c>
      <c r="Y555" s="159">
        <f t="shared" si="115"/>
        <v>20</v>
      </c>
      <c r="Z555" s="159">
        <f t="shared" si="116"/>
        <v>11</v>
      </c>
      <c r="AA555" s="256"/>
      <c r="AB555" s="256"/>
      <c r="AC555" s="256"/>
    </row>
    <row r="556" s="45" customFormat="1" ht="32.25" spans="1:29">
      <c r="A556" s="105">
        <v>2</v>
      </c>
      <c r="B556" s="237" t="s">
        <v>2330</v>
      </c>
      <c r="C556" s="107">
        <v>30883</v>
      </c>
      <c r="D556" s="235"/>
      <c r="E556" s="105" t="s">
        <v>2331</v>
      </c>
      <c r="F556" s="105" t="s">
        <v>2332</v>
      </c>
      <c r="G556" s="105" t="s">
        <v>2333</v>
      </c>
      <c r="H556" s="107">
        <v>45022</v>
      </c>
      <c r="I556" s="133" t="s">
        <v>42</v>
      </c>
      <c r="J556" s="105" t="s">
        <v>44</v>
      </c>
      <c r="K556" s="105" t="s">
        <v>44</v>
      </c>
      <c r="L556" s="107">
        <v>40844</v>
      </c>
      <c r="M556" s="105" t="s">
        <v>45</v>
      </c>
      <c r="N556" s="105" t="s">
        <v>46</v>
      </c>
      <c r="O556" s="105" t="s">
        <v>47</v>
      </c>
      <c r="P556" s="105" t="s">
        <v>48</v>
      </c>
      <c r="Q556" s="105" t="s">
        <v>49</v>
      </c>
      <c r="R556" s="105" t="s">
        <v>50</v>
      </c>
      <c r="S556" s="105" t="s">
        <v>51</v>
      </c>
      <c r="T556" s="156">
        <f t="shared" si="120"/>
        <v>41</v>
      </c>
      <c r="U556" s="235"/>
      <c r="V556" s="255"/>
      <c r="W556" s="256"/>
      <c r="X556" s="159">
        <f t="shared" si="121"/>
        <v>166</v>
      </c>
      <c r="Y556" s="159">
        <f t="shared" si="115"/>
        <v>13</v>
      </c>
      <c r="Z556" s="159">
        <f t="shared" si="116"/>
        <v>10</v>
      </c>
      <c r="AA556" s="256"/>
      <c r="AB556" s="256"/>
      <c r="AC556" s="256"/>
    </row>
    <row r="557" s="45" customFormat="1" ht="16.5" spans="1:29">
      <c r="A557" s="233" t="s">
        <v>85</v>
      </c>
      <c r="B557" s="236" t="s">
        <v>754</v>
      </c>
      <c r="C557" s="239"/>
      <c r="D557" s="239"/>
      <c r="E557" s="235"/>
      <c r="F557" s="235"/>
      <c r="G557" s="235"/>
      <c r="H557" s="235"/>
      <c r="I557" s="235"/>
      <c r="J557" s="233">
        <f>A565</f>
        <v>8</v>
      </c>
      <c r="K557" s="235"/>
      <c r="L557" s="235"/>
      <c r="M557" s="235"/>
      <c r="N557" s="235"/>
      <c r="O557" s="235"/>
      <c r="P557" s="235"/>
      <c r="Q557" s="235"/>
      <c r="R557" s="235"/>
      <c r="S557" s="235"/>
      <c r="T557" s="235"/>
      <c r="U557" s="235"/>
      <c r="V557" s="255"/>
      <c r="W557" s="256"/>
      <c r="X557" s="159"/>
      <c r="Y557" s="159"/>
      <c r="Z557" s="159"/>
      <c r="AA557" s="256"/>
      <c r="AB557" s="256"/>
      <c r="AC557" s="256"/>
    </row>
    <row r="558" s="45" customFormat="1" ht="63.75" spans="1:29">
      <c r="A558" s="105">
        <v>1</v>
      </c>
      <c r="B558" s="237" t="s">
        <v>2334</v>
      </c>
      <c r="C558" s="235"/>
      <c r="D558" s="107">
        <v>30976</v>
      </c>
      <c r="E558" s="105" t="s">
        <v>2335</v>
      </c>
      <c r="F558" s="250" t="s">
        <v>2336</v>
      </c>
      <c r="G558" s="105" t="s">
        <v>2337</v>
      </c>
      <c r="H558" s="107">
        <v>44280</v>
      </c>
      <c r="I558" s="133" t="s">
        <v>42</v>
      </c>
      <c r="J558" s="105" t="s">
        <v>2338</v>
      </c>
      <c r="K558" s="105" t="s">
        <v>2339</v>
      </c>
      <c r="L558" s="107">
        <v>39022</v>
      </c>
      <c r="M558" s="105" t="s">
        <v>45</v>
      </c>
      <c r="N558" s="241">
        <v>6032</v>
      </c>
      <c r="O558" s="105" t="s">
        <v>59</v>
      </c>
      <c r="P558" s="105" t="s">
        <v>211</v>
      </c>
      <c r="Q558" s="105" t="s">
        <v>107</v>
      </c>
      <c r="R558" s="105" t="s">
        <v>794</v>
      </c>
      <c r="S558" s="105" t="s">
        <v>51</v>
      </c>
      <c r="T558" s="156">
        <f t="shared" ref="T558:T564" si="122">$X$9-YEAR(D558)</f>
        <v>41</v>
      </c>
      <c r="U558" s="235"/>
      <c r="V558" s="255"/>
      <c r="W558" s="256"/>
      <c r="X558" s="159">
        <f t="shared" si="121"/>
        <v>226</v>
      </c>
      <c r="Y558" s="159">
        <f t="shared" si="115"/>
        <v>18</v>
      </c>
      <c r="Z558" s="159">
        <f t="shared" si="116"/>
        <v>10</v>
      </c>
      <c r="AA558" s="256"/>
      <c r="AB558" s="256"/>
      <c r="AC558" s="256"/>
    </row>
    <row r="559" s="45" customFormat="1" ht="32.25" spans="1:29">
      <c r="A559" s="105">
        <v>2</v>
      </c>
      <c r="B559" s="237" t="s">
        <v>2340</v>
      </c>
      <c r="C559" s="107">
        <v>26599</v>
      </c>
      <c r="D559" s="235"/>
      <c r="E559" s="105" t="s">
        <v>1742</v>
      </c>
      <c r="F559" s="105" t="s">
        <v>2341</v>
      </c>
      <c r="G559" s="105" t="s">
        <v>2342</v>
      </c>
      <c r="H559" s="107">
        <v>44696</v>
      </c>
      <c r="I559" s="133" t="s">
        <v>42</v>
      </c>
      <c r="J559" s="105" t="s">
        <v>95</v>
      </c>
      <c r="K559" s="105" t="s">
        <v>2343</v>
      </c>
      <c r="L559" s="105">
        <v>2018</v>
      </c>
      <c r="M559" s="105" t="s">
        <v>103</v>
      </c>
      <c r="N559" s="105" t="s">
        <v>304</v>
      </c>
      <c r="O559" s="105" t="s">
        <v>377</v>
      </c>
      <c r="P559" s="105" t="s">
        <v>48</v>
      </c>
      <c r="Q559" s="105" t="s">
        <v>49</v>
      </c>
      <c r="R559" s="105" t="s">
        <v>51</v>
      </c>
      <c r="S559" s="105" t="s">
        <v>51</v>
      </c>
      <c r="T559" s="156">
        <f t="shared" ref="T559:T562" si="123">$X$9-YEAR(C559)</f>
        <v>53</v>
      </c>
      <c r="U559" s="235"/>
      <c r="V559" s="255"/>
      <c r="W559" s="256"/>
      <c r="X559" s="159">
        <f t="shared" si="121"/>
        <v>1441</v>
      </c>
      <c r="Y559" s="159">
        <f t="shared" si="115"/>
        <v>120</v>
      </c>
      <c r="Z559" s="159">
        <f t="shared" si="116"/>
        <v>1</v>
      </c>
      <c r="AA559" s="256"/>
      <c r="AB559" s="256"/>
      <c r="AC559" s="256"/>
    </row>
    <row r="560" s="46" customFormat="1" ht="32.25" spans="1:29">
      <c r="A560" s="105">
        <v>3</v>
      </c>
      <c r="B560" s="237" t="s">
        <v>2344</v>
      </c>
      <c r="C560" s="235"/>
      <c r="D560" s="107">
        <v>32185</v>
      </c>
      <c r="E560" s="105" t="s">
        <v>2345</v>
      </c>
      <c r="F560" s="105" t="s">
        <v>2346</v>
      </c>
      <c r="G560" s="105" t="s">
        <v>2347</v>
      </c>
      <c r="H560" s="107">
        <v>45055</v>
      </c>
      <c r="I560" s="133" t="s">
        <v>42</v>
      </c>
      <c r="J560" s="113" t="s">
        <v>45</v>
      </c>
      <c r="K560" s="105" t="s">
        <v>2348</v>
      </c>
      <c r="L560" s="260">
        <v>42217</v>
      </c>
      <c r="M560" s="105" t="s">
        <v>45</v>
      </c>
      <c r="N560" s="105" t="s">
        <v>46</v>
      </c>
      <c r="O560" s="105" t="s">
        <v>59</v>
      </c>
      <c r="P560" s="105" t="s">
        <v>48</v>
      </c>
      <c r="Q560" s="105" t="s">
        <v>285</v>
      </c>
      <c r="R560" s="105" t="s">
        <v>50</v>
      </c>
      <c r="S560" s="105" t="s">
        <v>51</v>
      </c>
      <c r="T560" s="156">
        <f t="shared" si="122"/>
        <v>37</v>
      </c>
      <c r="U560" s="235"/>
      <c r="V560" s="255"/>
      <c r="W560" s="256"/>
      <c r="X560" s="159">
        <f t="shared" si="121"/>
        <v>121</v>
      </c>
      <c r="Y560" s="159">
        <f t="shared" si="115"/>
        <v>10</v>
      </c>
      <c r="Z560" s="159">
        <f t="shared" si="116"/>
        <v>1</v>
      </c>
      <c r="AA560" s="256"/>
      <c r="AB560" s="256"/>
      <c r="AC560" s="256"/>
    </row>
    <row r="561" s="46" customFormat="1" ht="32.25" spans="1:29">
      <c r="A561" s="105">
        <v>4</v>
      </c>
      <c r="B561" s="237" t="s">
        <v>2349</v>
      </c>
      <c r="C561" s="107">
        <v>32193</v>
      </c>
      <c r="D561" s="235"/>
      <c r="E561" s="105" t="s">
        <v>2350</v>
      </c>
      <c r="F561" s="105" t="s">
        <v>2351</v>
      </c>
      <c r="G561" s="105" t="s">
        <v>2352</v>
      </c>
      <c r="H561" s="107">
        <v>44557</v>
      </c>
      <c r="I561" s="133" t="s">
        <v>42</v>
      </c>
      <c r="J561" s="105" t="s">
        <v>1361</v>
      </c>
      <c r="K561" s="105" t="s">
        <v>2353</v>
      </c>
      <c r="L561" s="107">
        <v>41699</v>
      </c>
      <c r="M561" s="105" t="s">
        <v>45</v>
      </c>
      <c r="N561" s="241">
        <v>1003</v>
      </c>
      <c r="O561" s="105" t="s">
        <v>59</v>
      </c>
      <c r="P561" s="105" t="s">
        <v>48</v>
      </c>
      <c r="Q561" s="105" t="s">
        <v>49</v>
      </c>
      <c r="R561" s="105" t="s">
        <v>50</v>
      </c>
      <c r="S561" s="105" t="s">
        <v>124</v>
      </c>
      <c r="T561" s="156">
        <f t="shared" si="123"/>
        <v>37</v>
      </c>
      <c r="U561" s="235"/>
      <c r="V561" s="255"/>
      <c r="W561" s="256"/>
      <c r="X561" s="159">
        <f t="shared" si="121"/>
        <v>138</v>
      </c>
      <c r="Y561" s="159">
        <f t="shared" si="115"/>
        <v>11</v>
      </c>
      <c r="Z561" s="159">
        <f t="shared" si="116"/>
        <v>6</v>
      </c>
      <c r="AA561" s="256"/>
      <c r="AB561" s="256"/>
      <c r="AC561" s="256"/>
    </row>
    <row r="562" s="46" customFormat="1" ht="32.25" spans="1:29">
      <c r="A562" s="105">
        <v>5</v>
      </c>
      <c r="B562" s="237" t="s">
        <v>2354</v>
      </c>
      <c r="C562" s="107">
        <v>34914</v>
      </c>
      <c r="D562" s="235"/>
      <c r="E562" s="105" t="s">
        <v>2355</v>
      </c>
      <c r="F562" s="105" t="s">
        <v>2356</v>
      </c>
      <c r="G562" s="105" t="s">
        <v>2357</v>
      </c>
      <c r="H562" s="107">
        <v>44881</v>
      </c>
      <c r="I562" s="133" t="s">
        <v>42</v>
      </c>
      <c r="J562" s="105" t="s">
        <v>95</v>
      </c>
      <c r="K562" s="105" t="s">
        <v>2358</v>
      </c>
      <c r="L562" s="105">
        <v>2020</v>
      </c>
      <c r="M562" s="105" t="s">
        <v>103</v>
      </c>
      <c r="N562" s="105" t="s">
        <v>104</v>
      </c>
      <c r="O562" s="105" t="s">
        <v>59</v>
      </c>
      <c r="P562" s="105" t="s">
        <v>48</v>
      </c>
      <c r="Q562" s="105" t="s">
        <v>107</v>
      </c>
      <c r="R562" s="105" t="s">
        <v>51</v>
      </c>
      <c r="S562" s="105" t="s">
        <v>51</v>
      </c>
      <c r="T562" s="156">
        <f t="shared" si="123"/>
        <v>30</v>
      </c>
      <c r="U562" s="235"/>
      <c r="V562" s="255"/>
      <c r="W562" s="256"/>
      <c r="X562" s="159">
        <f t="shared" si="121"/>
        <v>1441</v>
      </c>
      <c r="Y562" s="159">
        <f t="shared" si="115"/>
        <v>120</v>
      </c>
      <c r="Z562" s="159">
        <f t="shared" si="116"/>
        <v>1</v>
      </c>
      <c r="AA562" s="256"/>
      <c r="AB562" s="256"/>
      <c r="AC562" s="256"/>
    </row>
    <row r="563" s="46" customFormat="1" ht="32.25" spans="1:29">
      <c r="A563" s="105">
        <v>6</v>
      </c>
      <c r="B563" s="237" t="s">
        <v>2359</v>
      </c>
      <c r="C563" s="235"/>
      <c r="D563" s="107">
        <v>31414</v>
      </c>
      <c r="E563" s="105" t="s">
        <v>2360</v>
      </c>
      <c r="F563" s="105" t="s">
        <v>2361</v>
      </c>
      <c r="G563" s="105" t="s">
        <v>2362</v>
      </c>
      <c r="H563" s="107">
        <v>44420</v>
      </c>
      <c r="I563" s="133" t="s">
        <v>42</v>
      </c>
      <c r="J563" s="105" t="s">
        <v>95</v>
      </c>
      <c r="K563" s="105" t="s">
        <v>2363</v>
      </c>
      <c r="L563" s="107">
        <v>44910</v>
      </c>
      <c r="M563" s="105" t="s">
        <v>103</v>
      </c>
      <c r="N563" s="105" t="s">
        <v>304</v>
      </c>
      <c r="O563" s="105" t="s">
        <v>638</v>
      </c>
      <c r="P563" s="105" t="s">
        <v>48</v>
      </c>
      <c r="Q563" s="105" t="s">
        <v>285</v>
      </c>
      <c r="R563" s="235" t="s">
        <v>50</v>
      </c>
      <c r="S563" s="235" t="s">
        <v>29</v>
      </c>
      <c r="T563" s="156">
        <f t="shared" si="122"/>
        <v>39</v>
      </c>
      <c r="U563" s="235"/>
      <c r="V563" s="255"/>
      <c r="W563" s="256"/>
      <c r="X563" s="159">
        <f t="shared" si="121"/>
        <v>32</v>
      </c>
      <c r="Y563" s="159">
        <f t="shared" si="115"/>
        <v>2</v>
      </c>
      <c r="Z563" s="159">
        <f t="shared" si="116"/>
        <v>8</v>
      </c>
      <c r="AA563" s="256"/>
      <c r="AB563" s="256"/>
      <c r="AC563" s="256"/>
    </row>
    <row r="564" s="46" customFormat="1" ht="32.25" spans="1:29">
      <c r="A564" s="105">
        <v>7</v>
      </c>
      <c r="B564" s="237" t="s">
        <v>2364</v>
      </c>
      <c r="C564" s="235"/>
      <c r="D564" s="107">
        <v>34693</v>
      </c>
      <c r="E564" s="105" t="s">
        <v>2365</v>
      </c>
      <c r="F564" s="105" t="s">
        <v>2366</v>
      </c>
      <c r="G564" s="105" t="s">
        <v>2367</v>
      </c>
      <c r="H564" s="107">
        <v>44879</v>
      </c>
      <c r="I564" s="133" t="s">
        <v>42</v>
      </c>
      <c r="J564" s="105" t="s">
        <v>95</v>
      </c>
      <c r="K564" s="105" t="s">
        <v>2368</v>
      </c>
      <c r="L564" s="107">
        <v>42242</v>
      </c>
      <c r="M564" s="105" t="s">
        <v>45</v>
      </c>
      <c r="N564" s="241">
        <v>1003</v>
      </c>
      <c r="O564" s="105" t="s">
        <v>105</v>
      </c>
      <c r="P564" s="105" t="s">
        <v>788</v>
      </c>
      <c r="Q564" s="105" t="s">
        <v>107</v>
      </c>
      <c r="R564" s="105" t="s">
        <v>50</v>
      </c>
      <c r="S564" s="105" t="s">
        <v>124</v>
      </c>
      <c r="T564" s="156">
        <f t="shared" si="122"/>
        <v>31</v>
      </c>
      <c r="U564" s="235"/>
      <c r="V564" s="255"/>
      <c r="W564" s="256"/>
      <c r="X564" s="159">
        <f t="shared" ref="X564:X595" si="124">DATEDIF(L564,$W$7,"m")</f>
        <v>120</v>
      </c>
      <c r="Y564" s="159">
        <f t="shared" si="115"/>
        <v>10</v>
      </c>
      <c r="Z564" s="159">
        <f t="shared" si="116"/>
        <v>0</v>
      </c>
      <c r="AA564" s="256"/>
      <c r="AB564" s="256"/>
      <c r="AC564" s="256"/>
    </row>
    <row r="565" s="45" customFormat="1" ht="32.25" spans="1:29">
      <c r="A565" s="105">
        <v>8</v>
      </c>
      <c r="B565" s="237" t="s">
        <v>2369</v>
      </c>
      <c r="C565" s="107">
        <v>35742</v>
      </c>
      <c r="D565" s="235"/>
      <c r="E565" s="105" t="s">
        <v>2370</v>
      </c>
      <c r="F565" s="105" t="s">
        <v>2371</v>
      </c>
      <c r="G565" s="105" t="s">
        <v>2372</v>
      </c>
      <c r="H565" s="107">
        <v>44420</v>
      </c>
      <c r="I565" s="133" t="s">
        <v>42</v>
      </c>
      <c r="J565" s="105" t="s">
        <v>95</v>
      </c>
      <c r="K565" s="105" t="s">
        <v>102</v>
      </c>
      <c r="L565" s="107">
        <v>45566</v>
      </c>
      <c r="M565" s="105" t="s">
        <v>152</v>
      </c>
      <c r="N565" s="105" t="s">
        <v>104</v>
      </c>
      <c r="O565" s="105" t="s">
        <v>59</v>
      </c>
      <c r="P565" s="105" t="s">
        <v>2373</v>
      </c>
      <c r="Q565" s="105" t="s">
        <v>285</v>
      </c>
      <c r="R565" s="105" t="s">
        <v>134</v>
      </c>
      <c r="S565" s="235"/>
      <c r="T565" s="156">
        <f t="shared" ref="T565:T568" si="125">$X$9-YEAR(C565)</f>
        <v>28</v>
      </c>
      <c r="U565" s="235"/>
      <c r="V565" s="255"/>
      <c r="W565" s="256"/>
      <c r="X565" s="159">
        <f t="shared" si="124"/>
        <v>11</v>
      </c>
      <c r="Y565" s="159">
        <f t="shared" si="115"/>
        <v>0</v>
      </c>
      <c r="Z565" s="159">
        <f t="shared" si="116"/>
        <v>11</v>
      </c>
      <c r="AA565" s="256"/>
      <c r="AB565" s="256"/>
      <c r="AC565" s="256"/>
    </row>
    <row r="566" s="45" customFormat="1" ht="16.5" spans="1:29">
      <c r="A566" s="233" t="s">
        <v>104</v>
      </c>
      <c r="B566" s="236" t="s">
        <v>864</v>
      </c>
      <c r="C566" s="251"/>
      <c r="D566" s="235"/>
      <c r="E566" s="235"/>
      <c r="F566" s="235"/>
      <c r="G566" s="235"/>
      <c r="H566" s="235"/>
      <c r="I566" s="235"/>
      <c r="J566" s="233">
        <f>A582</f>
        <v>16</v>
      </c>
      <c r="K566" s="235"/>
      <c r="L566" s="235"/>
      <c r="M566" s="235"/>
      <c r="N566" s="235"/>
      <c r="O566" s="235"/>
      <c r="P566" s="235"/>
      <c r="Q566" s="235"/>
      <c r="R566" s="235"/>
      <c r="S566" s="235"/>
      <c r="T566" s="235"/>
      <c r="U566" s="235"/>
      <c r="V566" s="255"/>
      <c r="W566" s="256"/>
      <c r="X566" s="159"/>
      <c r="Y566" s="159"/>
      <c r="Z566" s="159"/>
      <c r="AA566" s="256"/>
      <c r="AB566" s="256"/>
      <c r="AC566" s="256"/>
    </row>
    <row r="567" s="46" customFormat="1" ht="32.25" spans="1:29">
      <c r="A567" s="105">
        <v>1</v>
      </c>
      <c r="B567" s="237" t="s">
        <v>2374</v>
      </c>
      <c r="C567" s="107">
        <v>32141</v>
      </c>
      <c r="D567" s="235"/>
      <c r="E567" s="105" t="s">
        <v>2375</v>
      </c>
      <c r="F567" s="105" t="s">
        <v>2376</v>
      </c>
      <c r="G567" s="105" t="s">
        <v>2377</v>
      </c>
      <c r="H567" s="107">
        <v>44469</v>
      </c>
      <c r="I567" s="133" t="s">
        <v>42</v>
      </c>
      <c r="J567" s="105" t="s">
        <v>1158</v>
      </c>
      <c r="K567" s="105" t="s">
        <v>1158</v>
      </c>
      <c r="L567" s="107">
        <v>42887</v>
      </c>
      <c r="M567" s="105" t="s">
        <v>45</v>
      </c>
      <c r="N567" s="105" t="s">
        <v>46</v>
      </c>
      <c r="O567" s="105" t="s">
        <v>59</v>
      </c>
      <c r="P567" s="105" t="s">
        <v>48</v>
      </c>
      <c r="Q567" s="105" t="s">
        <v>49</v>
      </c>
      <c r="R567" s="105" t="s">
        <v>50</v>
      </c>
      <c r="S567" s="105" t="s">
        <v>224</v>
      </c>
      <c r="T567" s="156">
        <f t="shared" si="125"/>
        <v>38</v>
      </c>
      <c r="U567" s="235"/>
      <c r="V567" s="255"/>
      <c r="W567" s="256"/>
      <c r="X567" s="159">
        <f t="shared" si="124"/>
        <v>99</v>
      </c>
      <c r="Y567" s="159">
        <f t="shared" si="115"/>
        <v>8</v>
      </c>
      <c r="Z567" s="159">
        <f t="shared" si="116"/>
        <v>3</v>
      </c>
      <c r="AA567" s="256"/>
      <c r="AB567" s="256"/>
      <c r="AC567" s="256"/>
    </row>
    <row r="568" s="45" customFormat="1" ht="32.25" spans="1:29">
      <c r="A568" s="105">
        <v>2</v>
      </c>
      <c r="B568" s="249" t="s">
        <v>2378</v>
      </c>
      <c r="C568" s="107">
        <v>24049</v>
      </c>
      <c r="D568" s="235"/>
      <c r="E568" s="250" t="s">
        <v>2379</v>
      </c>
      <c r="F568" s="105" t="s">
        <v>2380</v>
      </c>
      <c r="G568" s="105" t="s">
        <v>2381</v>
      </c>
      <c r="H568" s="107">
        <v>44385</v>
      </c>
      <c r="I568" s="133" t="s">
        <v>42</v>
      </c>
      <c r="J568" s="113" t="s">
        <v>45</v>
      </c>
      <c r="K568" s="105" t="s">
        <v>2382</v>
      </c>
      <c r="L568" s="107">
        <v>38812</v>
      </c>
      <c r="M568" s="105" t="s">
        <v>45</v>
      </c>
      <c r="N568" s="105" t="s">
        <v>1383</v>
      </c>
      <c r="O568" s="105" t="s">
        <v>377</v>
      </c>
      <c r="P568" s="105" t="s">
        <v>2383</v>
      </c>
      <c r="Q568" s="105" t="s">
        <v>285</v>
      </c>
      <c r="R568" s="235"/>
      <c r="S568" s="105" t="s">
        <v>29</v>
      </c>
      <c r="T568" s="156">
        <f t="shared" si="125"/>
        <v>60</v>
      </c>
      <c r="U568" s="235"/>
      <c r="V568" s="255"/>
      <c r="W568" s="256"/>
      <c r="X568" s="159">
        <f t="shared" si="124"/>
        <v>232</v>
      </c>
      <c r="Y568" s="159">
        <f t="shared" si="115"/>
        <v>19</v>
      </c>
      <c r="Z568" s="159">
        <f t="shared" si="116"/>
        <v>4</v>
      </c>
      <c r="AA568" s="256"/>
      <c r="AB568" s="256"/>
      <c r="AC568" s="256"/>
    </row>
    <row r="569" s="45" customFormat="1" ht="32.25" spans="1:29">
      <c r="A569" s="105">
        <v>3</v>
      </c>
      <c r="B569" s="237" t="s">
        <v>2384</v>
      </c>
      <c r="C569" s="235"/>
      <c r="D569" s="107">
        <v>30955</v>
      </c>
      <c r="E569" s="105" t="s">
        <v>2385</v>
      </c>
      <c r="F569" s="105" t="s">
        <v>2386</v>
      </c>
      <c r="G569" s="105" t="s">
        <v>2387</v>
      </c>
      <c r="H569" s="107">
        <v>44931</v>
      </c>
      <c r="I569" s="133" t="s">
        <v>42</v>
      </c>
      <c r="J569" s="105" t="s">
        <v>95</v>
      </c>
      <c r="K569" s="105" t="s">
        <v>2382</v>
      </c>
      <c r="L569" s="261">
        <v>40210</v>
      </c>
      <c r="M569" s="105" t="s">
        <v>45</v>
      </c>
      <c r="N569" s="105" t="s">
        <v>46</v>
      </c>
      <c r="O569" s="105" t="s">
        <v>59</v>
      </c>
      <c r="P569" s="105" t="s">
        <v>48</v>
      </c>
      <c r="Q569" s="105" t="s">
        <v>49</v>
      </c>
      <c r="R569" s="105" t="s">
        <v>51</v>
      </c>
      <c r="S569" s="105" t="s">
        <v>29</v>
      </c>
      <c r="T569" s="156">
        <f t="shared" ref="T569:T576" si="126">$X$9-YEAR(D569)</f>
        <v>41</v>
      </c>
      <c r="U569" s="235"/>
      <c r="V569" s="255"/>
      <c r="W569" s="256"/>
      <c r="X569" s="159">
        <f t="shared" si="124"/>
        <v>187</v>
      </c>
      <c r="Y569" s="159">
        <f t="shared" si="115"/>
        <v>15</v>
      </c>
      <c r="Z569" s="159">
        <f t="shared" si="116"/>
        <v>7</v>
      </c>
      <c r="AA569" s="256"/>
      <c r="AB569" s="256"/>
      <c r="AC569" s="256"/>
    </row>
    <row r="570" s="45" customFormat="1" ht="32.25" spans="1:29">
      <c r="A570" s="105">
        <v>4</v>
      </c>
      <c r="B570" s="237" t="s">
        <v>2388</v>
      </c>
      <c r="C570" s="235"/>
      <c r="D570" s="107">
        <v>34788</v>
      </c>
      <c r="E570" s="105" t="s">
        <v>2389</v>
      </c>
      <c r="F570" s="105" t="s">
        <v>2390</v>
      </c>
      <c r="G570" s="105" t="s">
        <v>2391</v>
      </c>
      <c r="H570" s="107">
        <v>44995</v>
      </c>
      <c r="I570" s="133" t="s">
        <v>42</v>
      </c>
      <c r="J570" s="105" t="s">
        <v>95</v>
      </c>
      <c r="K570" s="105" t="s">
        <v>2382</v>
      </c>
      <c r="L570" s="107">
        <v>44634</v>
      </c>
      <c r="M570" s="105" t="s">
        <v>152</v>
      </c>
      <c r="N570" s="105" t="s">
        <v>104</v>
      </c>
      <c r="O570" s="105" t="s">
        <v>59</v>
      </c>
      <c r="P570" s="105" t="s">
        <v>48</v>
      </c>
      <c r="Q570" s="105" t="s">
        <v>49</v>
      </c>
      <c r="R570" s="105" t="s">
        <v>50</v>
      </c>
      <c r="S570" s="105" t="s">
        <v>124</v>
      </c>
      <c r="T570" s="156">
        <f t="shared" si="126"/>
        <v>30</v>
      </c>
      <c r="U570" s="235"/>
      <c r="V570" s="255"/>
      <c r="W570" s="256"/>
      <c r="X570" s="159">
        <f t="shared" si="124"/>
        <v>41</v>
      </c>
      <c r="Y570" s="159">
        <f t="shared" si="115"/>
        <v>3</v>
      </c>
      <c r="Z570" s="159">
        <f t="shared" si="116"/>
        <v>5</v>
      </c>
      <c r="AA570" s="256"/>
      <c r="AB570" s="256"/>
      <c r="AC570" s="256"/>
    </row>
    <row r="571" s="45" customFormat="1" ht="48" spans="1:29">
      <c r="A571" s="105">
        <v>5</v>
      </c>
      <c r="B571" s="237" t="s">
        <v>2392</v>
      </c>
      <c r="C571" s="107">
        <v>32146</v>
      </c>
      <c r="D571" s="235"/>
      <c r="E571" s="105" t="s">
        <v>2393</v>
      </c>
      <c r="F571" s="105" t="s">
        <v>2394</v>
      </c>
      <c r="G571" s="105" t="s">
        <v>2395</v>
      </c>
      <c r="H571" s="107">
        <v>44326</v>
      </c>
      <c r="I571" s="133" t="s">
        <v>42</v>
      </c>
      <c r="J571" s="105" t="s">
        <v>95</v>
      </c>
      <c r="K571" s="105" t="s">
        <v>2382</v>
      </c>
      <c r="L571" s="107">
        <v>43983</v>
      </c>
      <c r="M571" s="105" t="s">
        <v>45</v>
      </c>
      <c r="N571" s="105">
        <v>1.003</v>
      </c>
      <c r="O571" s="105" t="s">
        <v>59</v>
      </c>
      <c r="P571" s="105" t="s">
        <v>2396</v>
      </c>
      <c r="Q571" s="105" t="s">
        <v>407</v>
      </c>
      <c r="R571" s="235" t="s">
        <v>2397</v>
      </c>
      <c r="S571" s="235" t="s">
        <v>2398</v>
      </c>
      <c r="T571" s="156">
        <f>$X$9-YEAR(C571)</f>
        <v>37</v>
      </c>
      <c r="U571" s="235"/>
      <c r="V571" s="255"/>
      <c r="W571" s="256"/>
      <c r="X571" s="159">
        <f t="shared" si="124"/>
        <v>63</v>
      </c>
      <c r="Y571" s="159">
        <f t="shared" si="115"/>
        <v>5</v>
      </c>
      <c r="Z571" s="159">
        <f t="shared" si="116"/>
        <v>3</v>
      </c>
      <c r="AA571" s="256"/>
      <c r="AB571" s="256"/>
      <c r="AC571" s="256"/>
    </row>
    <row r="572" s="45" customFormat="1" ht="32.25" spans="1:29">
      <c r="A572" s="105">
        <v>6</v>
      </c>
      <c r="B572" s="237" t="s">
        <v>2399</v>
      </c>
      <c r="C572" s="235"/>
      <c r="D572" s="107">
        <v>35197</v>
      </c>
      <c r="E572" s="105" t="s">
        <v>2400</v>
      </c>
      <c r="F572" s="105" t="s">
        <v>2401</v>
      </c>
      <c r="G572" s="105" t="s">
        <v>2402</v>
      </c>
      <c r="H572" s="107">
        <v>45020</v>
      </c>
      <c r="I572" s="133" t="s">
        <v>42</v>
      </c>
      <c r="J572" s="105" t="s">
        <v>95</v>
      </c>
      <c r="K572" s="105" t="s">
        <v>1290</v>
      </c>
      <c r="L572" s="107">
        <v>44634</v>
      </c>
      <c r="M572" s="105" t="s">
        <v>152</v>
      </c>
      <c r="N572" s="105" t="s">
        <v>104</v>
      </c>
      <c r="O572" s="105" t="s">
        <v>59</v>
      </c>
      <c r="P572" s="105" t="s">
        <v>123</v>
      </c>
      <c r="Q572" s="105" t="s">
        <v>49</v>
      </c>
      <c r="R572" s="105" t="s">
        <v>50</v>
      </c>
      <c r="S572" s="105" t="s">
        <v>124</v>
      </c>
      <c r="T572" s="156">
        <f t="shared" si="126"/>
        <v>29</v>
      </c>
      <c r="U572" s="235"/>
      <c r="V572" s="255"/>
      <c r="W572" s="256"/>
      <c r="X572" s="159">
        <f t="shared" si="124"/>
        <v>41</v>
      </c>
      <c r="Y572" s="159">
        <f t="shared" si="115"/>
        <v>3</v>
      </c>
      <c r="Z572" s="159">
        <f t="shared" si="116"/>
        <v>5</v>
      </c>
      <c r="AA572" s="256"/>
      <c r="AB572" s="256"/>
      <c r="AC572" s="256"/>
    </row>
    <row r="573" s="45" customFormat="1" ht="32.25" spans="1:29">
      <c r="A573" s="105">
        <v>7</v>
      </c>
      <c r="B573" s="237" t="s">
        <v>2403</v>
      </c>
      <c r="C573" s="235"/>
      <c r="D573" s="107">
        <v>32721</v>
      </c>
      <c r="E573" s="105" t="s">
        <v>2404</v>
      </c>
      <c r="F573" s="105" t="s">
        <v>2405</v>
      </c>
      <c r="G573" s="105" t="s">
        <v>2406</v>
      </c>
      <c r="H573" s="107">
        <v>44812</v>
      </c>
      <c r="I573" s="133" t="s">
        <v>42</v>
      </c>
      <c r="J573" s="105" t="s">
        <v>95</v>
      </c>
      <c r="K573" s="105" t="s">
        <v>1290</v>
      </c>
      <c r="L573" s="107">
        <v>43374</v>
      </c>
      <c r="M573" s="105" t="s">
        <v>103</v>
      </c>
      <c r="N573" s="105" t="s">
        <v>104</v>
      </c>
      <c r="O573" s="105" t="s">
        <v>59</v>
      </c>
      <c r="P573" s="105" t="s">
        <v>48</v>
      </c>
      <c r="Q573" s="105" t="s">
        <v>49</v>
      </c>
      <c r="R573" s="105" t="s">
        <v>50</v>
      </c>
      <c r="S573" s="105" t="s">
        <v>51</v>
      </c>
      <c r="T573" s="156">
        <f t="shared" si="126"/>
        <v>36</v>
      </c>
      <c r="U573" s="235"/>
      <c r="V573" s="255"/>
      <c r="W573" s="256"/>
      <c r="X573" s="159">
        <f t="shared" si="124"/>
        <v>83</v>
      </c>
      <c r="Y573" s="159">
        <f t="shared" si="115"/>
        <v>6</v>
      </c>
      <c r="Z573" s="159">
        <f t="shared" si="116"/>
        <v>11</v>
      </c>
      <c r="AA573" s="256"/>
      <c r="AB573" s="256"/>
      <c r="AC573" s="256"/>
    </row>
    <row r="574" s="46" customFormat="1" ht="32.25" spans="1:29">
      <c r="A574" s="105">
        <v>8</v>
      </c>
      <c r="B574" s="237" t="s">
        <v>2407</v>
      </c>
      <c r="C574" s="235"/>
      <c r="D574" s="107">
        <v>36072</v>
      </c>
      <c r="E574" s="105" t="s">
        <v>2408</v>
      </c>
      <c r="F574" s="105" t="s">
        <v>2409</v>
      </c>
      <c r="G574" s="105" t="s">
        <v>2410</v>
      </c>
      <c r="H574" s="107">
        <v>45384</v>
      </c>
      <c r="I574" s="133" t="s">
        <v>42</v>
      </c>
      <c r="J574" s="105" t="s">
        <v>95</v>
      </c>
      <c r="K574" s="105" t="s">
        <v>1290</v>
      </c>
      <c r="L574" s="260">
        <v>44621</v>
      </c>
      <c r="M574" s="105" t="s">
        <v>103</v>
      </c>
      <c r="N574" s="105" t="s">
        <v>104</v>
      </c>
      <c r="O574" s="105" t="s">
        <v>59</v>
      </c>
      <c r="P574" s="105" t="s">
        <v>48</v>
      </c>
      <c r="Q574" s="105" t="s">
        <v>49</v>
      </c>
      <c r="R574" s="105" t="s">
        <v>50</v>
      </c>
      <c r="S574" s="105" t="s">
        <v>124</v>
      </c>
      <c r="T574" s="156">
        <f t="shared" si="126"/>
        <v>27</v>
      </c>
      <c r="U574" s="235"/>
      <c r="V574" s="255"/>
      <c r="W574" s="256"/>
      <c r="X574" s="159">
        <f t="shared" si="124"/>
        <v>42</v>
      </c>
      <c r="Y574" s="159">
        <f t="shared" si="115"/>
        <v>3</v>
      </c>
      <c r="Z574" s="159">
        <f t="shared" si="116"/>
        <v>6</v>
      </c>
      <c r="AA574" s="256"/>
      <c r="AB574" s="256"/>
      <c r="AC574" s="256"/>
    </row>
    <row r="575" s="58" customFormat="1" ht="32.25" spans="1:29">
      <c r="A575" s="105">
        <v>9</v>
      </c>
      <c r="B575" s="237" t="s">
        <v>2411</v>
      </c>
      <c r="C575" s="235"/>
      <c r="D575" s="107">
        <v>34313</v>
      </c>
      <c r="E575" s="105" t="s">
        <v>2412</v>
      </c>
      <c r="F575" s="105" t="s">
        <v>2413</v>
      </c>
      <c r="G575" s="105" t="s">
        <v>2414</v>
      </c>
      <c r="H575" s="107">
        <v>44931</v>
      </c>
      <c r="I575" s="133" t="s">
        <v>42</v>
      </c>
      <c r="J575" s="105" t="s">
        <v>1361</v>
      </c>
      <c r="K575" s="105" t="s">
        <v>1290</v>
      </c>
      <c r="L575" s="107">
        <v>42240</v>
      </c>
      <c r="M575" s="105" t="s">
        <v>103</v>
      </c>
      <c r="N575" s="105" t="s">
        <v>104</v>
      </c>
      <c r="O575" s="105" t="s">
        <v>59</v>
      </c>
      <c r="P575" s="105" t="s">
        <v>48</v>
      </c>
      <c r="Q575" s="105" t="s">
        <v>49</v>
      </c>
      <c r="R575" s="105" t="s">
        <v>50</v>
      </c>
      <c r="S575" s="105" t="s">
        <v>124</v>
      </c>
      <c r="T575" s="156">
        <f t="shared" si="126"/>
        <v>32</v>
      </c>
      <c r="U575" s="235"/>
      <c r="V575" s="255"/>
      <c r="W575" s="256"/>
      <c r="X575" s="159">
        <f t="shared" si="124"/>
        <v>120</v>
      </c>
      <c r="Y575" s="159">
        <f t="shared" si="115"/>
        <v>10</v>
      </c>
      <c r="Z575" s="159">
        <f t="shared" si="116"/>
        <v>0</v>
      </c>
      <c r="AA575" s="256"/>
      <c r="AB575" s="256"/>
      <c r="AC575" s="256"/>
    </row>
    <row r="576" s="45" customFormat="1" ht="32.25" spans="1:29">
      <c r="A576" s="105">
        <v>10</v>
      </c>
      <c r="B576" s="237" t="s">
        <v>2415</v>
      </c>
      <c r="C576" s="235"/>
      <c r="D576" s="107">
        <v>32716</v>
      </c>
      <c r="E576" s="105" t="s">
        <v>2416</v>
      </c>
      <c r="F576" s="105" t="s">
        <v>2417</v>
      </c>
      <c r="G576" s="105" t="s">
        <v>2418</v>
      </c>
      <c r="H576" s="107">
        <v>44557</v>
      </c>
      <c r="I576" s="133" t="s">
        <v>42</v>
      </c>
      <c r="J576" s="113" t="s">
        <v>45</v>
      </c>
      <c r="K576" s="105" t="s">
        <v>1290</v>
      </c>
      <c r="L576" s="261">
        <v>40848</v>
      </c>
      <c r="M576" s="105" t="s">
        <v>45</v>
      </c>
      <c r="N576" s="105" t="s">
        <v>46</v>
      </c>
      <c r="O576" s="105" t="s">
        <v>59</v>
      </c>
      <c r="P576" s="105" t="s">
        <v>48</v>
      </c>
      <c r="Q576" s="105" t="s">
        <v>49</v>
      </c>
      <c r="R576" s="105" t="s">
        <v>51</v>
      </c>
      <c r="S576" s="105" t="s">
        <v>51</v>
      </c>
      <c r="T576" s="156">
        <f t="shared" si="126"/>
        <v>36</v>
      </c>
      <c r="U576" s="235"/>
      <c r="V576" s="255"/>
      <c r="W576" s="256"/>
      <c r="X576" s="159">
        <f t="shared" si="124"/>
        <v>166</v>
      </c>
      <c r="Y576" s="159">
        <f t="shared" si="115"/>
        <v>13</v>
      </c>
      <c r="Z576" s="159">
        <f t="shared" si="116"/>
        <v>10</v>
      </c>
      <c r="AA576" s="256"/>
      <c r="AB576" s="256"/>
      <c r="AC576" s="256"/>
    </row>
    <row r="577" s="45" customFormat="1" ht="32.25" spans="1:29">
      <c r="A577" s="105">
        <v>11</v>
      </c>
      <c r="B577" s="237" t="s">
        <v>2419</v>
      </c>
      <c r="C577" s="107">
        <v>32541</v>
      </c>
      <c r="D577" s="235"/>
      <c r="E577" s="105" t="s">
        <v>2420</v>
      </c>
      <c r="F577" s="105" t="s">
        <v>2421</v>
      </c>
      <c r="G577" s="105" t="s">
        <v>2422</v>
      </c>
      <c r="H577" s="107">
        <v>44922</v>
      </c>
      <c r="I577" s="133" t="s">
        <v>42</v>
      </c>
      <c r="J577" s="105" t="s">
        <v>95</v>
      </c>
      <c r="K577" s="105" t="s">
        <v>1290</v>
      </c>
      <c r="L577" s="261">
        <v>43132</v>
      </c>
      <c r="M577" s="105" t="s">
        <v>45</v>
      </c>
      <c r="N577" s="105" t="s">
        <v>422</v>
      </c>
      <c r="O577" s="105" t="s">
        <v>59</v>
      </c>
      <c r="P577" s="105" t="s">
        <v>48</v>
      </c>
      <c r="Q577" s="105" t="s">
        <v>49</v>
      </c>
      <c r="R577" s="105" t="s">
        <v>51</v>
      </c>
      <c r="S577" s="105" t="s">
        <v>51</v>
      </c>
      <c r="T577" s="156">
        <f t="shared" ref="T577:T582" si="127">$X$9-YEAR(C577)</f>
        <v>36</v>
      </c>
      <c r="U577" s="235"/>
      <c r="V577" s="255"/>
      <c r="W577" s="256"/>
      <c r="X577" s="159">
        <f t="shared" si="124"/>
        <v>91</v>
      </c>
      <c r="Y577" s="159">
        <f t="shared" si="115"/>
        <v>7</v>
      </c>
      <c r="Z577" s="159">
        <f t="shared" si="116"/>
        <v>7</v>
      </c>
      <c r="AA577" s="256"/>
      <c r="AB577" s="256"/>
      <c r="AC577" s="256"/>
    </row>
    <row r="578" s="45" customFormat="1" ht="32.25" spans="1:29">
      <c r="A578" s="105">
        <v>12</v>
      </c>
      <c r="B578" s="237" t="s">
        <v>2423</v>
      </c>
      <c r="C578" s="107">
        <v>29973</v>
      </c>
      <c r="D578" s="235"/>
      <c r="E578" s="105" t="s">
        <v>2424</v>
      </c>
      <c r="F578" s="105" t="s">
        <v>2425</v>
      </c>
      <c r="G578" s="105" t="s">
        <v>2426</v>
      </c>
      <c r="H578" s="107">
        <v>44838</v>
      </c>
      <c r="I578" s="133" t="s">
        <v>42</v>
      </c>
      <c r="J578" s="105" t="s">
        <v>1163</v>
      </c>
      <c r="K578" s="105" t="s">
        <v>1163</v>
      </c>
      <c r="L578" s="107">
        <v>40909</v>
      </c>
      <c r="M578" s="105" t="s">
        <v>45</v>
      </c>
      <c r="N578" s="105" t="s">
        <v>46</v>
      </c>
      <c r="O578" s="105" t="s">
        <v>59</v>
      </c>
      <c r="P578" s="105" t="s">
        <v>48</v>
      </c>
      <c r="Q578" s="105" t="s">
        <v>49</v>
      </c>
      <c r="R578" s="105" t="s">
        <v>51</v>
      </c>
      <c r="S578" s="105" t="s">
        <v>51</v>
      </c>
      <c r="T578" s="156">
        <f t="shared" si="127"/>
        <v>43</v>
      </c>
      <c r="U578" s="235"/>
      <c r="V578" s="255"/>
      <c r="W578" s="256"/>
      <c r="X578" s="159">
        <f t="shared" si="124"/>
        <v>164</v>
      </c>
      <c r="Y578" s="159">
        <f t="shared" si="115"/>
        <v>13</v>
      </c>
      <c r="Z578" s="159">
        <f t="shared" si="116"/>
        <v>8</v>
      </c>
      <c r="AA578" s="256"/>
      <c r="AB578" s="256"/>
      <c r="AC578" s="256"/>
    </row>
    <row r="579" s="45" customFormat="1" ht="32.25" spans="1:29">
      <c r="A579" s="105">
        <v>13</v>
      </c>
      <c r="B579" s="237" t="s">
        <v>2427</v>
      </c>
      <c r="C579" s="107">
        <v>33049</v>
      </c>
      <c r="D579" s="235"/>
      <c r="E579" s="105" t="s">
        <v>2428</v>
      </c>
      <c r="F579" s="105" t="s">
        <v>2429</v>
      </c>
      <c r="G579" s="105" t="s">
        <v>2430</v>
      </c>
      <c r="H579" s="107">
        <v>44887</v>
      </c>
      <c r="I579" s="133" t="s">
        <v>42</v>
      </c>
      <c r="J579" s="105" t="s">
        <v>95</v>
      </c>
      <c r="K579" s="105" t="s">
        <v>420</v>
      </c>
      <c r="L579" s="261">
        <v>42736</v>
      </c>
      <c r="M579" s="105" t="s">
        <v>45</v>
      </c>
      <c r="N579" s="105" t="s">
        <v>422</v>
      </c>
      <c r="O579" s="105" t="s">
        <v>59</v>
      </c>
      <c r="P579" s="105" t="s">
        <v>48</v>
      </c>
      <c r="Q579" s="105" t="s">
        <v>49</v>
      </c>
      <c r="R579" s="105" t="s">
        <v>51</v>
      </c>
      <c r="S579" s="105" t="s">
        <v>29</v>
      </c>
      <c r="T579" s="156">
        <f t="shared" si="127"/>
        <v>35</v>
      </c>
      <c r="U579" s="235"/>
      <c r="V579" s="255"/>
      <c r="W579" s="256"/>
      <c r="X579" s="159">
        <f t="shared" si="124"/>
        <v>104</v>
      </c>
      <c r="Y579" s="159">
        <f t="shared" si="115"/>
        <v>8</v>
      </c>
      <c r="Z579" s="159">
        <f t="shared" si="116"/>
        <v>8</v>
      </c>
      <c r="AA579" s="256"/>
      <c r="AB579" s="256"/>
      <c r="AC579" s="256"/>
    </row>
    <row r="580" s="45" customFormat="1" ht="32.25" spans="1:29">
      <c r="A580" s="105">
        <v>14</v>
      </c>
      <c r="B580" s="237" t="s">
        <v>2431</v>
      </c>
      <c r="C580" s="107">
        <v>32459</v>
      </c>
      <c r="D580" s="235"/>
      <c r="E580" s="105" t="s">
        <v>1806</v>
      </c>
      <c r="F580" s="105" t="s">
        <v>2432</v>
      </c>
      <c r="G580" s="105" t="s">
        <v>2433</v>
      </c>
      <c r="H580" s="107">
        <v>44825</v>
      </c>
      <c r="I580" s="133" t="s">
        <v>42</v>
      </c>
      <c r="J580" s="105" t="s">
        <v>95</v>
      </c>
      <c r="K580" s="105" t="s">
        <v>420</v>
      </c>
      <c r="L580" s="260">
        <v>44682</v>
      </c>
      <c r="M580" s="105" t="s">
        <v>152</v>
      </c>
      <c r="N580" s="105" t="s">
        <v>304</v>
      </c>
      <c r="O580" s="105" t="s">
        <v>638</v>
      </c>
      <c r="P580" s="105" t="s">
        <v>2434</v>
      </c>
      <c r="Q580" s="105" t="s">
        <v>49</v>
      </c>
      <c r="R580" s="105" t="s">
        <v>368</v>
      </c>
      <c r="S580" s="105" t="s">
        <v>124</v>
      </c>
      <c r="T580" s="156">
        <f t="shared" si="127"/>
        <v>37</v>
      </c>
      <c r="U580" s="235"/>
      <c r="V580" s="255"/>
      <c r="W580" s="256"/>
      <c r="X580" s="159">
        <f t="shared" si="124"/>
        <v>40</v>
      </c>
      <c r="Y580" s="159">
        <f t="shared" si="115"/>
        <v>3</v>
      </c>
      <c r="Z580" s="159">
        <f t="shared" si="116"/>
        <v>4</v>
      </c>
      <c r="AA580" s="256"/>
      <c r="AB580" s="256"/>
      <c r="AC580" s="256"/>
    </row>
    <row r="581" s="45" customFormat="1" ht="32.25" spans="1:29">
      <c r="A581" s="105">
        <v>15</v>
      </c>
      <c r="B581" s="237" t="s">
        <v>2435</v>
      </c>
      <c r="C581" s="107">
        <v>33582</v>
      </c>
      <c r="D581" s="235"/>
      <c r="E581" s="105" t="s">
        <v>2436</v>
      </c>
      <c r="F581" s="105" t="s">
        <v>2437</v>
      </c>
      <c r="G581" s="105" t="s">
        <v>2438</v>
      </c>
      <c r="H581" s="107">
        <v>44813</v>
      </c>
      <c r="I581" s="133" t="s">
        <v>42</v>
      </c>
      <c r="J581" s="105" t="s">
        <v>95</v>
      </c>
      <c r="K581" s="105" t="s">
        <v>420</v>
      </c>
      <c r="L581" s="261">
        <v>43101</v>
      </c>
      <c r="M581" s="105" t="s">
        <v>103</v>
      </c>
      <c r="N581" s="105" t="s">
        <v>104</v>
      </c>
      <c r="O581" s="105" t="s">
        <v>59</v>
      </c>
      <c r="P581" s="105" t="s">
        <v>2439</v>
      </c>
      <c r="Q581" s="105" t="s">
        <v>49</v>
      </c>
      <c r="R581" s="105" t="s">
        <v>51</v>
      </c>
      <c r="S581" s="105" t="s">
        <v>51</v>
      </c>
      <c r="T581" s="156">
        <f t="shared" si="127"/>
        <v>34</v>
      </c>
      <c r="U581" s="235"/>
      <c r="V581" s="255"/>
      <c r="W581" s="256"/>
      <c r="X581" s="159">
        <f t="shared" si="124"/>
        <v>92</v>
      </c>
      <c r="Y581" s="159">
        <f t="shared" si="115"/>
        <v>7</v>
      </c>
      <c r="Z581" s="159">
        <f t="shared" si="116"/>
        <v>8</v>
      </c>
      <c r="AA581" s="256"/>
      <c r="AB581" s="256"/>
      <c r="AC581" s="256"/>
    </row>
    <row r="582" s="45" customFormat="1" ht="32.25" spans="1:29">
      <c r="A582" s="105">
        <v>16</v>
      </c>
      <c r="B582" s="237" t="s">
        <v>2440</v>
      </c>
      <c r="C582" s="107">
        <v>35944</v>
      </c>
      <c r="D582" s="235"/>
      <c r="E582" s="105" t="s">
        <v>2441</v>
      </c>
      <c r="F582" s="105" t="s">
        <v>2442</v>
      </c>
      <c r="G582" s="105" t="s">
        <v>2443</v>
      </c>
      <c r="H582" s="107">
        <v>44428</v>
      </c>
      <c r="I582" s="133" t="s">
        <v>42</v>
      </c>
      <c r="J582" s="105" t="s">
        <v>95</v>
      </c>
      <c r="K582" s="105" t="s">
        <v>1290</v>
      </c>
      <c r="L582" s="260">
        <v>45474</v>
      </c>
      <c r="M582" s="105" t="s">
        <v>152</v>
      </c>
      <c r="N582" s="105" t="s">
        <v>104</v>
      </c>
      <c r="O582" s="105" t="s">
        <v>59</v>
      </c>
      <c r="P582" s="105" t="s">
        <v>48</v>
      </c>
      <c r="Q582" s="105" t="s">
        <v>49</v>
      </c>
      <c r="R582" s="105" t="s">
        <v>2444</v>
      </c>
      <c r="S582" s="105" t="s">
        <v>124</v>
      </c>
      <c r="T582" s="156">
        <f t="shared" si="127"/>
        <v>27</v>
      </c>
      <c r="U582" s="235"/>
      <c r="V582" s="255"/>
      <c r="W582" s="256"/>
      <c r="X582" s="159">
        <f t="shared" si="124"/>
        <v>14</v>
      </c>
      <c r="Y582" s="159">
        <f t="shared" si="115"/>
        <v>1</v>
      </c>
      <c r="Z582" s="159">
        <f t="shared" si="116"/>
        <v>2</v>
      </c>
      <c r="AA582" s="256"/>
      <c r="AB582" s="256"/>
      <c r="AC582" s="256"/>
    </row>
    <row r="583" s="45" customFormat="1" ht="16.5" spans="1:29">
      <c r="A583" s="233" t="s">
        <v>304</v>
      </c>
      <c r="B583" s="236" t="s">
        <v>1317</v>
      </c>
      <c r="C583" s="251"/>
      <c r="D583" s="235"/>
      <c r="E583" s="235"/>
      <c r="F583" s="235"/>
      <c r="G583" s="235"/>
      <c r="H583" s="235"/>
      <c r="I583" s="235"/>
      <c r="J583" s="233">
        <f>A586</f>
        <v>3</v>
      </c>
      <c r="K583" s="235"/>
      <c r="L583" s="235"/>
      <c r="M583" s="235"/>
      <c r="N583" s="235"/>
      <c r="O583" s="235"/>
      <c r="P583" s="235"/>
      <c r="Q583" s="235"/>
      <c r="R583" s="235"/>
      <c r="S583" s="235"/>
      <c r="T583" s="235"/>
      <c r="U583" s="235"/>
      <c r="V583" s="255"/>
      <c r="W583" s="256"/>
      <c r="X583" s="159"/>
      <c r="Y583" s="159"/>
      <c r="Z583" s="159"/>
      <c r="AA583" s="256"/>
      <c r="AB583" s="256"/>
      <c r="AC583" s="256"/>
    </row>
    <row r="584" s="45" customFormat="1" ht="32.25" spans="1:29">
      <c r="A584" s="105">
        <v>1</v>
      </c>
      <c r="B584" s="237" t="s">
        <v>2445</v>
      </c>
      <c r="C584" s="235"/>
      <c r="D584" s="107">
        <v>32508</v>
      </c>
      <c r="E584" s="105" t="s">
        <v>2446</v>
      </c>
      <c r="F584" s="105" t="s">
        <v>2447</v>
      </c>
      <c r="G584" s="105" t="s">
        <v>2448</v>
      </c>
      <c r="H584" s="107">
        <v>44790</v>
      </c>
      <c r="I584" s="133" t="s">
        <v>42</v>
      </c>
      <c r="J584" s="105" t="s">
        <v>1158</v>
      </c>
      <c r="K584" s="105" t="s">
        <v>1158</v>
      </c>
      <c r="L584" s="107">
        <v>41849</v>
      </c>
      <c r="M584" s="105" t="s">
        <v>45</v>
      </c>
      <c r="N584" s="105" t="s">
        <v>46</v>
      </c>
      <c r="O584" s="105" t="s">
        <v>59</v>
      </c>
      <c r="P584" s="105" t="s">
        <v>48</v>
      </c>
      <c r="Q584" s="105" t="s">
        <v>285</v>
      </c>
      <c r="R584" s="105" t="s">
        <v>50</v>
      </c>
      <c r="S584" s="105" t="s">
        <v>51</v>
      </c>
      <c r="T584" s="156">
        <f>$X$9-YEAR(D584)</f>
        <v>37</v>
      </c>
      <c r="U584" s="235"/>
      <c r="V584" s="255"/>
      <c r="W584" s="256"/>
      <c r="X584" s="159">
        <f t="shared" si="124"/>
        <v>133</v>
      </c>
      <c r="Y584" s="159">
        <f t="shared" si="115"/>
        <v>11</v>
      </c>
      <c r="Z584" s="159">
        <f t="shared" si="116"/>
        <v>1</v>
      </c>
      <c r="AA584" s="256"/>
      <c r="AB584" s="256"/>
      <c r="AC584" s="256"/>
    </row>
    <row r="585" s="45" customFormat="1" ht="32.25" spans="1:29">
      <c r="A585" s="105">
        <v>2</v>
      </c>
      <c r="B585" s="237" t="s">
        <v>2449</v>
      </c>
      <c r="C585" s="107">
        <v>35136</v>
      </c>
      <c r="D585" s="235"/>
      <c r="E585" s="105" t="s">
        <v>2450</v>
      </c>
      <c r="F585" s="105" t="s">
        <v>2451</v>
      </c>
      <c r="G585" s="105" t="s">
        <v>2452</v>
      </c>
      <c r="H585" s="107">
        <v>45012</v>
      </c>
      <c r="I585" s="133" t="s">
        <v>42</v>
      </c>
      <c r="J585" s="105" t="s">
        <v>95</v>
      </c>
      <c r="K585" s="105" t="s">
        <v>1849</v>
      </c>
      <c r="L585" s="261">
        <v>44348</v>
      </c>
      <c r="M585" s="105" t="s">
        <v>103</v>
      </c>
      <c r="N585" s="105" t="s">
        <v>104</v>
      </c>
      <c r="O585" s="105" t="s">
        <v>59</v>
      </c>
      <c r="P585" s="105" t="s">
        <v>48</v>
      </c>
      <c r="Q585" s="105" t="s">
        <v>49</v>
      </c>
      <c r="R585" s="105" t="s">
        <v>51</v>
      </c>
      <c r="S585" s="105" t="s">
        <v>51</v>
      </c>
      <c r="T585" s="156">
        <f t="shared" ref="T585:T590" si="128">$X$9-YEAR(C585)</f>
        <v>29</v>
      </c>
      <c r="U585" s="235"/>
      <c r="V585" s="255"/>
      <c r="W585" s="256"/>
      <c r="X585" s="159">
        <f t="shared" si="124"/>
        <v>51</v>
      </c>
      <c r="Y585" s="159">
        <f t="shared" si="115"/>
        <v>4</v>
      </c>
      <c r="Z585" s="159">
        <f t="shared" si="116"/>
        <v>3</v>
      </c>
      <c r="AA585" s="256"/>
      <c r="AB585" s="256"/>
      <c r="AC585" s="256"/>
    </row>
    <row r="586" s="45" customFormat="1" ht="32.25" spans="1:29">
      <c r="A586" s="105">
        <v>3</v>
      </c>
      <c r="B586" s="237" t="s">
        <v>2453</v>
      </c>
      <c r="C586" s="107">
        <v>34118</v>
      </c>
      <c r="D586" s="235"/>
      <c r="E586" s="105" t="s">
        <v>2454</v>
      </c>
      <c r="F586" s="105" t="s">
        <v>1191</v>
      </c>
      <c r="G586" s="105" t="s">
        <v>2455</v>
      </c>
      <c r="H586" s="107">
        <v>44420</v>
      </c>
      <c r="I586" s="133" t="s">
        <v>42</v>
      </c>
      <c r="J586" s="105" t="s">
        <v>95</v>
      </c>
      <c r="K586" s="105" t="s">
        <v>2456</v>
      </c>
      <c r="L586" s="107">
        <v>43709</v>
      </c>
      <c r="M586" s="105" t="s">
        <v>103</v>
      </c>
      <c r="N586" s="105" t="s">
        <v>104</v>
      </c>
      <c r="O586" s="105" t="s">
        <v>59</v>
      </c>
      <c r="P586" s="105" t="s">
        <v>48</v>
      </c>
      <c r="Q586" s="105" t="s">
        <v>49</v>
      </c>
      <c r="R586" s="105" t="s">
        <v>50</v>
      </c>
      <c r="S586" s="105" t="s">
        <v>51</v>
      </c>
      <c r="T586" s="156">
        <f t="shared" si="128"/>
        <v>32</v>
      </c>
      <c r="U586" s="235"/>
      <c r="V586" s="255"/>
      <c r="W586" s="256"/>
      <c r="X586" s="159">
        <f t="shared" si="124"/>
        <v>72</v>
      </c>
      <c r="Y586" s="159">
        <f t="shared" si="115"/>
        <v>6</v>
      </c>
      <c r="Z586" s="159">
        <f t="shared" si="116"/>
        <v>0</v>
      </c>
      <c r="AA586" s="256"/>
      <c r="AB586" s="256"/>
      <c r="AC586" s="256"/>
    </row>
    <row r="587" s="46" customFormat="1" ht="16.5" spans="1:29">
      <c r="A587" s="233" t="s">
        <v>2457</v>
      </c>
      <c r="B587" s="234" t="s">
        <v>2458</v>
      </c>
      <c r="C587" s="235"/>
      <c r="D587" s="235"/>
      <c r="E587" s="235"/>
      <c r="F587" s="235"/>
      <c r="G587" s="235"/>
      <c r="H587" s="235"/>
      <c r="I587" s="235"/>
      <c r="J587" s="240">
        <f>SUM(J588:J602)</f>
        <v>12</v>
      </c>
      <c r="K587" s="235"/>
      <c r="L587" s="235"/>
      <c r="M587" s="235"/>
      <c r="N587" s="235"/>
      <c r="O587" s="235"/>
      <c r="P587" s="235"/>
      <c r="Q587" s="235"/>
      <c r="R587" s="235"/>
      <c r="S587" s="235"/>
      <c r="T587" s="235"/>
      <c r="U587" s="235"/>
      <c r="V587" s="255"/>
      <c r="W587" s="256"/>
      <c r="X587" s="159"/>
      <c r="Y587" s="159"/>
      <c r="Z587" s="159"/>
      <c r="AA587" s="256"/>
      <c r="AB587" s="256"/>
      <c r="AC587" s="256"/>
    </row>
    <row r="588" s="45" customFormat="1" ht="16.5" spans="1:29">
      <c r="A588" s="233" t="s">
        <v>31</v>
      </c>
      <c r="B588" s="236" t="s">
        <v>741</v>
      </c>
      <c r="C588" s="239"/>
      <c r="D588" s="235"/>
      <c r="E588" s="235"/>
      <c r="F588" s="235"/>
      <c r="G588" s="235"/>
      <c r="H588" s="235"/>
      <c r="I588" s="235"/>
      <c r="J588" s="233">
        <f>A590</f>
        <v>2</v>
      </c>
      <c r="K588" s="235"/>
      <c r="L588" s="235"/>
      <c r="M588" s="235"/>
      <c r="N588" s="235"/>
      <c r="O588" s="235"/>
      <c r="P588" s="235"/>
      <c r="Q588" s="235"/>
      <c r="R588" s="235"/>
      <c r="S588" s="235"/>
      <c r="T588" s="235"/>
      <c r="U588" s="235"/>
      <c r="V588" s="255"/>
      <c r="W588" s="256"/>
      <c r="X588" s="159"/>
      <c r="Y588" s="159"/>
      <c r="Z588" s="159"/>
      <c r="AA588" s="256"/>
      <c r="AB588" s="256"/>
      <c r="AC588" s="256"/>
    </row>
    <row r="589" s="45" customFormat="1" ht="48" spans="1:29">
      <c r="A589" s="105">
        <v>1</v>
      </c>
      <c r="B589" s="249" t="s">
        <v>2459</v>
      </c>
      <c r="C589" s="107">
        <v>30597</v>
      </c>
      <c r="D589" s="235"/>
      <c r="E589" s="250" t="s">
        <v>1854</v>
      </c>
      <c r="F589" s="105" t="s">
        <v>2460</v>
      </c>
      <c r="G589" s="105" t="s">
        <v>2461</v>
      </c>
      <c r="H589" s="107">
        <v>44580</v>
      </c>
      <c r="I589" s="133" t="s">
        <v>42</v>
      </c>
      <c r="J589" s="105" t="s">
        <v>745</v>
      </c>
      <c r="K589" s="105" t="s">
        <v>745</v>
      </c>
      <c r="L589" s="107">
        <v>40844</v>
      </c>
      <c r="M589" s="105" t="s">
        <v>45</v>
      </c>
      <c r="N589" s="241">
        <v>1003</v>
      </c>
      <c r="O589" s="105" t="s">
        <v>47</v>
      </c>
      <c r="P589" s="105" t="s">
        <v>2462</v>
      </c>
      <c r="Q589" s="105" t="s">
        <v>2463</v>
      </c>
      <c r="R589" s="105" t="s">
        <v>50</v>
      </c>
      <c r="S589" s="105" t="s">
        <v>51</v>
      </c>
      <c r="T589" s="156">
        <f t="shared" si="128"/>
        <v>42</v>
      </c>
      <c r="U589" s="235"/>
      <c r="V589" s="255"/>
      <c r="W589" s="256"/>
      <c r="X589" s="159">
        <f t="shared" si="124"/>
        <v>166</v>
      </c>
      <c r="Y589" s="159">
        <f t="shared" si="115"/>
        <v>13</v>
      </c>
      <c r="Z589" s="159">
        <f t="shared" si="116"/>
        <v>10</v>
      </c>
      <c r="AA589" s="256"/>
      <c r="AB589" s="256"/>
      <c r="AC589" s="256"/>
    </row>
    <row r="590" s="45" customFormat="1" ht="48" spans="1:29">
      <c r="A590" s="105">
        <v>2</v>
      </c>
      <c r="B590" s="249" t="s">
        <v>2464</v>
      </c>
      <c r="C590" s="107">
        <v>30706</v>
      </c>
      <c r="D590" s="235"/>
      <c r="E590" s="250" t="s">
        <v>2465</v>
      </c>
      <c r="F590" s="105" t="s">
        <v>2466</v>
      </c>
      <c r="G590" s="105" t="s">
        <v>2467</v>
      </c>
      <c r="H590" s="107">
        <v>44729</v>
      </c>
      <c r="I590" s="133" t="s">
        <v>42</v>
      </c>
      <c r="J590" s="105" t="s">
        <v>44</v>
      </c>
      <c r="K590" s="105" t="s">
        <v>44</v>
      </c>
      <c r="L590" s="107">
        <v>39577</v>
      </c>
      <c r="M590" s="105" t="s">
        <v>45</v>
      </c>
      <c r="N590" s="105" t="s">
        <v>46</v>
      </c>
      <c r="O590" s="105" t="s">
        <v>47</v>
      </c>
      <c r="P590" s="105" t="s">
        <v>2468</v>
      </c>
      <c r="Q590" s="105" t="s">
        <v>285</v>
      </c>
      <c r="R590" s="105" t="s">
        <v>2469</v>
      </c>
      <c r="S590" s="105" t="s">
        <v>51</v>
      </c>
      <c r="T590" s="156">
        <f t="shared" si="128"/>
        <v>41</v>
      </c>
      <c r="U590" s="235"/>
      <c r="V590" s="255"/>
      <c r="W590" s="256"/>
      <c r="X590" s="159">
        <f t="shared" si="124"/>
        <v>207</v>
      </c>
      <c r="Y590" s="159">
        <f t="shared" si="115"/>
        <v>17</v>
      </c>
      <c r="Z590" s="159">
        <f t="shared" si="116"/>
        <v>3</v>
      </c>
      <c r="AA590" s="256"/>
      <c r="AB590" s="256"/>
      <c r="AC590" s="256"/>
    </row>
    <row r="591" s="45" customFormat="1" ht="16.5" spans="1:29">
      <c r="A591" s="233" t="s">
        <v>85</v>
      </c>
      <c r="B591" s="236" t="s">
        <v>754</v>
      </c>
      <c r="C591" s="239"/>
      <c r="D591" s="239"/>
      <c r="E591" s="235"/>
      <c r="F591" s="235"/>
      <c r="G591" s="235"/>
      <c r="H591" s="235"/>
      <c r="I591" s="235"/>
      <c r="J591" s="233">
        <f>A593</f>
        <v>2</v>
      </c>
      <c r="K591" s="235"/>
      <c r="L591" s="235"/>
      <c r="M591" s="235"/>
      <c r="N591" s="235"/>
      <c r="O591" s="235"/>
      <c r="P591" s="235"/>
      <c r="Q591" s="235"/>
      <c r="R591" s="235"/>
      <c r="S591" s="235"/>
      <c r="T591" s="235"/>
      <c r="U591" s="235"/>
      <c r="V591" s="255"/>
      <c r="W591" s="256"/>
      <c r="X591" s="159"/>
      <c r="Y591" s="159"/>
      <c r="Z591" s="159"/>
      <c r="AA591" s="256"/>
      <c r="AB591" s="256"/>
      <c r="AC591" s="256"/>
    </row>
    <row r="592" s="45" customFormat="1" ht="111" spans="1:29">
      <c r="A592" s="105">
        <v>1</v>
      </c>
      <c r="B592" s="249" t="s">
        <v>2470</v>
      </c>
      <c r="C592" s="235"/>
      <c r="D592" s="107">
        <v>33784</v>
      </c>
      <c r="E592" s="250" t="s">
        <v>2471</v>
      </c>
      <c r="F592" s="250" t="s">
        <v>2472</v>
      </c>
      <c r="G592" s="105" t="s">
        <v>2473</v>
      </c>
      <c r="H592" s="107">
        <v>44573</v>
      </c>
      <c r="I592" s="133" t="s">
        <v>42</v>
      </c>
      <c r="J592" s="105" t="s">
        <v>1128</v>
      </c>
      <c r="K592" s="105" t="s">
        <v>2474</v>
      </c>
      <c r="L592" s="107">
        <v>42156</v>
      </c>
      <c r="M592" s="105" t="s">
        <v>45</v>
      </c>
      <c r="N592" s="241">
        <v>1003</v>
      </c>
      <c r="O592" s="105" t="s">
        <v>59</v>
      </c>
      <c r="P592" s="105" t="s">
        <v>48</v>
      </c>
      <c r="Q592" s="105" t="s">
        <v>107</v>
      </c>
      <c r="R592" s="235"/>
      <c r="S592" s="235"/>
      <c r="T592" s="156">
        <f>$X$9-YEAR(D592)</f>
        <v>33</v>
      </c>
      <c r="U592" s="235"/>
      <c r="V592" s="255"/>
      <c r="W592" s="256"/>
      <c r="X592" s="159">
        <f t="shared" si="124"/>
        <v>123</v>
      </c>
      <c r="Y592" s="159">
        <f t="shared" ref="Y592:Y655" si="129">ROUNDDOWN(X592/12,0)</f>
        <v>10</v>
      </c>
      <c r="Z592" s="159">
        <f t="shared" ref="Z592:Z655" si="130">MOD(X592,12)</f>
        <v>3</v>
      </c>
      <c r="AA592" s="256"/>
      <c r="AB592" s="256"/>
      <c r="AC592" s="256"/>
    </row>
    <row r="593" s="45" customFormat="1" ht="48" spans="1:29">
      <c r="A593" s="105">
        <v>2</v>
      </c>
      <c r="B593" s="237" t="s">
        <v>2475</v>
      </c>
      <c r="C593" s="235"/>
      <c r="D593" s="107">
        <v>32014</v>
      </c>
      <c r="E593" s="105" t="s">
        <v>2476</v>
      </c>
      <c r="F593" s="105" t="s">
        <v>2477</v>
      </c>
      <c r="G593" s="329" t="s">
        <v>2478</v>
      </c>
      <c r="H593" s="107">
        <v>44557</v>
      </c>
      <c r="I593" s="133" t="s">
        <v>42</v>
      </c>
      <c r="J593" s="105" t="s">
        <v>95</v>
      </c>
      <c r="K593" s="105" t="s">
        <v>2479</v>
      </c>
      <c r="L593" s="107">
        <v>40469</v>
      </c>
      <c r="M593" s="105" t="s">
        <v>45</v>
      </c>
      <c r="N593" s="241">
        <v>1003</v>
      </c>
      <c r="O593" s="105" t="s">
        <v>47</v>
      </c>
      <c r="P593" s="105" t="s">
        <v>2480</v>
      </c>
      <c r="Q593" s="105" t="s">
        <v>49</v>
      </c>
      <c r="R593" s="105" t="s">
        <v>487</v>
      </c>
      <c r="S593" s="105" t="s">
        <v>51</v>
      </c>
      <c r="T593" s="156">
        <f>$X$9-YEAR(D593)</f>
        <v>38</v>
      </c>
      <c r="U593" s="235"/>
      <c r="V593" s="255"/>
      <c r="W593" s="256"/>
      <c r="X593" s="159">
        <f t="shared" si="124"/>
        <v>178</v>
      </c>
      <c r="Y593" s="159">
        <f t="shared" si="129"/>
        <v>14</v>
      </c>
      <c r="Z593" s="159">
        <f t="shared" si="130"/>
        <v>10</v>
      </c>
      <c r="AA593" s="256"/>
      <c r="AB593" s="256"/>
      <c r="AC593" s="256"/>
    </row>
    <row r="594" s="46" customFormat="1" ht="16.5" spans="1:29">
      <c r="A594" s="233" t="s">
        <v>104</v>
      </c>
      <c r="B594" s="236" t="s">
        <v>864</v>
      </c>
      <c r="C594" s="239"/>
      <c r="D594" s="235"/>
      <c r="E594" s="235"/>
      <c r="F594" s="235"/>
      <c r="G594" s="235"/>
      <c r="H594" s="235"/>
      <c r="I594" s="235"/>
      <c r="J594" s="233">
        <f>A601</f>
        <v>7</v>
      </c>
      <c r="K594" s="235"/>
      <c r="L594" s="235"/>
      <c r="M594" s="235"/>
      <c r="N594" s="235"/>
      <c r="O594" s="235"/>
      <c r="P594" s="235"/>
      <c r="Q594" s="235"/>
      <c r="R594" s="235"/>
      <c r="S594" s="235"/>
      <c r="T594" s="235"/>
      <c r="U594" s="235"/>
      <c r="V594" s="255"/>
      <c r="W594" s="256"/>
      <c r="X594" s="159"/>
      <c r="Y594" s="159"/>
      <c r="Z594" s="159"/>
      <c r="AA594" s="256"/>
      <c r="AB594" s="256"/>
      <c r="AC594" s="256"/>
    </row>
    <row r="595" s="46" customFormat="1" ht="48" spans="1:29">
      <c r="A595" s="105">
        <v>1</v>
      </c>
      <c r="B595" s="237" t="s">
        <v>2481</v>
      </c>
      <c r="C595" s="107">
        <v>31026</v>
      </c>
      <c r="D595" s="235"/>
      <c r="E595" s="105" t="s">
        <v>801</v>
      </c>
      <c r="F595" s="105" t="s">
        <v>2482</v>
      </c>
      <c r="G595" s="329" t="s">
        <v>2483</v>
      </c>
      <c r="H595" s="107">
        <v>45667</v>
      </c>
      <c r="I595" s="113" t="s">
        <v>112</v>
      </c>
      <c r="J595" s="105" t="s">
        <v>1158</v>
      </c>
      <c r="K595" s="105" t="s">
        <v>2484</v>
      </c>
      <c r="L595" s="107">
        <v>45706</v>
      </c>
      <c r="M595" s="105" t="s">
        <v>45</v>
      </c>
      <c r="N595" s="105" t="s">
        <v>46</v>
      </c>
      <c r="O595" s="105" t="s">
        <v>59</v>
      </c>
      <c r="P595" s="105" t="s">
        <v>48</v>
      </c>
      <c r="Q595" s="105" t="s">
        <v>107</v>
      </c>
      <c r="R595" s="235"/>
      <c r="S595" s="235"/>
      <c r="T595" s="156">
        <f t="shared" ref="T595:T601" si="131">$X$9-YEAR(C595)</f>
        <v>41</v>
      </c>
      <c r="U595" s="235"/>
      <c r="V595" s="255"/>
      <c r="W595" s="256"/>
      <c r="X595" s="159">
        <f t="shared" si="124"/>
        <v>6</v>
      </c>
      <c r="Y595" s="159">
        <f t="shared" si="129"/>
        <v>0</v>
      </c>
      <c r="Z595" s="159">
        <f t="shared" si="130"/>
        <v>6</v>
      </c>
      <c r="AA595" s="256"/>
      <c r="AB595" s="256"/>
      <c r="AC595" s="256"/>
    </row>
    <row r="596" ht="48" spans="1:29">
      <c r="A596" s="105">
        <v>2</v>
      </c>
      <c r="B596" s="237" t="s">
        <v>2485</v>
      </c>
      <c r="C596" s="107">
        <v>30682</v>
      </c>
      <c r="D596" s="235"/>
      <c r="E596" s="105" t="s">
        <v>2486</v>
      </c>
      <c r="F596" s="105" t="s">
        <v>2487</v>
      </c>
      <c r="G596" s="329" t="s">
        <v>2488</v>
      </c>
      <c r="H596" s="107">
        <v>45446</v>
      </c>
      <c r="I596" s="133" t="s">
        <v>42</v>
      </c>
      <c r="J596" s="105" t="s">
        <v>95</v>
      </c>
      <c r="K596" s="105" t="s">
        <v>2489</v>
      </c>
      <c r="L596" s="107">
        <v>43101</v>
      </c>
      <c r="M596" s="105" t="s">
        <v>103</v>
      </c>
      <c r="N596" s="241">
        <v>13095</v>
      </c>
      <c r="O596" s="105" t="s">
        <v>47</v>
      </c>
      <c r="P596" s="105" t="s">
        <v>2490</v>
      </c>
      <c r="Q596" s="105" t="s">
        <v>49</v>
      </c>
      <c r="R596" s="105" t="s">
        <v>487</v>
      </c>
      <c r="S596" s="105" t="s">
        <v>51</v>
      </c>
      <c r="T596" s="156">
        <f t="shared" si="131"/>
        <v>41</v>
      </c>
      <c r="U596" s="235"/>
      <c r="V596" s="255"/>
      <c r="W596" s="256"/>
      <c r="X596" s="159">
        <f t="shared" ref="X596:X622" si="132">DATEDIF(L596,$W$7,"m")</f>
        <v>92</v>
      </c>
      <c r="Y596" s="159">
        <f t="shared" si="129"/>
        <v>7</v>
      </c>
      <c r="Z596" s="159">
        <f t="shared" si="130"/>
        <v>8</v>
      </c>
      <c r="AA596" s="256"/>
      <c r="AB596" s="256"/>
      <c r="AC596" s="256"/>
    </row>
    <row r="597" ht="48" spans="1:29">
      <c r="A597" s="105">
        <v>3</v>
      </c>
      <c r="B597" s="249" t="s">
        <v>2491</v>
      </c>
      <c r="C597" s="107">
        <v>32004</v>
      </c>
      <c r="D597" s="235"/>
      <c r="E597" s="105" t="s">
        <v>2492</v>
      </c>
      <c r="F597" s="105" t="s">
        <v>2493</v>
      </c>
      <c r="G597" s="329" t="s">
        <v>2494</v>
      </c>
      <c r="H597" s="107">
        <v>44305</v>
      </c>
      <c r="I597" s="133" t="s">
        <v>42</v>
      </c>
      <c r="J597" s="105" t="s">
        <v>95</v>
      </c>
      <c r="K597" s="105" t="s">
        <v>2489</v>
      </c>
      <c r="L597" s="107">
        <v>45323</v>
      </c>
      <c r="M597" s="105" t="s">
        <v>45</v>
      </c>
      <c r="N597" s="105" t="s">
        <v>46</v>
      </c>
      <c r="O597" s="105" t="s">
        <v>59</v>
      </c>
      <c r="P597" s="105" t="s">
        <v>48</v>
      </c>
      <c r="Q597" s="105" t="s">
        <v>285</v>
      </c>
      <c r="R597" s="105" t="s">
        <v>50</v>
      </c>
      <c r="S597" s="105" t="s">
        <v>51</v>
      </c>
      <c r="T597" s="156">
        <f t="shared" si="131"/>
        <v>38</v>
      </c>
      <c r="U597" s="235"/>
      <c r="V597" s="255"/>
      <c r="W597" s="256"/>
      <c r="X597" s="159">
        <f t="shared" si="132"/>
        <v>19</v>
      </c>
      <c r="Y597" s="159">
        <f t="shared" si="129"/>
        <v>1</v>
      </c>
      <c r="Z597" s="159">
        <f t="shared" si="130"/>
        <v>7</v>
      </c>
      <c r="AA597" s="256"/>
      <c r="AB597" s="256"/>
      <c r="AC597" s="256"/>
    </row>
    <row r="598" ht="32.25" spans="1:29">
      <c r="A598" s="105">
        <v>4</v>
      </c>
      <c r="B598" s="237" t="s">
        <v>2495</v>
      </c>
      <c r="C598" s="107">
        <v>33029</v>
      </c>
      <c r="D598" s="235"/>
      <c r="E598" s="105" t="s">
        <v>2496</v>
      </c>
      <c r="F598" s="105" t="s">
        <v>2482</v>
      </c>
      <c r="G598" s="105" t="s">
        <v>2497</v>
      </c>
      <c r="H598" s="107">
        <v>44855</v>
      </c>
      <c r="I598" s="133" t="s">
        <v>42</v>
      </c>
      <c r="J598" s="105" t="s">
        <v>1163</v>
      </c>
      <c r="K598" s="105" t="s">
        <v>1163</v>
      </c>
      <c r="L598" s="107">
        <v>42887</v>
      </c>
      <c r="M598" s="105" t="s">
        <v>45</v>
      </c>
      <c r="N598" s="105" t="s">
        <v>1993</v>
      </c>
      <c r="O598" s="105" t="s">
        <v>638</v>
      </c>
      <c r="P598" s="105" t="s">
        <v>48</v>
      </c>
      <c r="Q598" s="105" t="s">
        <v>49</v>
      </c>
      <c r="R598" s="235"/>
      <c r="S598" s="105" t="s">
        <v>29</v>
      </c>
      <c r="T598" s="156">
        <f t="shared" si="131"/>
        <v>35</v>
      </c>
      <c r="U598" s="235"/>
      <c r="V598" s="255"/>
      <c r="W598" s="256"/>
      <c r="X598" s="159">
        <f t="shared" si="132"/>
        <v>99</v>
      </c>
      <c r="Y598" s="159">
        <f t="shared" si="129"/>
        <v>8</v>
      </c>
      <c r="Z598" s="159">
        <f t="shared" si="130"/>
        <v>3</v>
      </c>
      <c r="AA598" s="256"/>
      <c r="AB598" s="256"/>
      <c r="AC598" s="256"/>
    </row>
    <row r="599" ht="32.25" spans="1:29">
      <c r="A599" s="105">
        <v>5</v>
      </c>
      <c r="B599" s="249" t="s">
        <v>2498</v>
      </c>
      <c r="C599" s="107">
        <v>33646</v>
      </c>
      <c r="D599" s="235"/>
      <c r="E599" s="105" t="s">
        <v>2499</v>
      </c>
      <c r="F599" s="105" t="s">
        <v>2460</v>
      </c>
      <c r="G599" s="105" t="s">
        <v>2500</v>
      </c>
      <c r="H599" s="107">
        <v>44375</v>
      </c>
      <c r="I599" s="133" t="s">
        <v>42</v>
      </c>
      <c r="J599" s="105" t="s">
        <v>95</v>
      </c>
      <c r="K599" s="105" t="s">
        <v>420</v>
      </c>
      <c r="L599" s="107">
        <v>44743</v>
      </c>
      <c r="M599" s="105" t="s">
        <v>103</v>
      </c>
      <c r="N599" s="105" t="s">
        <v>304</v>
      </c>
      <c r="O599" s="105" t="s">
        <v>638</v>
      </c>
      <c r="P599" s="105" t="s">
        <v>48</v>
      </c>
      <c r="Q599" s="105" t="s">
        <v>49</v>
      </c>
      <c r="R599" s="105" t="s">
        <v>50</v>
      </c>
      <c r="S599" s="105" t="s">
        <v>29</v>
      </c>
      <c r="T599" s="156">
        <f t="shared" si="131"/>
        <v>33</v>
      </c>
      <c r="U599" s="235"/>
      <c r="V599" s="255"/>
      <c r="W599" s="256"/>
      <c r="X599" s="159">
        <f t="shared" si="132"/>
        <v>38</v>
      </c>
      <c r="Y599" s="159">
        <f t="shared" si="129"/>
        <v>3</v>
      </c>
      <c r="Z599" s="159">
        <f t="shared" si="130"/>
        <v>2</v>
      </c>
      <c r="AA599" s="256"/>
      <c r="AB599" s="256"/>
      <c r="AC599" s="256"/>
    </row>
    <row r="600" ht="32.25" spans="1:29">
      <c r="A600" s="105">
        <v>6</v>
      </c>
      <c r="B600" s="237" t="s">
        <v>2501</v>
      </c>
      <c r="C600" s="107">
        <v>33376</v>
      </c>
      <c r="D600" s="235"/>
      <c r="E600" s="105" t="s">
        <v>1854</v>
      </c>
      <c r="F600" s="105" t="s">
        <v>2502</v>
      </c>
      <c r="G600" s="105" t="s">
        <v>2503</v>
      </c>
      <c r="H600" s="107">
        <v>45229</v>
      </c>
      <c r="I600" s="133" t="s">
        <v>42</v>
      </c>
      <c r="J600" s="105" t="s">
        <v>95</v>
      </c>
      <c r="K600" s="105" t="s">
        <v>420</v>
      </c>
      <c r="L600" s="107">
        <v>45299</v>
      </c>
      <c r="M600" s="105" t="s">
        <v>152</v>
      </c>
      <c r="N600" s="105" t="s">
        <v>104</v>
      </c>
      <c r="O600" s="105" t="s">
        <v>59</v>
      </c>
      <c r="P600" s="105" t="s">
        <v>48</v>
      </c>
      <c r="Q600" s="105" t="s">
        <v>49</v>
      </c>
      <c r="R600" s="105" t="s">
        <v>368</v>
      </c>
      <c r="S600" s="105" t="s">
        <v>124</v>
      </c>
      <c r="T600" s="156">
        <f t="shared" si="131"/>
        <v>34</v>
      </c>
      <c r="U600" s="235"/>
      <c r="V600" s="255"/>
      <c r="W600" s="256"/>
      <c r="X600" s="159">
        <f t="shared" si="132"/>
        <v>19</v>
      </c>
      <c r="Y600" s="159">
        <f t="shared" si="129"/>
        <v>1</v>
      </c>
      <c r="Z600" s="159">
        <f t="shared" si="130"/>
        <v>7</v>
      </c>
      <c r="AA600" s="256"/>
      <c r="AB600" s="256"/>
      <c r="AC600" s="256"/>
    </row>
    <row r="601" ht="48" spans="1:29">
      <c r="A601" s="105">
        <v>7</v>
      </c>
      <c r="B601" s="249" t="s">
        <v>2504</v>
      </c>
      <c r="C601" s="107">
        <v>30456</v>
      </c>
      <c r="D601" s="235"/>
      <c r="E601" s="105" t="s">
        <v>866</v>
      </c>
      <c r="F601" s="105" t="s">
        <v>2505</v>
      </c>
      <c r="G601" s="329" t="s">
        <v>2506</v>
      </c>
      <c r="H601" s="107">
        <v>44440</v>
      </c>
      <c r="I601" s="133" t="s">
        <v>42</v>
      </c>
      <c r="J601" s="105" t="s">
        <v>95</v>
      </c>
      <c r="K601" s="105" t="s">
        <v>2489</v>
      </c>
      <c r="L601" s="107">
        <v>44929</v>
      </c>
      <c r="M601" s="105" t="s">
        <v>152</v>
      </c>
      <c r="N601" s="105" t="s">
        <v>104</v>
      </c>
      <c r="O601" s="105" t="s">
        <v>59</v>
      </c>
      <c r="P601" s="105" t="s">
        <v>48</v>
      </c>
      <c r="Q601" s="105" t="s">
        <v>407</v>
      </c>
      <c r="R601" s="235"/>
      <c r="S601" s="235" t="s">
        <v>377</v>
      </c>
      <c r="T601" s="156">
        <f t="shared" si="131"/>
        <v>42</v>
      </c>
      <c r="U601" s="235"/>
      <c r="V601" s="255"/>
      <c r="W601" s="256"/>
      <c r="X601" s="159">
        <f t="shared" si="132"/>
        <v>31</v>
      </c>
      <c r="Y601" s="159">
        <f t="shared" si="129"/>
        <v>2</v>
      </c>
      <c r="Z601" s="159">
        <f t="shared" si="130"/>
        <v>7</v>
      </c>
      <c r="AA601" s="256"/>
      <c r="AB601" s="256"/>
      <c r="AC601" s="256"/>
    </row>
    <row r="602" ht="16.5" spans="1:29">
      <c r="A602" s="233" t="s">
        <v>304</v>
      </c>
      <c r="B602" s="236" t="s">
        <v>2507</v>
      </c>
      <c r="C602" s="251"/>
      <c r="D602" s="235"/>
      <c r="E602" s="235"/>
      <c r="F602" s="235"/>
      <c r="G602" s="235"/>
      <c r="H602" s="235"/>
      <c r="I602" s="235"/>
      <c r="J602" s="233">
        <f>A603</f>
        <v>1</v>
      </c>
      <c r="K602" s="235"/>
      <c r="L602" s="235"/>
      <c r="M602" s="235"/>
      <c r="N602" s="235"/>
      <c r="O602" s="235"/>
      <c r="P602" s="235"/>
      <c r="Q602" s="235"/>
      <c r="R602" s="235"/>
      <c r="S602" s="235"/>
      <c r="T602" s="235"/>
      <c r="U602" s="235"/>
      <c r="V602" s="255"/>
      <c r="W602" s="256"/>
      <c r="X602" s="159"/>
      <c r="Y602" s="159"/>
      <c r="Z602" s="159"/>
      <c r="AA602" s="256"/>
      <c r="AB602" s="256"/>
      <c r="AC602" s="256"/>
    </row>
    <row r="603" ht="48" spans="1:29">
      <c r="A603" s="105">
        <v>1</v>
      </c>
      <c r="B603" s="237" t="s">
        <v>2508</v>
      </c>
      <c r="C603" s="235"/>
      <c r="D603" s="107">
        <v>33856</v>
      </c>
      <c r="E603" s="105" t="s">
        <v>2509</v>
      </c>
      <c r="F603" s="105" t="s">
        <v>2510</v>
      </c>
      <c r="G603" s="329" t="s">
        <v>2511</v>
      </c>
      <c r="H603" s="107">
        <v>44751</v>
      </c>
      <c r="I603" s="133" t="s">
        <v>42</v>
      </c>
      <c r="J603" s="105" t="s">
        <v>2512</v>
      </c>
      <c r="K603" s="105" t="s">
        <v>2513</v>
      </c>
      <c r="L603" s="107">
        <v>43344</v>
      </c>
      <c r="M603" s="105" t="s">
        <v>45</v>
      </c>
      <c r="N603" s="241">
        <v>6031</v>
      </c>
      <c r="O603" s="105" t="s">
        <v>59</v>
      </c>
      <c r="P603" s="105" t="s">
        <v>203</v>
      </c>
      <c r="Q603" s="105" t="s">
        <v>49</v>
      </c>
      <c r="R603" s="105" t="s">
        <v>50</v>
      </c>
      <c r="S603" s="105" t="s">
        <v>51</v>
      </c>
      <c r="T603" s="156">
        <f>$X$9-YEAR(D603)</f>
        <v>33</v>
      </c>
      <c r="U603" s="235"/>
      <c r="V603" s="255"/>
      <c r="W603" s="256"/>
      <c r="X603" s="159">
        <f t="shared" si="132"/>
        <v>84</v>
      </c>
      <c r="Y603" s="159">
        <f t="shared" si="129"/>
        <v>7</v>
      </c>
      <c r="Z603" s="159">
        <f t="shared" si="130"/>
        <v>0</v>
      </c>
      <c r="AA603" s="256"/>
      <c r="AB603" s="256"/>
      <c r="AC603" s="256"/>
    </row>
    <row r="604" ht="16.5" spans="1:29">
      <c r="A604" s="233" t="s">
        <v>2514</v>
      </c>
      <c r="B604" s="234" t="s">
        <v>2515</v>
      </c>
      <c r="C604" s="235"/>
      <c r="D604" s="235"/>
      <c r="E604" s="235"/>
      <c r="F604" s="235"/>
      <c r="G604" s="235"/>
      <c r="H604" s="235"/>
      <c r="I604" s="235"/>
      <c r="J604" s="240">
        <f>SUM(J605:J621)</f>
        <v>15</v>
      </c>
      <c r="K604" s="235"/>
      <c r="L604" s="235"/>
      <c r="M604" s="235"/>
      <c r="N604" s="235"/>
      <c r="O604" s="235"/>
      <c r="P604" s="235"/>
      <c r="Q604" s="235"/>
      <c r="R604" s="235"/>
      <c r="S604" s="235"/>
      <c r="T604" s="235"/>
      <c r="U604" s="235"/>
      <c r="V604" s="255"/>
      <c r="W604" s="256"/>
      <c r="X604" s="159"/>
      <c r="Y604" s="159"/>
      <c r="Z604" s="159"/>
      <c r="AA604" s="256"/>
      <c r="AB604" s="256"/>
      <c r="AC604" s="256"/>
    </row>
    <row r="605" ht="16.5" spans="1:29">
      <c r="A605" s="233" t="s">
        <v>31</v>
      </c>
      <c r="B605" s="236" t="s">
        <v>741</v>
      </c>
      <c r="C605" s="239"/>
      <c r="D605" s="235"/>
      <c r="E605" s="235"/>
      <c r="F605" s="235"/>
      <c r="G605" s="235"/>
      <c r="H605" s="235"/>
      <c r="I605" s="235"/>
      <c r="J605" s="233">
        <f>A607</f>
        <v>2</v>
      </c>
      <c r="K605" s="235"/>
      <c r="L605" s="235"/>
      <c r="M605" s="235"/>
      <c r="N605" s="235"/>
      <c r="O605" s="235"/>
      <c r="P605" s="235"/>
      <c r="Q605" s="235"/>
      <c r="R605" s="235"/>
      <c r="S605" s="235"/>
      <c r="T605" s="235"/>
      <c r="U605" s="235"/>
      <c r="V605" s="255"/>
      <c r="W605" s="256"/>
      <c r="X605" s="159"/>
      <c r="Y605" s="159"/>
      <c r="Z605" s="159"/>
      <c r="AA605" s="256"/>
      <c r="AB605" s="256"/>
      <c r="AC605" s="256"/>
    </row>
    <row r="606" ht="32.25" spans="1:29">
      <c r="A606" s="105">
        <v>1</v>
      </c>
      <c r="B606" s="237" t="s">
        <v>2516</v>
      </c>
      <c r="C606" s="107">
        <v>29770</v>
      </c>
      <c r="D606" s="235"/>
      <c r="E606" s="105" t="s">
        <v>2517</v>
      </c>
      <c r="F606" s="105" t="s">
        <v>2518</v>
      </c>
      <c r="G606" s="105" t="s">
        <v>2519</v>
      </c>
      <c r="H606" s="107">
        <v>44256</v>
      </c>
      <c r="I606" s="133" t="s">
        <v>42</v>
      </c>
      <c r="J606" s="105" t="s">
        <v>745</v>
      </c>
      <c r="K606" s="105" t="s">
        <v>745</v>
      </c>
      <c r="L606" s="107">
        <v>38576</v>
      </c>
      <c r="M606" s="105" t="s">
        <v>45</v>
      </c>
      <c r="N606" s="105" t="s">
        <v>46</v>
      </c>
      <c r="O606" s="105" t="s">
        <v>59</v>
      </c>
      <c r="P606" s="105" t="s">
        <v>97</v>
      </c>
      <c r="Q606" s="105" t="s">
        <v>49</v>
      </c>
      <c r="R606" s="105" t="s">
        <v>50</v>
      </c>
      <c r="S606" s="105" t="s">
        <v>51</v>
      </c>
      <c r="T606" s="156">
        <f>$X$9-YEAR(C606)</f>
        <v>44</v>
      </c>
      <c r="U606" s="235"/>
      <c r="V606" s="255"/>
      <c r="W606" s="256"/>
      <c r="X606" s="159">
        <f t="shared" si="132"/>
        <v>240</v>
      </c>
      <c r="Y606" s="159">
        <f t="shared" si="129"/>
        <v>20</v>
      </c>
      <c r="Z606" s="159">
        <f t="shared" si="130"/>
        <v>0</v>
      </c>
      <c r="AA606" s="256"/>
      <c r="AB606" s="256"/>
      <c r="AC606" s="256"/>
    </row>
    <row r="607" ht="32.25" spans="1:29">
      <c r="A607" s="105">
        <v>2</v>
      </c>
      <c r="B607" s="237" t="s">
        <v>2520</v>
      </c>
      <c r="C607" s="107">
        <v>30051</v>
      </c>
      <c r="D607" s="235"/>
      <c r="E607" s="105" t="s">
        <v>2521</v>
      </c>
      <c r="F607" s="105" t="s">
        <v>2522</v>
      </c>
      <c r="G607" s="105" t="s">
        <v>2523</v>
      </c>
      <c r="H607" s="107">
        <v>44375</v>
      </c>
      <c r="I607" s="133" t="s">
        <v>42</v>
      </c>
      <c r="J607" s="105" t="s">
        <v>44</v>
      </c>
      <c r="K607" s="105" t="s">
        <v>44</v>
      </c>
      <c r="L607" s="107">
        <v>44263</v>
      </c>
      <c r="M607" s="105" t="s">
        <v>45</v>
      </c>
      <c r="N607" s="105" t="s">
        <v>46</v>
      </c>
      <c r="O607" s="105" t="s">
        <v>59</v>
      </c>
      <c r="P607" s="105" t="s">
        <v>48</v>
      </c>
      <c r="Q607" s="105" t="s">
        <v>49</v>
      </c>
      <c r="R607" s="105" t="s">
        <v>50</v>
      </c>
      <c r="S607" s="105" t="s">
        <v>51</v>
      </c>
      <c r="T607" s="156">
        <f>$X$9-YEAR(C607)</f>
        <v>43</v>
      </c>
      <c r="U607" s="235"/>
      <c r="V607" s="255"/>
      <c r="W607" s="256"/>
      <c r="X607" s="159">
        <f t="shared" si="132"/>
        <v>53</v>
      </c>
      <c r="Y607" s="159">
        <f t="shared" si="129"/>
        <v>4</v>
      </c>
      <c r="Z607" s="159">
        <f t="shared" si="130"/>
        <v>5</v>
      </c>
      <c r="AA607" s="256"/>
      <c r="AB607" s="256"/>
      <c r="AC607" s="256"/>
    </row>
    <row r="608" s="59" customFormat="1" ht="16.5" spans="1:29">
      <c r="A608" s="233" t="s">
        <v>85</v>
      </c>
      <c r="B608" s="236" t="s">
        <v>754</v>
      </c>
      <c r="C608" s="239"/>
      <c r="D608" s="239"/>
      <c r="E608" s="235"/>
      <c r="F608" s="235"/>
      <c r="G608" s="235"/>
      <c r="H608" s="235"/>
      <c r="I608" s="235"/>
      <c r="J608" s="233">
        <f>A612</f>
        <v>4</v>
      </c>
      <c r="K608" s="235"/>
      <c r="L608" s="235"/>
      <c r="M608" s="235"/>
      <c r="N608" s="235"/>
      <c r="O608" s="235"/>
      <c r="P608" s="235"/>
      <c r="Q608" s="235"/>
      <c r="R608" s="235"/>
      <c r="S608" s="235"/>
      <c r="T608" s="235"/>
      <c r="U608" s="235"/>
      <c r="V608" s="255"/>
      <c r="W608" s="256"/>
      <c r="X608" s="159"/>
      <c r="Y608" s="159"/>
      <c r="Z608" s="159"/>
      <c r="AA608" s="256"/>
      <c r="AB608" s="256"/>
      <c r="AC608" s="256"/>
    </row>
    <row r="609" s="45" customFormat="1" ht="32.25" spans="1:29">
      <c r="A609" s="105">
        <v>1</v>
      </c>
      <c r="B609" s="237" t="s">
        <v>2524</v>
      </c>
      <c r="C609" s="235"/>
      <c r="D609" s="107">
        <v>30409</v>
      </c>
      <c r="E609" s="105" t="s">
        <v>2525</v>
      </c>
      <c r="F609" s="105" t="s">
        <v>2526</v>
      </c>
      <c r="G609" s="105" t="s">
        <v>2527</v>
      </c>
      <c r="H609" s="107">
        <v>44417</v>
      </c>
      <c r="I609" s="133" t="s">
        <v>42</v>
      </c>
      <c r="J609" s="105" t="s">
        <v>2528</v>
      </c>
      <c r="K609" s="105" t="s">
        <v>2529</v>
      </c>
      <c r="L609" s="107">
        <v>41276</v>
      </c>
      <c r="M609" s="105" t="s">
        <v>45</v>
      </c>
      <c r="N609" s="241">
        <v>1003</v>
      </c>
      <c r="O609" s="105" t="s">
        <v>59</v>
      </c>
      <c r="P609" s="105" t="s">
        <v>48</v>
      </c>
      <c r="Q609" s="105" t="s">
        <v>49</v>
      </c>
      <c r="R609" s="105" t="s">
        <v>2530</v>
      </c>
      <c r="S609" s="105" t="s">
        <v>2531</v>
      </c>
      <c r="T609" s="156">
        <f t="shared" ref="T609:T612" si="133">$X$9-YEAR(D609)</f>
        <v>42</v>
      </c>
      <c r="U609" s="235"/>
      <c r="V609" s="255"/>
      <c r="W609" s="256"/>
      <c r="X609" s="159">
        <f t="shared" si="132"/>
        <v>151</v>
      </c>
      <c r="Y609" s="159">
        <f t="shared" si="129"/>
        <v>12</v>
      </c>
      <c r="Z609" s="159">
        <f t="shared" si="130"/>
        <v>7</v>
      </c>
      <c r="AA609" s="256"/>
      <c r="AB609" s="256"/>
      <c r="AC609" s="256"/>
    </row>
    <row r="610" ht="32.25" spans="1:29">
      <c r="A610" s="105">
        <v>2</v>
      </c>
      <c r="B610" s="237" t="s">
        <v>2532</v>
      </c>
      <c r="C610" s="235"/>
      <c r="D610" s="107">
        <v>33472</v>
      </c>
      <c r="E610" s="105" t="s">
        <v>2533</v>
      </c>
      <c r="F610" s="105" t="s">
        <v>2534</v>
      </c>
      <c r="G610" s="105" t="s">
        <v>2535</v>
      </c>
      <c r="H610" s="107">
        <v>44417</v>
      </c>
      <c r="I610" s="133" t="s">
        <v>42</v>
      </c>
      <c r="J610" s="105" t="s">
        <v>95</v>
      </c>
      <c r="K610" s="105" t="s">
        <v>2536</v>
      </c>
      <c r="L610" s="107">
        <v>43678</v>
      </c>
      <c r="M610" s="105" t="s">
        <v>103</v>
      </c>
      <c r="N610" s="105" t="s">
        <v>104</v>
      </c>
      <c r="O610" s="105" t="s">
        <v>59</v>
      </c>
      <c r="P610" s="105" t="s">
        <v>2537</v>
      </c>
      <c r="Q610" s="105" t="s">
        <v>49</v>
      </c>
      <c r="R610" s="105" t="s">
        <v>50</v>
      </c>
      <c r="S610" s="105" t="s">
        <v>51</v>
      </c>
      <c r="T610" s="156">
        <f t="shared" si="133"/>
        <v>34</v>
      </c>
      <c r="U610" s="235"/>
      <c r="V610" s="255"/>
      <c r="W610" s="256"/>
      <c r="X610" s="159">
        <f t="shared" si="132"/>
        <v>73</v>
      </c>
      <c r="Y610" s="159">
        <f t="shared" si="129"/>
        <v>6</v>
      </c>
      <c r="Z610" s="159">
        <f t="shared" si="130"/>
        <v>1</v>
      </c>
      <c r="AA610" s="256"/>
      <c r="AB610" s="256"/>
      <c r="AC610" s="256"/>
    </row>
    <row r="611" ht="32.25" spans="1:29">
      <c r="A611" s="105">
        <v>3</v>
      </c>
      <c r="B611" s="237" t="s">
        <v>2538</v>
      </c>
      <c r="C611" s="235"/>
      <c r="D611" s="107">
        <v>31973</v>
      </c>
      <c r="E611" s="105" t="s">
        <v>2539</v>
      </c>
      <c r="F611" s="105" t="s">
        <v>2540</v>
      </c>
      <c r="G611" s="105" t="s">
        <v>2541</v>
      </c>
      <c r="H611" s="107">
        <v>45648</v>
      </c>
      <c r="I611" s="113" t="s">
        <v>112</v>
      </c>
      <c r="J611" s="105" t="s">
        <v>95</v>
      </c>
      <c r="K611" s="105" t="s">
        <v>2542</v>
      </c>
      <c r="L611" s="107">
        <v>44228</v>
      </c>
      <c r="M611" s="105" t="s">
        <v>103</v>
      </c>
      <c r="N611" s="105" t="s">
        <v>104</v>
      </c>
      <c r="O611" s="105" t="s">
        <v>59</v>
      </c>
      <c r="P611" s="105" t="s">
        <v>123</v>
      </c>
      <c r="Q611" s="105" t="s">
        <v>107</v>
      </c>
      <c r="R611" s="235"/>
      <c r="S611" s="105" t="s">
        <v>51</v>
      </c>
      <c r="T611" s="156">
        <f t="shared" si="133"/>
        <v>38</v>
      </c>
      <c r="U611" s="235"/>
      <c r="V611" s="255"/>
      <c r="W611" s="256"/>
      <c r="X611" s="159">
        <f t="shared" si="132"/>
        <v>55</v>
      </c>
      <c r="Y611" s="159">
        <f t="shared" si="129"/>
        <v>4</v>
      </c>
      <c r="Z611" s="159">
        <f t="shared" si="130"/>
        <v>7</v>
      </c>
      <c r="AA611" s="256"/>
      <c r="AB611" s="256"/>
      <c r="AC611" s="256"/>
    </row>
    <row r="612" s="46" customFormat="1" ht="142.5" spans="1:29">
      <c r="A612" s="105">
        <v>4</v>
      </c>
      <c r="B612" s="237" t="s">
        <v>2543</v>
      </c>
      <c r="C612" s="235"/>
      <c r="D612" s="107">
        <v>33618</v>
      </c>
      <c r="E612" s="105" t="s">
        <v>2544</v>
      </c>
      <c r="F612" s="105" t="s">
        <v>2545</v>
      </c>
      <c r="G612" s="105" t="s">
        <v>2546</v>
      </c>
      <c r="H612" s="107">
        <v>44420</v>
      </c>
      <c r="I612" s="133" t="s">
        <v>42</v>
      </c>
      <c r="J612" s="105" t="s">
        <v>95</v>
      </c>
      <c r="K612" s="105" t="s">
        <v>2547</v>
      </c>
      <c r="L612" s="107">
        <v>43497</v>
      </c>
      <c r="M612" s="105" t="s">
        <v>103</v>
      </c>
      <c r="N612" s="241">
        <v>6031</v>
      </c>
      <c r="O612" s="105" t="s">
        <v>59</v>
      </c>
      <c r="P612" s="105" t="s">
        <v>211</v>
      </c>
      <c r="Q612" s="105" t="s">
        <v>49</v>
      </c>
      <c r="R612" s="105" t="s">
        <v>218</v>
      </c>
      <c r="S612" s="105" t="s">
        <v>29</v>
      </c>
      <c r="T612" s="156">
        <f t="shared" si="133"/>
        <v>33</v>
      </c>
      <c r="U612" s="235"/>
      <c r="V612" s="255"/>
      <c r="W612" s="256"/>
      <c r="X612" s="159">
        <f t="shared" si="132"/>
        <v>79</v>
      </c>
      <c r="Y612" s="159">
        <f t="shared" si="129"/>
        <v>6</v>
      </c>
      <c r="Z612" s="159">
        <f t="shared" si="130"/>
        <v>7</v>
      </c>
      <c r="AA612" s="256"/>
      <c r="AB612" s="256"/>
      <c r="AC612" s="256"/>
    </row>
    <row r="613" s="46" customFormat="1" ht="16.5" spans="1:29">
      <c r="A613" s="233" t="s">
        <v>104</v>
      </c>
      <c r="B613" s="264" t="s">
        <v>864</v>
      </c>
      <c r="C613" s="265"/>
      <c r="D613" s="235"/>
      <c r="E613" s="235"/>
      <c r="F613" s="235"/>
      <c r="G613" s="235"/>
      <c r="H613" s="235"/>
      <c r="I613" s="235"/>
      <c r="J613" s="233">
        <f>A620</f>
        <v>7</v>
      </c>
      <c r="K613" s="235"/>
      <c r="L613" s="235"/>
      <c r="M613" s="235"/>
      <c r="N613" s="235"/>
      <c r="O613" s="235"/>
      <c r="P613" s="235"/>
      <c r="Q613" s="235"/>
      <c r="R613" s="235"/>
      <c r="S613" s="235"/>
      <c r="T613" s="235"/>
      <c r="U613" s="235"/>
      <c r="V613" s="255"/>
      <c r="W613" s="256"/>
      <c r="X613" s="159"/>
      <c r="Y613" s="159"/>
      <c r="Z613" s="159"/>
      <c r="AA613" s="256"/>
      <c r="AB613" s="256"/>
      <c r="AC613" s="256"/>
    </row>
    <row r="614" s="46" customFormat="1" ht="32.25" spans="1:29">
      <c r="A614" s="105">
        <v>1</v>
      </c>
      <c r="B614" s="237" t="s">
        <v>2548</v>
      </c>
      <c r="C614" s="107">
        <v>30483</v>
      </c>
      <c r="D614" s="235"/>
      <c r="E614" s="105" t="s">
        <v>2549</v>
      </c>
      <c r="F614" s="105" t="s">
        <v>2550</v>
      </c>
      <c r="G614" s="105" t="s">
        <v>2551</v>
      </c>
      <c r="H614" s="107">
        <v>44820</v>
      </c>
      <c r="I614" s="133" t="s">
        <v>42</v>
      </c>
      <c r="J614" s="105" t="s">
        <v>2552</v>
      </c>
      <c r="K614" s="105" t="s">
        <v>2552</v>
      </c>
      <c r="L614" s="107">
        <v>40004</v>
      </c>
      <c r="M614" s="105" t="s">
        <v>45</v>
      </c>
      <c r="N614" s="105" t="s">
        <v>46</v>
      </c>
      <c r="O614" s="105" t="s">
        <v>59</v>
      </c>
      <c r="P614" s="105" t="s">
        <v>48</v>
      </c>
      <c r="Q614" s="105" t="s">
        <v>49</v>
      </c>
      <c r="R614" s="105" t="s">
        <v>50</v>
      </c>
      <c r="S614" s="105" t="s">
        <v>51</v>
      </c>
      <c r="T614" s="156">
        <f t="shared" ref="T614:T620" si="134">$X$9-YEAR(C614)</f>
        <v>42</v>
      </c>
      <c r="U614" s="235"/>
      <c r="V614" s="255"/>
      <c r="W614" s="256"/>
      <c r="X614" s="159">
        <f t="shared" si="132"/>
        <v>193</v>
      </c>
      <c r="Y614" s="159">
        <f t="shared" si="129"/>
        <v>16</v>
      </c>
      <c r="Z614" s="159">
        <f t="shared" si="130"/>
        <v>1</v>
      </c>
      <c r="AA614" s="256"/>
      <c r="AB614" s="256"/>
      <c r="AC614" s="256"/>
    </row>
    <row r="615" s="46" customFormat="1" ht="48" spans="1:29">
      <c r="A615" s="105">
        <v>2</v>
      </c>
      <c r="B615" s="237" t="s">
        <v>2553</v>
      </c>
      <c r="C615" s="235"/>
      <c r="D615" s="107">
        <v>34441</v>
      </c>
      <c r="E615" s="105" t="s">
        <v>2554</v>
      </c>
      <c r="F615" s="105" t="s">
        <v>2555</v>
      </c>
      <c r="G615" s="105" t="s">
        <v>2556</v>
      </c>
      <c r="H615" s="107">
        <v>45674</v>
      </c>
      <c r="I615" s="113" t="s">
        <v>112</v>
      </c>
      <c r="J615" s="105" t="s">
        <v>95</v>
      </c>
      <c r="K615" s="105" t="s">
        <v>2557</v>
      </c>
      <c r="L615" s="107">
        <v>43399</v>
      </c>
      <c r="M615" s="105" t="s">
        <v>103</v>
      </c>
      <c r="N615" s="105" t="s">
        <v>104</v>
      </c>
      <c r="O615" s="105" t="s">
        <v>59</v>
      </c>
      <c r="P615" s="105" t="s">
        <v>48</v>
      </c>
      <c r="Q615" s="105" t="s">
        <v>49</v>
      </c>
      <c r="R615" s="105" t="s">
        <v>50</v>
      </c>
      <c r="S615" s="105" t="s">
        <v>51</v>
      </c>
      <c r="T615" s="156">
        <f>$X$9-YEAR(D615)</f>
        <v>31</v>
      </c>
      <c r="U615" s="235"/>
      <c r="V615" s="255"/>
      <c r="W615" s="256"/>
      <c r="X615" s="159">
        <f t="shared" si="132"/>
        <v>82</v>
      </c>
      <c r="Y615" s="159">
        <f t="shared" si="129"/>
        <v>6</v>
      </c>
      <c r="Z615" s="159">
        <f t="shared" si="130"/>
        <v>10</v>
      </c>
      <c r="AA615" s="256"/>
      <c r="AB615" s="256"/>
      <c r="AC615" s="256"/>
    </row>
    <row r="616" s="46" customFormat="1" ht="48" spans="1:29">
      <c r="A616" s="105">
        <v>3</v>
      </c>
      <c r="B616" s="237" t="s">
        <v>2558</v>
      </c>
      <c r="C616" s="107">
        <v>33173</v>
      </c>
      <c r="D616" s="235"/>
      <c r="E616" s="105" t="s">
        <v>2559</v>
      </c>
      <c r="F616" s="105" t="s">
        <v>2559</v>
      </c>
      <c r="G616" s="105" t="s">
        <v>2560</v>
      </c>
      <c r="H616" s="107">
        <v>44417</v>
      </c>
      <c r="I616" s="133" t="s">
        <v>42</v>
      </c>
      <c r="J616" s="105" t="s">
        <v>95</v>
      </c>
      <c r="K616" s="105" t="s">
        <v>2561</v>
      </c>
      <c r="L616" s="107">
        <v>42019</v>
      </c>
      <c r="M616" s="105" t="s">
        <v>45</v>
      </c>
      <c r="N616" s="105" t="s">
        <v>46</v>
      </c>
      <c r="O616" s="105" t="s">
        <v>59</v>
      </c>
      <c r="P616" s="105" t="s">
        <v>48</v>
      </c>
      <c r="Q616" s="105" t="s">
        <v>49</v>
      </c>
      <c r="R616" s="105" t="s">
        <v>50</v>
      </c>
      <c r="S616" s="105" t="s">
        <v>124</v>
      </c>
      <c r="T616" s="156">
        <f t="shared" si="134"/>
        <v>35</v>
      </c>
      <c r="U616" s="235"/>
      <c r="V616" s="255"/>
      <c r="W616" s="256"/>
      <c r="X616" s="159">
        <f t="shared" si="132"/>
        <v>127</v>
      </c>
      <c r="Y616" s="159">
        <f t="shared" si="129"/>
        <v>10</v>
      </c>
      <c r="Z616" s="159">
        <f t="shared" si="130"/>
        <v>7</v>
      </c>
      <c r="AA616" s="256"/>
      <c r="AB616" s="256"/>
      <c r="AC616" s="256"/>
    </row>
    <row r="617" s="45" customFormat="1" ht="48" spans="1:29">
      <c r="A617" s="105">
        <v>4</v>
      </c>
      <c r="B617" s="237" t="s">
        <v>2562</v>
      </c>
      <c r="C617" s="107">
        <v>32335</v>
      </c>
      <c r="D617" s="235"/>
      <c r="E617" s="105" t="s">
        <v>2563</v>
      </c>
      <c r="F617" s="105" t="s">
        <v>2564</v>
      </c>
      <c r="G617" s="105" t="s">
        <v>2565</v>
      </c>
      <c r="H617" s="107">
        <v>45458</v>
      </c>
      <c r="I617" s="133" t="s">
        <v>42</v>
      </c>
      <c r="J617" s="105" t="s">
        <v>95</v>
      </c>
      <c r="K617" s="105" t="s">
        <v>2557</v>
      </c>
      <c r="L617" s="107">
        <v>42826</v>
      </c>
      <c r="M617" s="105" t="s">
        <v>45</v>
      </c>
      <c r="N617" s="105" t="s">
        <v>46</v>
      </c>
      <c r="O617" s="105" t="s">
        <v>59</v>
      </c>
      <c r="P617" s="105" t="s">
        <v>48</v>
      </c>
      <c r="Q617" s="105" t="s">
        <v>49</v>
      </c>
      <c r="R617" s="105" t="s">
        <v>50</v>
      </c>
      <c r="S617" s="105" t="s">
        <v>51</v>
      </c>
      <c r="T617" s="156">
        <f t="shared" si="134"/>
        <v>37</v>
      </c>
      <c r="U617" s="235"/>
      <c r="V617" s="255"/>
      <c r="W617" s="256"/>
      <c r="X617" s="159">
        <f t="shared" si="132"/>
        <v>101</v>
      </c>
      <c r="Y617" s="159">
        <f t="shared" si="129"/>
        <v>8</v>
      </c>
      <c r="Z617" s="159">
        <f t="shared" si="130"/>
        <v>5</v>
      </c>
      <c r="AA617" s="256"/>
      <c r="AB617" s="256"/>
      <c r="AC617" s="256"/>
    </row>
    <row r="618" s="45" customFormat="1" ht="32.25" spans="1:29">
      <c r="A618" s="105">
        <v>5</v>
      </c>
      <c r="B618" s="237" t="s">
        <v>2566</v>
      </c>
      <c r="C618" s="107">
        <v>33100</v>
      </c>
      <c r="D618" s="235"/>
      <c r="E618" s="105" t="s">
        <v>1806</v>
      </c>
      <c r="F618" s="105" t="s">
        <v>2567</v>
      </c>
      <c r="G618" s="105" t="s">
        <v>2568</v>
      </c>
      <c r="H618" s="107">
        <v>44799</v>
      </c>
      <c r="I618" s="133" t="s">
        <v>42</v>
      </c>
      <c r="J618" s="105" t="s">
        <v>95</v>
      </c>
      <c r="K618" s="105" t="s">
        <v>989</v>
      </c>
      <c r="L618" s="107">
        <v>42583</v>
      </c>
      <c r="M618" s="105" t="s">
        <v>45</v>
      </c>
      <c r="N618" s="105" t="s">
        <v>422</v>
      </c>
      <c r="O618" s="105" t="s">
        <v>59</v>
      </c>
      <c r="P618" s="105" t="s">
        <v>48</v>
      </c>
      <c r="Q618" s="105" t="s">
        <v>49</v>
      </c>
      <c r="R618" s="105" t="s">
        <v>50</v>
      </c>
      <c r="S618" s="105" t="s">
        <v>51</v>
      </c>
      <c r="T618" s="156">
        <f t="shared" si="134"/>
        <v>35</v>
      </c>
      <c r="U618" s="235"/>
      <c r="V618" s="255"/>
      <c r="W618" s="256"/>
      <c r="X618" s="159">
        <f t="shared" si="132"/>
        <v>109</v>
      </c>
      <c r="Y618" s="159">
        <f t="shared" si="129"/>
        <v>9</v>
      </c>
      <c r="Z618" s="159">
        <f t="shared" si="130"/>
        <v>1</v>
      </c>
      <c r="AA618" s="256"/>
      <c r="AB618" s="256"/>
      <c r="AC618" s="256"/>
    </row>
    <row r="619" s="60" customFormat="1" ht="32.25" spans="1:29">
      <c r="A619" s="105">
        <v>6</v>
      </c>
      <c r="B619" s="237" t="s">
        <v>2569</v>
      </c>
      <c r="C619" s="107">
        <v>31517</v>
      </c>
      <c r="D619" s="235"/>
      <c r="E619" s="105" t="s">
        <v>2570</v>
      </c>
      <c r="F619" s="105" t="s">
        <v>2571</v>
      </c>
      <c r="G619" s="105" t="s">
        <v>2572</v>
      </c>
      <c r="H619" s="107">
        <v>44983</v>
      </c>
      <c r="I619" s="133" t="s">
        <v>42</v>
      </c>
      <c r="J619" s="105" t="s">
        <v>95</v>
      </c>
      <c r="K619" s="105" t="s">
        <v>989</v>
      </c>
      <c r="L619" s="107">
        <v>43831</v>
      </c>
      <c r="M619" s="105" t="s">
        <v>103</v>
      </c>
      <c r="N619" s="105" t="s">
        <v>104</v>
      </c>
      <c r="O619" s="105" t="s">
        <v>59</v>
      </c>
      <c r="P619" s="105" t="s">
        <v>48</v>
      </c>
      <c r="Q619" s="105" t="s">
        <v>49</v>
      </c>
      <c r="R619" s="105" t="s">
        <v>50</v>
      </c>
      <c r="S619" s="105" t="s">
        <v>51</v>
      </c>
      <c r="T619" s="156">
        <f t="shared" si="134"/>
        <v>39</v>
      </c>
      <c r="U619" s="235"/>
      <c r="V619" s="255"/>
      <c r="W619" s="256"/>
      <c r="X619" s="159">
        <f t="shared" si="132"/>
        <v>68</v>
      </c>
      <c r="Y619" s="159">
        <f t="shared" si="129"/>
        <v>5</v>
      </c>
      <c r="Z619" s="159">
        <f t="shared" si="130"/>
        <v>8</v>
      </c>
      <c r="AA619" s="256"/>
      <c r="AB619" s="256"/>
      <c r="AC619" s="256"/>
    </row>
    <row r="620" s="45" customFormat="1" ht="32.25" spans="1:29">
      <c r="A620" s="105">
        <v>7</v>
      </c>
      <c r="B620" s="237" t="s">
        <v>2573</v>
      </c>
      <c r="C620" s="107">
        <v>33964</v>
      </c>
      <c r="D620" s="235"/>
      <c r="E620" s="105" t="s">
        <v>2574</v>
      </c>
      <c r="F620" s="105" t="s">
        <v>2575</v>
      </c>
      <c r="G620" s="105" t="s">
        <v>2576</v>
      </c>
      <c r="H620" s="107">
        <v>44780</v>
      </c>
      <c r="I620" s="133" t="s">
        <v>42</v>
      </c>
      <c r="J620" s="105" t="s">
        <v>95</v>
      </c>
      <c r="K620" s="105" t="s">
        <v>2577</v>
      </c>
      <c r="L620" s="107">
        <v>45748</v>
      </c>
      <c r="M620" s="105" t="s">
        <v>406</v>
      </c>
      <c r="N620" s="105" t="s">
        <v>104</v>
      </c>
      <c r="O620" s="105" t="s">
        <v>59</v>
      </c>
      <c r="P620" s="105" t="s">
        <v>48</v>
      </c>
      <c r="Q620" s="105" t="s">
        <v>49</v>
      </c>
      <c r="R620" s="105" t="s">
        <v>368</v>
      </c>
      <c r="S620" s="105" t="s">
        <v>124</v>
      </c>
      <c r="T620" s="156">
        <f t="shared" si="134"/>
        <v>33</v>
      </c>
      <c r="U620" s="235"/>
      <c r="V620" s="255"/>
      <c r="W620" s="256"/>
      <c r="X620" s="159">
        <f t="shared" si="132"/>
        <v>5</v>
      </c>
      <c r="Y620" s="159">
        <f t="shared" si="129"/>
        <v>0</v>
      </c>
      <c r="Z620" s="159">
        <f t="shared" si="130"/>
        <v>5</v>
      </c>
      <c r="AA620" s="256"/>
      <c r="AB620" s="256"/>
      <c r="AC620" s="256"/>
    </row>
    <row r="621" s="46" customFormat="1" ht="16.5" spans="1:29">
      <c r="A621" s="233" t="s">
        <v>304</v>
      </c>
      <c r="B621" s="236" t="s">
        <v>1317</v>
      </c>
      <c r="C621" s="251"/>
      <c r="D621" s="235"/>
      <c r="E621" s="235"/>
      <c r="F621" s="235"/>
      <c r="G621" s="235"/>
      <c r="H621" s="235"/>
      <c r="I621" s="235"/>
      <c r="J621" s="233">
        <f>A623</f>
        <v>2</v>
      </c>
      <c r="K621" s="235"/>
      <c r="L621" s="235"/>
      <c r="M621" s="235"/>
      <c r="N621" s="235"/>
      <c r="O621" s="235"/>
      <c r="P621" s="235"/>
      <c r="Q621" s="235"/>
      <c r="R621" s="235"/>
      <c r="S621" s="235"/>
      <c r="T621" s="235"/>
      <c r="U621" s="235"/>
      <c r="V621" s="255"/>
      <c r="W621" s="256"/>
      <c r="X621" s="159"/>
      <c r="Y621" s="159"/>
      <c r="Z621" s="159"/>
      <c r="AA621" s="256"/>
      <c r="AB621" s="256"/>
      <c r="AC621" s="256"/>
    </row>
    <row r="622" s="45" customFormat="1" ht="63.75" spans="1:29">
      <c r="A622" s="105">
        <v>1</v>
      </c>
      <c r="B622" s="237" t="s">
        <v>2578</v>
      </c>
      <c r="C622" s="235"/>
      <c r="D622" s="107">
        <v>30101</v>
      </c>
      <c r="E622" s="105" t="s">
        <v>2579</v>
      </c>
      <c r="F622" s="105" t="s">
        <v>2580</v>
      </c>
      <c r="G622" s="105" t="s">
        <v>2581</v>
      </c>
      <c r="H622" s="107">
        <v>44280</v>
      </c>
      <c r="I622" s="133" t="s">
        <v>42</v>
      </c>
      <c r="J622" s="113" t="s">
        <v>45</v>
      </c>
      <c r="K622" s="105" t="s">
        <v>2582</v>
      </c>
      <c r="L622" s="107">
        <v>41306</v>
      </c>
      <c r="M622" s="105" t="s">
        <v>45</v>
      </c>
      <c r="N622" s="105" t="s">
        <v>46</v>
      </c>
      <c r="O622" s="105" t="s">
        <v>59</v>
      </c>
      <c r="P622" s="105" t="s">
        <v>48</v>
      </c>
      <c r="Q622" s="105" t="s">
        <v>49</v>
      </c>
      <c r="R622" s="105" t="s">
        <v>50</v>
      </c>
      <c r="S622" s="105" t="s">
        <v>51</v>
      </c>
      <c r="T622" s="156">
        <f>$X$9-YEAR(D622)</f>
        <v>43</v>
      </c>
      <c r="U622" s="235"/>
      <c r="V622" s="255"/>
      <c r="W622" s="256"/>
      <c r="X622" s="159">
        <f t="shared" si="132"/>
        <v>151</v>
      </c>
      <c r="Y622" s="159">
        <f t="shared" si="129"/>
        <v>12</v>
      </c>
      <c r="Z622" s="159">
        <f t="shared" si="130"/>
        <v>7</v>
      </c>
      <c r="AA622" s="256"/>
      <c r="AB622" s="256"/>
      <c r="AC622" s="256"/>
    </row>
    <row r="623" s="45" customFormat="1" ht="48" spans="1:29">
      <c r="A623" s="105">
        <v>2</v>
      </c>
      <c r="B623" s="237" t="s">
        <v>2583</v>
      </c>
      <c r="C623" s="107">
        <v>33913</v>
      </c>
      <c r="D623" s="235"/>
      <c r="E623" s="105" t="s">
        <v>2579</v>
      </c>
      <c r="F623" s="105" t="s">
        <v>2584</v>
      </c>
      <c r="G623" s="105" t="s">
        <v>2585</v>
      </c>
      <c r="H623" s="107">
        <v>44285</v>
      </c>
      <c r="I623" s="113" t="s">
        <v>112</v>
      </c>
      <c r="J623" s="105" t="s">
        <v>95</v>
      </c>
      <c r="K623" s="105" t="s">
        <v>2586</v>
      </c>
      <c r="L623" s="107">
        <v>42826</v>
      </c>
      <c r="M623" s="105" t="s">
        <v>103</v>
      </c>
      <c r="N623" s="105" t="s">
        <v>304</v>
      </c>
      <c r="O623" s="105" t="s">
        <v>638</v>
      </c>
      <c r="P623" s="105" t="s">
        <v>2587</v>
      </c>
      <c r="Q623" s="105" t="s">
        <v>49</v>
      </c>
      <c r="R623" s="105" t="s">
        <v>368</v>
      </c>
      <c r="S623" s="105" t="s">
        <v>124</v>
      </c>
      <c r="T623" s="156">
        <f t="shared" ref="T623:T628" si="135">$X$9-YEAR(C623)</f>
        <v>33</v>
      </c>
      <c r="U623" s="235"/>
      <c r="V623" s="255"/>
      <c r="W623" s="256"/>
      <c r="X623" s="159">
        <f t="shared" ref="X623:X633" si="136">DATEDIF(L623,$W$7,"m")</f>
        <v>101</v>
      </c>
      <c r="Y623" s="159">
        <f t="shared" si="129"/>
        <v>8</v>
      </c>
      <c r="Z623" s="159">
        <f t="shared" si="130"/>
        <v>5</v>
      </c>
      <c r="AA623" s="256"/>
      <c r="AB623" s="256"/>
      <c r="AC623" s="256"/>
    </row>
    <row r="624" s="45" customFormat="1" ht="16.5" spans="1:29">
      <c r="A624" s="233" t="s">
        <v>2588</v>
      </c>
      <c r="B624" s="234" t="s">
        <v>2589</v>
      </c>
      <c r="C624" s="235"/>
      <c r="D624" s="235"/>
      <c r="E624" s="235"/>
      <c r="F624" s="235"/>
      <c r="G624" s="235"/>
      <c r="H624" s="235"/>
      <c r="I624" s="235"/>
      <c r="J624" s="240">
        <f>SUM(J625:J655)</f>
        <v>30</v>
      </c>
      <c r="K624" s="235"/>
      <c r="L624" s="235"/>
      <c r="M624" s="235"/>
      <c r="N624" s="235"/>
      <c r="O624" s="235"/>
      <c r="P624" s="235"/>
      <c r="Q624" s="235"/>
      <c r="R624" s="235"/>
      <c r="S624" s="235"/>
      <c r="T624" s="235"/>
      <c r="U624" s="235"/>
      <c r="V624" s="255"/>
      <c r="W624" s="256"/>
      <c r="X624" s="159"/>
      <c r="Y624" s="159"/>
      <c r="Z624" s="159"/>
      <c r="AA624" s="256"/>
      <c r="AB624" s="256"/>
      <c r="AC624" s="256"/>
    </row>
    <row r="625" s="45" customFormat="1" ht="16.5" spans="1:29">
      <c r="A625" s="233" t="s">
        <v>31</v>
      </c>
      <c r="B625" s="236" t="s">
        <v>741</v>
      </c>
      <c r="C625" s="239"/>
      <c r="D625" s="235"/>
      <c r="E625" s="235"/>
      <c r="F625" s="235"/>
      <c r="G625" s="235"/>
      <c r="H625" s="235"/>
      <c r="I625" s="235"/>
      <c r="J625" s="233">
        <f>A628</f>
        <v>3</v>
      </c>
      <c r="K625" s="235"/>
      <c r="L625" s="235"/>
      <c r="M625" s="235"/>
      <c r="N625" s="235"/>
      <c r="O625" s="235"/>
      <c r="P625" s="235"/>
      <c r="Q625" s="235"/>
      <c r="R625" s="235"/>
      <c r="S625" s="235"/>
      <c r="T625" s="235"/>
      <c r="U625" s="235"/>
      <c r="V625" s="255"/>
      <c r="W625" s="256"/>
      <c r="X625" s="159"/>
      <c r="Y625" s="159"/>
      <c r="Z625" s="159"/>
      <c r="AA625" s="256"/>
      <c r="AB625" s="256"/>
      <c r="AC625" s="256"/>
    </row>
    <row r="626" s="45" customFormat="1" ht="31.5" spans="1:29">
      <c r="A626" s="105">
        <v>1</v>
      </c>
      <c r="B626" s="237" t="s">
        <v>2590</v>
      </c>
      <c r="C626" s="107">
        <v>29506</v>
      </c>
      <c r="D626" s="235"/>
      <c r="E626" s="266" t="s">
        <v>2591</v>
      </c>
      <c r="F626" s="266" t="s">
        <v>2592</v>
      </c>
      <c r="G626" s="267" t="s">
        <v>2593</v>
      </c>
      <c r="H626" s="268">
        <v>44380</v>
      </c>
      <c r="I626" s="133" t="s">
        <v>42</v>
      </c>
      <c r="J626" s="266" t="s">
        <v>745</v>
      </c>
      <c r="K626" s="266"/>
      <c r="L626" s="268" t="s">
        <v>2594</v>
      </c>
      <c r="M626" s="268"/>
      <c r="N626" s="267" t="s">
        <v>2595</v>
      </c>
      <c r="O626" s="266" t="s">
        <v>84</v>
      </c>
      <c r="P626" s="266" t="s">
        <v>48</v>
      </c>
      <c r="Q626" s="267" t="s">
        <v>49</v>
      </c>
      <c r="R626" s="267" t="s">
        <v>2596</v>
      </c>
      <c r="S626" s="267" t="s">
        <v>29</v>
      </c>
      <c r="T626" s="156">
        <f t="shared" si="135"/>
        <v>45</v>
      </c>
      <c r="U626" s="235"/>
      <c r="V626" s="279"/>
      <c r="W626" s="280"/>
      <c r="X626" s="159">
        <f t="shared" si="136"/>
        <v>110</v>
      </c>
      <c r="Y626" s="159">
        <f t="shared" si="129"/>
        <v>9</v>
      </c>
      <c r="Z626" s="159">
        <f t="shared" si="130"/>
        <v>2</v>
      </c>
      <c r="AA626" s="281"/>
      <c r="AB626" s="281"/>
      <c r="AC626" s="281"/>
    </row>
    <row r="627" s="45" customFormat="1" ht="31.5" spans="1:29">
      <c r="A627" s="105">
        <v>2</v>
      </c>
      <c r="B627" s="237" t="s">
        <v>2597</v>
      </c>
      <c r="C627" s="107" t="s">
        <v>2598</v>
      </c>
      <c r="D627" s="235"/>
      <c r="E627" s="267" t="s">
        <v>2599</v>
      </c>
      <c r="F627" s="267" t="s">
        <v>2600</v>
      </c>
      <c r="G627" s="331" t="s">
        <v>2601</v>
      </c>
      <c r="H627" s="268">
        <v>44289</v>
      </c>
      <c r="I627" s="133" t="s">
        <v>42</v>
      </c>
      <c r="J627" s="266" t="s">
        <v>44</v>
      </c>
      <c r="K627" s="277"/>
      <c r="L627" s="277">
        <v>41128</v>
      </c>
      <c r="M627" s="268"/>
      <c r="N627" s="267" t="s">
        <v>328</v>
      </c>
      <c r="O627" s="266" t="s">
        <v>84</v>
      </c>
      <c r="P627" s="266" t="s">
        <v>48</v>
      </c>
      <c r="Q627" s="267"/>
      <c r="R627" s="267" t="s">
        <v>51</v>
      </c>
      <c r="S627" s="267" t="s">
        <v>29</v>
      </c>
      <c r="T627" s="156">
        <f t="shared" si="135"/>
        <v>42</v>
      </c>
      <c r="U627" s="235"/>
      <c r="V627" s="279"/>
      <c r="W627" s="280"/>
      <c r="X627" s="159">
        <f t="shared" si="136"/>
        <v>156</v>
      </c>
      <c r="Y627" s="159">
        <f t="shared" si="129"/>
        <v>13</v>
      </c>
      <c r="Z627" s="159">
        <f t="shared" si="130"/>
        <v>0</v>
      </c>
      <c r="AA627" s="281"/>
      <c r="AB627" s="281"/>
      <c r="AC627" s="281"/>
    </row>
    <row r="628" s="45" customFormat="1" ht="32.25" spans="1:29">
      <c r="A628" s="105">
        <v>3</v>
      </c>
      <c r="B628" s="237" t="s">
        <v>2602</v>
      </c>
      <c r="C628" s="107">
        <v>30493</v>
      </c>
      <c r="D628" s="235"/>
      <c r="E628" s="269" t="s">
        <v>2603</v>
      </c>
      <c r="F628" s="269" t="s">
        <v>2604</v>
      </c>
      <c r="G628" s="270" t="s">
        <v>2605</v>
      </c>
      <c r="H628" s="271">
        <v>44833</v>
      </c>
      <c r="I628" s="133" t="s">
        <v>42</v>
      </c>
      <c r="J628" s="266" t="s">
        <v>44</v>
      </c>
      <c r="K628" s="266"/>
      <c r="L628" s="271" t="s">
        <v>2606</v>
      </c>
      <c r="M628" s="271"/>
      <c r="N628" s="270" t="s">
        <v>2607</v>
      </c>
      <c r="O628" s="266" t="s">
        <v>186</v>
      </c>
      <c r="P628" s="266" t="s">
        <v>2608</v>
      </c>
      <c r="Q628" s="270" t="s">
        <v>49</v>
      </c>
      <c r="R628" s="270" t="s">
        <v>51</v>
      </c>
      <c r="S628" s="270" t="s">
        <v>51</v>
      </c>
      <c r="T628" s="156">
        <f t="shared" si="135"/>
        <v>42</v>
      </c>
      <c r="U628" s="235"/>
      <c r="V628" s="279"/>
      <c r="W628" s="280"/>
      <c r="X628" s="159">
        <f t="shared" si="136"/>
        <v>44</v>
      </c>
      <c r="Y628" s="159">
        <f t="shared" si="129"/>
        <v>3</v>
      </c>
      <c r="Z628" s="159">
        <f t="shared" si="130"/>
        <v>8</v>
      </c>
      <c r="AA628" s="281"/>
      <c r="AB628" s="281"/>
      <c r="AC628" s="281"/>
    </row>
    <row r="629" s="59" customFormat="1" ht="16.5" spans="1:29">
      <c r="A629" s="233" t="s">
        <v>85</v>
      </c>
      <c r="B629" s="236" t="s">
        <v>754</v>
      </c>
      <c r="C629" s="239"/>
      <c r="D629" s="239"/>
      <c r="E629" s="235"/>
      <c r="F629" s="235"/>
      <c r="G629" s="235"/>
      <c r="H629" s="235"/>
      <c r="I629" s="235"/>
      <c r="J629" s="233">
        <f>A635</f>
        <v>6</v>
      </c>
      <c r="K629" s="235"/>
      <c r="L629" s="235"/>
      <c r="M629" s="235"/>
      <c r="N629" s="235"/>
      <c r="O629" s="235"/>
      <c r="P629" s="235"/>
      <c r="Q629" s="235"/>
      <c r="R629" s="235"/>
      <c r="S629" s="235"/>
      <c r="T629" s="235"/>
      <c r="U629" s="235"/>
      <c r="V629" s="255"/>
      <c r="W629" s="256"/>
      <c r="X629" s="159"/>
      <c r="Y629" s="159"/>
      <c r="Z629" s="159"/>
      <c r="AA629" s="256"/>
      <c r="AB629" s="256"/>
      <c r="AC629" s="256"/>
    </row>
    <row r="630" s="45" customFormat="1" ht="47.25" spans="1:29">
      <c r="A630" s="105">
        <v>1</v>
      </c>
      <c r="B630" s="272" t="s">
        <v>2609</v>
      </c>
      <c r="C630" s="273"/>
      <c r="D630" s="268">
        <v>29970</v>
      </c>
      <c r="E630" s="105" t="s">
        <v>2610</v>
      </c>
      <c r="F630" s="105" t="s">
        <v>2611</v>
      </c>
      <c r="G630" s="105" t="s">
        <v>2612</v>
      </c>
      <c r="H630" s="107">
        <v>44295</v>
      </c>
      <c r="I630" s="133" t="s">
        <v>42</v>
      </c>
      <c r="J630" s="105" t="s">
        <v>2613</v>
      </c>
      <c r="K630" s="105"/>
      <c r="L630" s="107" t="s">
        <v>2614</v>
      </c>
      <c r="M630" s="105"/>
      <c r="N630" s="105" t="s">
        <v>2615</v>
      </c>
      <c r="O630" s="105" t="s">
        <v>186</v>
      </c>
      <c r="P630" s="105" t="s">
        <v>48</v>
      </c>
      <c r="Q630" s="105" t="s">
        <v>2616</v>
      </c>
      <c r="R630" s="105" t="s">
        <v>51</v>
      </c>
      <c r="S630" s="105" t="s">
        <v>2617</v>
      </c>
      <c r="T630" s="156">
        <f t="shared" ref="T630:T634" si="137">$X$9-YEAR(D630)</f>
        <v>43</v>
      </c>
      <c r="U630" s="235"/>
      <c r="V630" s="279"/>
      <c r="W630" s="280"/>
      <c r="X630" s="159">
        <f t="shared" si="136"/>
        <v>110</v>
      </c>
      <c r="Y630" s="159">
        <f t="shared" si="129"/>
        <v>9</v>
      </c>
      <c r="Z630" s="159">
        <f t="shared" si="130"/>
        <v>2</v>
      </c>
      <c r="AA630" s="281"/>
      <c r="AB630" s="281"/>
      <c r="AC630" s="281"/>
    </row>
    <row r="631" s="45" customFormat="1" ht="78.75" spans="1:29">
      <c r="A631" s="105">
        <v>2</v>
      </c>
      <c r="B631" s="272" t="s">
        <v>2618</v>
      </c>
      <c r="C631" s="273"/>
      <c r="D631" s="268">
        <v>29369</v>
      </c>
      <c r="E631" s="105" t="s">
        <v>2619</v>
      </c>
      <c r="F631" s="105" t="s">
        <v>2620</v>
      </c>
      <c r="G631" s="105" t="s">
        <v>2621</v>
      </c>
      <c r="H631" s="107">
        <v>44246</v>
      </c>
      <c r="I631" s="133" t="s">
        <v>42</v>
      </c>
      <c r="J631" s="105" t="s">
        <v>95</v>
      </c>
      <c r="K631" s="105"/>
      <c r="L631" s="107">
        <v>42552</v>
      </c>
      <c r="M631" s="105" t="s">
        <v>492</v>
      </c>
      <c r="N631" s="105"/>
      <c r="O631" s="105" t="s">
        <v>174</v>
      </c>
      <c r="P631" s="105" t="s">
        <v>2622</v>
      </c>
      <c r="Q631" s="105" t="s">
        <v>2623</v>
      </c>
      <c r="R631" s="105" t="s">
        <v>79</v>
      </c>
      <c r="S631" s="105" t="s">
        <v>2624</v>
      </c>
      <c r="T631" s="156">
        <f t="shared" si="137"/>
        <v>45</v>
      </c>
      <c r="U631" s="235"/>
      <c r="V631" s="279"/>
      <c r="W631" s="280"/>
      <c r="X631" s="159">
        <f t="shared" si="136"/>
        <v>110</v>
      </c>
      <c r="Y631" s="159">
        <f t="shared" si="129"/>
        <v>9</v>
      </c>
      <c r="Z631" s="159">
        <f t="shared" si="130"/>
        <v>2</v>
      </c>
      <c r="AA631" s="281"/>
      <c r="AB631" s="281"/>
      <c r="AC631" s="281"/>
    </row>
    <row r="632" s="45" customFormat="1" ht="78.75" spans="1:29">
      <c r="A632" s="105">
        <v>3</v>
      </c>
      <c r="B632" s="274" t="s">
        <v>2625</v>
      </c>
      <c r="C632" s="266"/>
      <c r="D632" s="268">
        <v>28898</v>
      </c>
      <c r="E632" s="105" t="s">
        <v>2626</v>
      </c>
      <c r="F632" s="105" t="s">
        <v>2627</v>
      </c>
      <c r="G632" s="105" t="s">
        <v>2628</v>
      </c>
      <c r="H632" s="107">
        <v>44825</v>
      </c>
      <c r="I632" s="133" t="s">
        <v>42</v>
      </c>
      <c r="J632" s="105" t="s">
        <v>95</v>
      </c>
      <c r="K632" s="105"/>
      <c r="L632" s="107">
        <v>45078</v>
      </c>
      <c r="M632" s="105" t="s">
        <v>492</v>
      </c>
      <c r="N632" s="105"/>
      <c r="O632" s="105" t="s">
        <v>174</v>
      </c>
      <c r="P632" s="105" t="s">
        <v>2629</v>
      </c>
      <c r="Q632" s="105" t="s">
        <v>2630</v>
      </c>
      <c r="R632" s="105" t="s">
        <v>51</v>
      </c>
      <c r="S632" s="105"/>
      <c r="T632" s="156">
        <f t="shared" si="137"/>
        <v>46</v>
      </c>
      <c r="U632" s="235"/>
      <c r="V632" s="279"/>
      <c r="W632" s="280"/>
      <c r="X632" s="159">
        <f t="shared" si="136"/>
        <v>27</v>
      </c>
      <c r="Y632" s="159">
        <f t="shared" si="129"/>
        <v>2</v>
      </c>
      <c r="Z632" s="159">
        <f t="shared" si="130"/>
        <v>3</v>
      </c>
      <c r="AA632" s="281"/>
      <c r="AB632" s="281"/>
      <c r="AC632" s="281"/>
    </row>
    <row r="633" s="45" customFormat="1" ht="78.75" spans="1:29">
      <c r="A633" s="105">
        <v>4</v>
      </c>
      <c r="B633" s="275" t="s">
        <v>2631</v>
      </c>
      <c r="C633" s="267"/>
      <c r="D633" s="268">
        <v>35076</v>
      </c>
      <c r="E633" s="105" t="s">
        <v>2632</v>
      </c>
      <c r="F633" s="105" t="s">
        <v>2632</v>
      </c>
      <c r="G633" s="105" t="s">
        <v>2633</v>
      </c>
      <c r="H633" s="107">
        <v>44663</v>
      </c>
      <c r="I633" s="133" t="s">
        <v>42</v>
      </c>
      <c r="J633" s="105" t="s">
        <v>95</v>
      </c>
      <c r="K633" s="105"/>
      <c r="L633" s="107">
        <v>43313</v>
      </c>
      <c r="M633" s="105" t="s">
        <v>492</v>
      </c>
      <c r="N633" s="105"/>
      <c r="O633" s="105" t="s">
        <v>553</v>
      </c>
      <c r="P633" s="105" t="s">
        <v>511</v>
      </c>
      <c r="Q633" s="105" t="s">
        <v>49</v>
      </c>
      <c r="R633" s="105" t="s">
        <v>2634</v>
      </c>
      <c r="S633" s="105" t="s">
        <v>477</v>
      </c>
      <c r="T633" s="156">
        <f t="shared" si="137"/>
        <v>29</v>
      </c>
      <c r="U633" s="235"/>
      <c r="V633" s="279"/>
      <c r="W633" s="280"/>
      <c r="X633" s="159">
        <f t="shared" si="136"/>
        <v>85</v>
      </c>
      <c r="Y633" s="159">
        <f t="shared" si="129"/>
        <v>7</v>
      </c>
      <c r="Z633" s="159">
        <f t="shared" si="130"/>
        <v>1</v>
      </c>
      <c r="AA633" s="281"/>
      <c r="AB633" s="281"/>
      <c r="AC633" s="281"/>
    </row>
    <row r="634" s="45" customFormat="1" ht="78.75" spans="1:29">
      <c r="A634" s="105">
        <v>5</v>
      </c>
      <c r="B634" s="276" t="s">
        <v>2635</v>
      </c>
      <c r="C634" s="269"/>
      <c r="D634" s="268">
        <v>35642</v>
      </c>
      <c r="E634" s="105" t="s">
        <v>2636</v>
      </c>
      <c r="F634" s="105" t="s">
        <v>2637</v>
      </c>
      <c r="G634" s="105" t="s">
        <v>2638</v>
      </c>
      <c r="H634" s="107">
        <v>44663</v>
      </c>
      <c r="I634" s="133" t="s">
        <v>42</v>
      </c>
      <c r="J634" s="105" t="s">
        <v>95</v>
      </c>
      <c r="K634" s="105"/>
      <c r="L634" s="107">
        <v>44896</v>
      </c>
      <c r="M634" s="105" t="s">
        <v>492</v>
      </c>
      <c r="N634" s="105"/>
      <c r="O634" s="105" t="s">
        <v>186</v>
      </c>
      <c r="P634" s="105" t="s">
        <v>2639</v>
      </c>
      <c r="Q634" s="105" t="s">
        <v>512</v>
      </c>
      <c r="R634" s="105" t="s">
        <v>51</v>
      </c>
      <c r="S634" s="105"/>
      <c r="T634" s="156">
        <f t="shared" si="137"/>
        <v>28</v>
      </c>
      <c r="U634" s="235"/>
      <c r="V634" s="279"/>
      <c r="W634" s="280"/>
      <c r="X634" s="159">
        <f t="shared" ref="X634:X639" si="138">DATEDIF(L634,$W$7,"m")</f>
        <v>33</v>
      </c>
      <c r="Y634" s="159">
        <f t="shared" si="129"/>
        <v>2</v>
      </c>
      <c r="Z634" s="159">
        <f t="shared" si="130"/>
        <v>9</v>
      </c>
      <c r="AA634" s="281"/>
      <c r="AB634" s="281"/>
      <c r="AC634" s="281"/>
    </row>
    <row r="635" s="45" customFormat="1" ht="79.5" spans="1:29">
      <c r="A635" s="105">
        <v>6</v>
      </c>
      <c r="B635" s="274" t="s">
        <v>2640</v>
      </c>
      <c r="C635" s="277">
        <v>37293</v>
      </c>
      <c r="D635" s="266"/>
      <c r="E635" s="105" t="s">
        <v>2641</v>
      </c>
      <c r="F635" s="105" t="s">
        <v>2641</v>
      </c>
      <c r="G635" s="105" t="s">
        <v>2642</v>
      </c>
      <c r="H635" s="107">
        <v>44352</v>
      </c>
      <c r="I635" s="133" t="s">
        <v>42</v>
      </c>
      <c r="J635" s="105" t="s">
        <v>95</v>
      </c>
      <c r="K635" s="105"/>
      <c r="L635" s="107">
        <v>45748</v>
      </c>
      <c r="M635" s="105" t="s">
        <v>492</v>
      </c>
      <c r="N635" s="105"/>
      <c r="O635" s="105" t="s">
        <v>174</v>
      </c>
      <c r="P635" s="105" t="s">
        <v>123</v>
      </c>
      <c r="Q635" s="105"/>
      <c r="R635" s="105" t="s">
        <v>2643</v>
      </c>
      <c r="S635" s="105" t="s">
        <v>543</v>
      </c>
      <c r="T635" s="156">
        <f t="shared" ref="T635:T639" si="139">$X$9-YEAR(C635)</f>
        <v>23</v>
      </c>
      <c r="U635" s="235"/>
      <c r="V635" s="279"/>
      <c r="W635" s="280"/>
      <c r="X635" s="159">
        <f t="shared" si="138"/>
        <v>5</v>
      </c>
      <c r="Y635" s="159">
        <f t="shared" si="129"/>
        <v>0</v>
      </c>
      <c r="Z635" s="159">
        <f t="shared" si="130"/>
        <v>5</v>
      </c>
      <c r="AA635" s="281"/>
      <c r="AB635" s="281"/>
      <c r="AC635" s="281"/>
    </row>
    <row r="636" s="46" customFormat="1" ht="16.5" spans="1:29">
      <c r="A636" s="233" t="s">
        <v>104</v>
      </c>
      <c r="B636" s="264" t="s">
        <v>864</v>
      </c>
      <c r="C636" s="265"/>
      <c r="D636" s="235"/>
      <c r="E636" s="235"/>
      <c r="F636" s="235"/>
      <c r="G636" s="235"/>
      <c r="H636" s="235"/>
      <c r="I636" s="235"/>
      <c r="J636" s="233">
        <f>A654</f>
        <v>18</v>
      </c>
      <c r="K636" s="235"/>
      <c r="L636" s="235"/>
      <c r="M636" s="235"/>
      <c r="N636" s="235"/>
      <c r="O636" s="235"/>
      <c r="P636" s="235"/>
      <c r="Q636" s="235"/>
      <c r="R636" s="235"/>
      <c r="S636" s="235"/>
      <c r="T636" s="235"/>
      <c r="U636" s="235"/>
      <c r="V636" s="255"/>
      <c r="W636" s="256"/>
      <c r="X636" s="159"/>
      <c r="Y636" s="159"/>
      <c r="Z636" s="159"/>
      <c r="AA636" s="256"/>
      <c r="AB636" s="256"/>
      <c r="AC636" s="256"/>
    </row>
    <row r="637" s="45" customFormat="1" ht="78.75" spans="1:29">
      <c r="A637" s="105">
        <v>1</v>
      </c>
      <c r="B637" s="272" t="s">
        <v>2644</v>
      </c>
      <c r="C637" s="268">
        <v>26666</v>
      </c>
      <c r="D637" s="273"/>
      <c r="E637" s="105" t="s">
        <v>2645</v>
      </c>
      <c r="F637" s="105" t="s">
        <v>2646</v>
      </c>
      <c r="G637" s="105" t="s">
        <v>2647</v>
      </c>
      <c r="H637" s="107">
        <v>41201</v>
      </c>
      <c r="I637" s="133" t="s">
        <v>42</v>
      </c>
      <c r="J637" s="105" t="s">
        <v>95</v>
      </c>
      <c r="K637" s="105"/>
      <c r="L637" s="107">
        <v>42552</v>
      </c>
      <c r="M637" s="105" t="s">
        <v>492</v>
      </c>
      <c r="N637" s="105"/>
      <c r="O637" s="105" t="s">
        <v>186</v>
      </c>
      <c r="P637" s="105" t="s">
        <v>2648</v>
      </c>
      <c r="Q637" s="105" t="s">
        <v>49</v>
      </c>
      <c r="R637" s="105" t="s">
        <v>50</v>
      </c>
      <c r="S637" s="105" t="s">
        <v>29</v>
      </c>
      <c r="T637" s="156">
        <f t="shared" si="139"/>
        <v>52</v>
      </c>
      <c r="U637" s="235"/>
      <c r="V637" s="279"/>
      <c r="W637" s="280"/>
      <c r="X637" s="159">
        <f t="shared" si="138"/>
        <v>110</v>
      </c>
      <c r="Y637" s="159">
        <f t="shared" si="129"/>
        <v>9</v>
      </c>
      <c r="Z637" s="159">
        <f t="shared" si="130"/>
        <v>2</v>
      </c>
      <c r="AA637" s="281"/>
      <c r="AB637" s="281"/>
      <c r="AC637" s="281"/>
    </row>
    <row r="638" s="45" customFormat="1" ht="78.75" spans="1:29">
      <c r="A638" s="105">
        <v>2</v>
      </c>
      <c r="B638" s="272" t="s">
        <v>2649</v>
      </c>
      <c r="C638" s="268">
        <v>30318</v>
      </c>
      <c r="D638" s="273"/>
      <c r="E638" s="105" t="s">
        <v>2650</v>
      </c>
      <c r="F638" s="105" t="s">
        <v>2651</v>
      </c>
      <c r="G638" s="105" t="s">
        <v>2652</v>
      </c>
      <c r="H638" s="107">
        <v>42046</v>
      </c>
      <c r="I638" s="133" t="s">
        <v>42</v>
      </c>
      <c r="J638" s="105" t="s">
        <v>95</v>
      </c>
      <c r="K638" s="105"/>
      <c r="L638" s="107">
        <v>42552</v>
      </c>
      <c r="M638" s="105" t="s">
        <v>492</v>
      </c>
      <c r="N638" s="105"/>
      <c r="O638" s="105" t="s">
        <v>174</v>
      </c>
      <c r="P638" s="105" t="s">
        <v>48</v>
      </c>
      <c r="Q638" s="105" t="s">
        <v>2653</v>
      </c>
      <c r="R638" s="105"/>
      <c r="S638" s="105"/>
      <c r="T638" s="156">
        <f t="shared" si="139"/>
        <v>42</v>
      </c>
      <c r="U638" s="235"/>
      <c r="V638" s="279"/>
      <c r="W638" s="280"/>
      <c r="X638" s="159">
        <f t="shared" si="138"/>
        <v>110</v>
      </c>
      <c r="Y638" s="159">
        <f t="shared" si="129"/>
        <v>9</v>
      </c>
      <c r="Z638" s="159">
        <f t="shared" si="130"/>
        <v>2</v>
      </c>
      <c r="AA638" s="281"/>
      <c r="AB638" s="281"/>
      <c r="AC638" s="281"/>
    </row>
    <row r="639" s="45" customFormat="1" ht="78.75" spans="1:26">
      <c r="A639" s="105">
        <v>3</v>
      </c>
      <c r="B639" s="122" t="s">
        <v>2654</v>
      </c>
      <c r="C639" s="123">
        <v>34154</v>
      </c>
      <c r="D639" s="124"/>
      <c r="E639" s="115" t="s">
        <v>2655</v>
      </c>
      <c r="F639" s="115" t="s">
        <v>2656</v>
      </c>
      <c r="G639" s="327" t="s">
        <v>2657</v>
      </c>
      <c r="H639" s="123">
        <v>44375</v>
      </c>
      <c r="I639" s="133" t="s">
        <v>42</v>
      </c>
      <c r="J639" s="113" t="s">
        <v>95</v>
      </c>
      <c r="K639" s="115" t="s">
        <v>2658</v>
      </c>
      <c r="L639" s="123">
        <v>43102</v>
      </c>
      <c r="M639" s="113" t="s">
        <v>492</v>
      </c>
      <c r="N639" s="124"/>
      <c r="O639" s="113" t="s">
        <v>186</v>
      </c>
      <c r="P639" s="113" t="s">
        <v>715</v>
      </c>
      <c r="Q639" s="113" t="s">
        <v>285</v>
      </c>
      <c r="R639" s="113" t="s">
        <v>79</v>
      </c>
      <c r="S639" s="113" t="s">
        <v>2659</v>
      </c>
      <c r="T639" s="156">
        <f t="shared" si="139"/>
        <v>32</v>
      </c>
      <c r="U639" s="124"/>
      <c r="V639" s="160"/>
      <c r="W639" s="158"/>
      <c r="X639" s="159">
        <f t="shared" si="138"/>
        <v>91</v>
      </c>
      <c r="Y639" s="159">
        <f t="shared" si="129"/>
        <v>7</v>
      </c>
      <c r="Z639" s="159">
        <f t="shared" si="130"/>
        <v>7</v>
      </c>
    </row>
    <row r="640" s="45" customFormat="1" ht="78.75" spans="1:26">
      <c r="A640" s="105">
        <v>4</v>
      </c>
      <c r="B640" s="122" t="s">
        <v>2660</v>
      </c>
      <c r="C640" s="278"/>
      <c r="D640" s="123">
        <v>34989</v>
      </c>
      <c r="E640" s="115" t="s">
        <v>2661</v>
      </c>
      <c r="F640" s="113" t="s">
        <v>2662</v>
      </c>
      <c r="G640" s="327" t="s">
        <v>2663</v>
      </c>
      <c r="H640" s="123">
        <v>44257</v>
      </c>
      <c r="I640" s="133" t="s">
        <v>42</v>
      </c>
      <c r="J640" s="113" t="s">
        <v>95</v>
      </c>
      <c r="K640" s="115" t="s">
        <v>2658</v>
      </c>
      <c r="L640" s="123">
        <v>43009</v>
      </c>
      <c r="M640" s="113" t="s">
        <v>492</v>
      </c>
      <c r="N640" s="124"/>
      <c r="O640" s="113" t="s">
        <v>186</v>
      </c>
      <c r="P640" s="113" t="s">
        <v>48</v>
      </c>
      <c r="Q640" s="113" t="s">
        <v>285</v>
      </c>
      <c r="R640" s="113" t="s">
        <v>51</v>
      </c>
      <c r="S640" s="113" t="s">
        <v>51</v>
      </c>
      <c r="T640" s="156">
        <f t="shared" ref="T640:T646" si="140">$X$9-YEAR(D640)</f>
        <v>30</v>
      </c>
      <c r="U640" s="113" t="s">
        <v>52</v>
      </c>
      <c r="V640" s="162"/>
      <c r="W640" s="158"/>
      <c r="X640" s="159">
        <f t="shared" ref="X640:X645" si="141">DATEDIF(L640,$W$7,"m")</f>
        <v>95</v>
      </c>
      <c r="Y640" s="159">
        <f t="shared" si="129"/>
        <v>7</v>
      </c>
      <c r="Z640" s="159">
        <f t="shared" si="130"/>
        <v>11</v>
      </c>
    </row>
    <row r="641" s="45" customFormat="1" ht="78.75" spans="1:29">
      <c r="A641" s="105">
        <v>5</v>
      </c>
      <c r="B641" s="272" t="s">
        <v>2664</v>
      </c>
      <c r="C641" s="268">
        <v>31778</v>
      </c>
      <c r="D641" s="273"/>
      <c r="E641" s="105" t="s">
        <v>2665</v>
      </c>
      <c r="F641" s="105" t="s">
        <v>2665</v>
      </c>
      <c r="G641" s="105" t="s">
        <v>2666</v>
      </c>
      <c r="H641" s="107">
        <v>41948</v>
      </c>
      <c r="I641" s="133" t="s">
        <v>42</v>
      </c>
      <c r="J641" s="105" t="s">
        <v>95</v>
      </c>
      <c r="K641" s="105"/>
      <c r="L641" s="107">
        <v>42552</v>
      </c>
      <c r="M641" s="105" t="s">
        <v>492</v>
      </c>
      <c r="N641" s="105"/>
      <c r="O641" s="105" t="s">
        <v>174</v>
      </c>
      <c r="P641" s="105" t="s">
        <v>48</v>
      </c>
      <c r="Q641" s="105" t="s">
        <v>2653</v>
      </c>
      <c r="R641" s="105" t="s">
        <v>51</v>
      </c>
      <c r="S641" s="105" t="s">
        <v>51</v>
      </c>
      <c r="T641" s="156">
        <f t="shared" ref="T641:T643" si="142">$X$9-YEAR(C641)</f>
        <v>38</v>
      </c>
      <c r="U641" s="235"/>
      <c r="V641" s="279"/>
      <c r="W641" s="280"/>
      <c r="X641" s="159">
        <f t="shared" si="141"/>
        <v>110</v>
      </c>
      <c r="Y641" s="159">
        <f t="shared" si="129"/>
        <v>9</v>
      </c>
      <c r="Z641" s="159">
        <f t="shared" si="130"/>
        <v>2</v>
      </c>
      <c r="AA641" s="281"/>
      <c r="AB641" s="281"/>
      <c r="AC641" s="281"/>
    </row>
    <row r="642" s="45" customFormat="1" ht="78.75" spans="1:29">
      <c r="A642" s="105">
        <v>6</v>
      </c>
      <c r="B642" s="272" t="s">
        <v>2667</v>
      </c>
      <c r="C642" s="268">
        <v>30775</v>
      </c>
      <c r="D642" s="273"/>
      <c r="E642" s="105" t="s">
        <v>2668</v>
      </c>
      <c r="F642" s="105" t="s">
        <v>2668</v>
      </c>
      <c r="G642" s="105" t="s">
        <v>2669</v>
      </c>
      <c r="H642" s="107">
        <v>45559</v>
      </c>
      <c r="I642" s="133" t="s">
        <v>42</v>
      </c>
      <c r="J642" s="105" t="s">
        <v>95</v>
      </c>
      <c r="K642" s="105"/>
      <c r="L642" s="107">
        <v>39490</v>
      </c>
      <c r="M642" s="105" t="s">
        <v>492</v>
      </c>
      <c r="N642" s="105"/>
      <c r="O642" s="105" t="s">
        <v>174</v>
      </c>
      <c r="P642" s="105" t="s">
        <v>48</v>
      </c>
      <c r="Q642" s="105" t="s">
        <v>176</v>
      </c>
      <c r="R642" s="105" t="s">
        <v>51</v>
      </c>
      <c r="S642" s="105" t="s">
        <v>51</v>
      </c>
      <c r="T642" s="156">
        <f t="shared" si="142"/>
        <v>41</v>
      </c>
      <c r="U642" s="235"/>
      <c r="V642" s="279"/>
      <c r="W642" s="280"/>
      <c r="X642" s="159">
        <f t="shared" si="141"/>
        <v>210</v>
      </c>
      <c r="Y642" s="159">
        <f t="shared" si="129"/>
        <v>17</v>
      </c>
      <c r="Z642" s="159">
        <f t="shared" si="130"/>
        <v>6</v>
      </c>
      <c r="AA642" s="281"/>
      <c r="AB642" s="281"/>
      <c r="AC642" s="281"/>
    </row>
    <row r="643" s="45" customFormat="1" ht="78.75" spans="1:29">
      <c r="A643" s="105">
        <v>7</v>
      </c>
      <c r="B643" s="275" t="s">
        <v>2670</v>
      </c>
      <c r="C643" s="268">
        <v>31072</v>
      </c>
      <c r="D643" s="267"/>
      <c r="E643" s="105" t="s">
        <v>2671</v>
      </c>
      <c r="F643" s="105" t="s">
        <v>2671</v>
      </c>
      <c r="G643" s="329" t="s">
        <v>2672</v>
      </c>
      <c r="H643" s="107">
        <v>44280</v>
      </c>
      <c r="I643" s="133" t="s">
        <v>42</v>
      </c>
      <c r="J643" s="105" t="s">
        <v>95</v>
      </c>
      <c r="K643" s="105"/>
      <c r="L643" s="107">
        <v>42918</v>
      </c>
      <c r="M643" s="105" t="s">
        <v>492</v>
      </c>
      <c r="N643" s="105"/>
      <c r="O643" s="105" t="s">
        <v>186</v>
      </c>
      <c r="P643" s="105" t="s">
        <v>48</v>
      </c>
      <c r="Q643" s="105" t="s">
        <v>49</v>
      </c>
      <c r="R643" s="105" t="s">
        <v>50</v>
      </c>
      <c r="S643" s="105" t="s">
        <v>51</v>
      </c>
      <c r="T643" s="156">
        <f t="shared" si="142"/>
        <v>40</v>
      </c>
      <c r="U643" s="235"/>
      <c r="V643" s="279"/>
      <c r="W643" s="280"/>
      <c r="X643" s="159">
        <f t="shared" si="141"/>
        <v>97</v>
      </c>
      <c r="Y643" s="159">
        <f t="shared" si="129"/>
        <v>8</v>
      </c>
      <c r="Z643" s="159">
        <f t="shared" si="130"/>
        <v>1</v>
      </c>
      <c r="AA643" s="281"/>
      <c r="AB643" s="281"/>
      <c r="AC643" s="281"/>
    </row>
    <row r="644" s="45" customFormat="1" ht="78.75" spans="1:26">
      <c r="A644" s="105">
        <v>8</v>
      </c>
      <c r="B644" s="122" t="s">
        <v>2673</v>
      </c>
      <c r="C644" s="124"/>
      <c r="D644" s="123">
        <v>34348</v>
      </c>
      <c r="E644" s="115" t="s">
        <v>2674</v>
      </c>
      <c r="F644" s="115" t="s">
        <v>2675</v>
      </c>
      <c r="G644" s="327" t="s">
        <v>2676</v>
      </c>
      <c r="H644" s="123">
        <v>44789</v>
      </c>
      <c r="I644" s="133" t="s">
        <v>42</v>
      </c>
      <c r="J644" s="113" t="s">
        <v>95</v>
      </c>
      <c r="K644" s="115" t="s">
        <v>2677</v>
      </c>
      <c r="L644" s="123">
        <v>43313</v>
      </c>
      <c r="M644" s="113" t="s">
        <v>492</v>
      </c>
      <c r="N644" s="124"/>
      <c r="O644" s="113" t="s">
        <v>186</v>
      </c>
      <c r="P644" s="113" t="s">
        <v>48</v>
      </c>
      <c r="Q644" s="113" t="s">
        <v>275</v>
      </c>
      <c r="R644" s="113" t="s">
        <v>51</v>
      </c>
      <c r="S644" s="113" t="s">
        <v>51</v>
      </c>
      <c r="T644" s="156">
        <f t="shared" si="140"/>
        <v>31</v>
      </c>
      <c r="U644" s="113" t="s">
        <v>52</v>
      </c>
      <c r="V644" s="162"/>
      <c r="W644" s="158"/>
      <c r="X644" s="159">
        <f t="shared" si="141"/>
        <v>85</v>
      </c>
      <c r="Y644" s="159">
        <f t="shared" si="129"/>
        <v>7</v>
      </c>
      <c r="Z644" s="159">
        <f t="shared" si="130"/>
        <v>1</v>
      </c>
    </row>
    <row r="645" s="45" customFormat="1" ht="78.75" spans="1:29">
      <c r="A645" s="105">
        <v>9</v>
      </c>
      <c r="B645" s="274" t="s">
        <v>2678</v>
      </c>
      <c r="C645" s="266"/>
      <c r="D645" s="268">
        <v>31996</v>
      </c>
      <c r="E645" s="105" t="s">
        <v>2679</v>
      </c>
      <c r="F645" s="105" t="s">
        <v>2679</v>
      </c>
      <c r="G645" s="105" t="s">
        <v>2680</v>
      </c>
      <c r="H645" s="107">
        <v>45081</v>
      </c>
      <c r="I645" s="133" t="s">
        <v>42</v>
      </c>
      <c r="J645" s="105" t="s">
        <v>95</v>
      </c>
      <c r="K645" s="105"/>
      <c r="L645" s="107">
        <v>43101</v>
      </c>
      <c r="M645" s="105" t="s">
        <v>492</v>
      </c>
      <c r="N645" s="105"/>
      <c r="O645" s="105" t="s">
        <v>174</v>
      </c>
      <c r="P645" s="105" t="s">
        <v>511</v>
      </c>
      <c r="Q645" s="105" t="s">
        <v>2681</v>
      </c>
      <c r="R645" s="105" t="s">
        <v>51</v>
      </c>
      <c r="S645" s="105" t="s">
        <v>29</v>
      </c>
      <c r="T645" s="156">
        <f t="shared" si="140"/>
        <v>38</v>
      </c>
      <c r="U645" s="235"/>
      <c r="V645" s="279"/>
      <c r="W645" s="280"/>
      <c r="X645" s="159">
        <f t="shared" si="141"/>
        <v>92</v>
      </c>
      <c r="Y645" s="159">
        <f t="shared" si="129"/>
        <v>7</v>
      </c>
      <c r="Z645" s="159">
        <f t="shared" si="130"/>
        <v>8</v>
      </c>
      <c r="AA645" s="281"/>
      <c r="AB645" s="281"/>
      <c r="AC645" s="281"/>
    </row>
    <row r="646" s="45" customFormat="1" ht="78.75" spans="1:29">
      <c r="A646" s="105">
        <v>10</v>
      </c>
      <c r="B646" s="275" t="s">
        <v>2682</v>
      </c>
      <c r="C646" s="267"/>
      <c r="D646" s="268">
        <v>30119</v>
      </c>
      <c r="E646" s="105" t="s">
        <v>2683</v>
      </c>
      <c r="F646" s="105" t="s">
        <v>2684</v>
      </c>
      <c r="G646" s="105" t="s">
        <v>2685</v>
      </c>
      <c r="H646" s="107" t="s">
        <v>2686</v>
      </c>
      <c r="I646" s="133" t="s">
        <v>42</v>
      </c>
      <c r="J646" s="105" t="s">
        <v>95</v>
      </c>
      <c r="K646" s="105"/>
      <c r="L646" s="107">
        <v>43466</v>
      </c>
      <c r="M646" s="105" t="s">
        <v>492</v>
      </c>
      <c r="N646" s="105"/>
      <c r="O646" s="105" t="s">
        <v>186</v>
      </c>
      <c r="P646" s="105" t="s">
        <v>2687</v>
      </c>
      <c r="Q646" s="105" t="s">
        <v>49</v>
      </c>
      <c r="R646" s="105" t="s">
        <v>513</v>
      </c>
      <c r="S646" s="105"/>
      <c r="T646" s="156">
        <f t="shared" si="140"/>
        <v>43</v>
      </c>
      <c r="U646" s="235"/>
      <c r="V646" s="279"/>
      <c r="W646" s="280"/>
      <c r="X646" s="159">
        <f t="shared" ref="X646:X652" si="143">DATEDIF(L646,$W$7,"m")</f>
        <v>80</v>
      </c>
      <c r="Y646" s="159">
        <f t="shared" si="129"/>
        <v>6</v>
      </c>
      <c r="Z646" s="159">
        <f t="shared" si="130"/>
        <v>8</v>
      </c>
      <c r="AA646" s="281"/>
      <c r="AB646" s="281"/>
      <c r="AC646" s="281"/>
    </row>
    <row r="647" s="45" customFormat="1" ht="78.75" spans="1:29">
      <c r="A647" s="105">
        <v>11</v>
      </c>
      <c r="B647" s="275" t="s">
        <v>2688</v>
      </c>
      <c r="C647" s="268">
        <v>35259</v>
      </c>
      <c r="D647" s="267"/>
      <c r="E647" s="105" t="s">
        <v>2689</v>
      </c>
      <c r="F647" s="105" t="s">
        <v>2690</v>
      </c>
      <c r="G647" s="105" t="s">
        <v>2691</v>
      </c>
      <c r="H647" s="107">
        <v>44280</v>
      </c>
      <c r="I647" s="133" t="s">
        <v>42</v>
      </c>
      <c r="J647" s="105" t="s">
        <v>95</v>
      </c>
      <c r="K647" s="105"/>
      <c r="L647" s="107">
        <v>43728</v>
      </c>
      <c r="M647" s="105" t="s">
        <v>492</v>
      </c>
      <c r="N647" s="105"/>
      <c r="O647" s="105" t="s">
        <v>186</v>
      </c>
      <c r="P647" s="105" t="s">
        <v>2687</v>
      </c>
      <c r="Q647" s="105"/>
      <c r="R647" s="105"/>
      <c r="S647" s="105"/>
      <c r="T647" s="156">
        <f t="shared" ref="T647:T649" si="144">$X$9-YEAR(C647)</f>
        <v>29</v>
      </c>
      <c r="U647" s="235"/>
      <c r="V647" s="279"/>
      <c r="W647" s="280"/>
      <c r="X647" s="159">
        <f t="shared" si="143"/>
        <v>71</v>
      </c>
      <c r="Y647" s="159">
        <f t="shared" si="129"/>
        <v>5</v>
      </c>
      <c r="Z647" s="159">
        <f t="shared" si="130"/>
        <v>11</v>
      </c>
      <c r="AA647" s="281"/>
      <c r="AB647" s="281"/>
      <c r="AC647" s="281"/>
    </row>
    <row r="648" s="45" customFormat="1" ht="78.75" spans="1:29">
      <c r="A648" s="105">
        <v>12</v>
      </c>
      <c r="B648" s="274" t="s">
        <v>2692</v>
      </c>
      <c r="C648" s="268">
        <v>34390</v>
      </c>
      <c r="D648" s="266"/>
      <c r="E648" s="105" t="s">
        <v>2693</v>
      </c>
      <c r="F648" s="105" t="s">
        <v>2693</v>
      </c>
      <c r="G648" s="105" t="s">
        <v>2694</v>
      </c>
      <c r="H648" s="107" t="s">
        <v>2695</v>
      </c>
      <c r="I648" s="133" t="s">
        <v>42</v>
      </c>
      <c r="J648" s="105" t="s">
        <v>95</v>
      </c>
      <c r="K648" s="105"/>
      <c r="L648" s="107">
        <v>44013</v>
      </c>
      <c r="M648" s="105" t="s">
        <v>492</v>
      </c>
      <c r="N648" s="105"/>
      <c r="O648" s="105" t="s">
        <v>2696</v>
      </c>
      <c r="P648" s="105" t="s">
        <v>48</v>
      </c>
      <c r="Q648" s="105" t="s">
        <v>49</v>
      </c>
      <c r="R648" s="105" t="s">
        <v>51</v>
      </c>
      <c r="S648" s="105" t="s">
        <v>29</v>
      </c>
      <c r="T648" s="156">
        <f t="shared" si="144"/>
        <v>31</v>
      </c>
      <c r="U648" s="235"/>
      <c r="V648" s="279"/>
      <c r="W648" s="280"/>
      <c r="X648" s="159">
        <f t="shared" si="143"/>
        <v>62</v>
      </c>
      <c r="Y648" s="159">
        <f t="shared" si="129"/>
        <v>5</v>
      </c>
      <c r="Z648" s="159">
        <f t="shared" si="130"/>
        <v>2</v>
      </c>
      <c r="AA648" s="281"/>
      <c r="AB648" s="281"/>
      <c r="AC648" s="281"/>
    </row>
    <row r="649" s="45" customFormat="1" ht="78.75" spans="1:29">
      <c r="A649" s="105">
        <v>13</v>
      </c>
      <c r="B649" s="274" t="s">
        <v>865</v>
      </c>
      <c r="C649" s="268">
        <v>36084</v>
      </c>
      <c r="D649" s="266"/>
      <c r="E649" s="105" t="s">
        <v>2697</v>
      </c>
      <c r="F649" s="105" t="s">
        <v>2698</v>
      </c>
      <c r="G649" s="105" t="s">
        <v>2699</v>
      </c>
      <c r="H649" s="107">
        <v>45514</v>
      </c>
      <c r="I649" s="133" t="s">
        <v>42</v>
      </c>
      <c r="J649" s="105" t="s">
        <v>95</v>
      </c>
      <c r="K649" s="105"/>
      <c r="L649" s="107">
        <v>44348</v>
      </c>
      <c r="M649" s="105" t="s">
        <v>492</v>
      </c>
      <c r="N649" s="105"/>
      <c r="O649" s="105" t="s">
        <v>174</v>
      </c>
      <c r="P649" s="105" t="s">
        <v>2700</v>
      </c>
      <c r="Q649" s="105" t="s">
        <v>49</v>
      </c>
      <c r="R649" s="105" t="s">
        <v>280</v>
      </c>
      <c r="S649" s="105" t="s">
        <v>79</v>
      </c>
      <c r="T649" s="156">
        <f t="shared" si="144"/>
        <v>27</v>
      </c>
      <c r="U649" s="235"/>
      <c r="V649" s="279"/>
      <c r="W649" s="280"/>
      <c r="X649" s="159">
        <f t="shared" si="143"/>
        <v>51</v>
      </c>
      <c r="Y649" s="159">
        <f t="shared" si="129"/>
        <v>4</v>
      </c>
      <c r="Z649" s="159">
        <f t="shared" si="130"/>
        <v>3</v>
      </c>
      <c r="AA649" s="281"/>
      <c r="AB649" s="281"/>
      <c r="AC649" s="281"/>
    </row>
    <row r="650" s="45" customFormat="1" ht="78.75" spans="1:29">
      <c r="A650" s="105">
        <v>14</v>
      </c>
      <c r="B650" s="274" t="s">
        <v>2701</v>
      </c>
      <c r="C650" s="266"/>
      <c r="D650" s="268">
        <v>33135</v>
      </c>
      <c r="E650" s="105" t="s">
        <v>2702</v>
      </c>
      <c r="F650" s="105" t="s">
        <v>2703</v>
      </c>
      <c r="G650" s="105" t="s">
        <v>2704</v>
      </c>
      <c r="H650" s="107">
        <v>44581</v>
      </c>
      <c r="I650" s="133" t="s">
        <v>42</v>
      </c>
      <c r="J650" s="105" t="s">
        <v>95</v>
      </c>
      <c r="K650" s="105"/>
      <c r="L650" s="107">
        <v>44348</v>
      </c>
      <c r="M650" s="105" t="s">
        <v>492</v>
      </c>
      <c r="N650" s="105"/>
      <c r="O650" s="105" t="s">
        <v>186</v>
      </c>
      <c r="P650" s="105" t="s">
        <v>191</v>
      </c>
      <c r="Q650" s="105" t="s">
        <v>49</v>
      </c>
      <c r="R650" s="105" t="s">
        <v>2705</v>
      </c>
      <c r="S650" s="105" t="s">
        <v>51</v>
      </c>
      <c r="T650" s="156">
        <f>$X$9-YEAR(D650)</f>
        <v>35</v>
      </c>
      <c r="U650" s="235"/>
      <c r="V650" s="279"/>
      <c r="W650" s="280"/>
      <c r="X650" s="159">
        <f t="shared" si="143"/>
        <v>51</v>
      </c>
      <c r="Y650" s="159">
        <f t="shared" si="129"/>
        <v>4</v>
      </c>
      <c r="Z650" s="159">
        <f t="shared" si="130"/>
        <v>3</v>
      </c>
      <c r="AA650" s="281"/>
      <c r="AB650" s="281"/>
      <c r="AC650" s="281"/>
    </row>
    <row r="651" s="45" customFormat="1" ht="78.75" spans="1:29">
      <c r="A651" s="105">
        <v>15</v>
      </c>
      <c r="B651" s="274" t="s">
        <v>2706</v>
      </c>
      <c r="C651" s="268">
        <v>34502</v>
      </c>
      <c r="D651" s="266"/>
      <c r="E651" s="105" t="s">
        <v>2707</v>
      </c>
      <c r="F651" s="105" t="s">
        <v>2708</v>
      </c>
      <c r="G651" s="105" t="s">
        <v>2709</v>
      </c>
      <c r="H651" s="107">
        <v>44389</v>
      </c>
      <c r="I651" s="133" t="s">
        <v>42</v>
      </c>
      <c r="J651" s="105" t="s">
        <v>95</v>
      </c>
      <c r="K651" s="105"/>
      <c r="L651" s="107">
        <v>44348</v>
      </c>
      <c r="M651" s="105" t="s">
        <v>492</v>
      </c>
      <c r="N651" s="105"/>
      <c r="O651" s="105" t="s">
        <v>2696</v>
      </c>
      <c r="P651" s="105" t="s">
        <v>48</v>
      </c>
      <c r="Q651" s="105" t="s">
        <v>49</v>
      </c>
      <c r="R651" s="105" t="s">
        <v>51</v>
      </c>
      <c r="S651" s="105" t="s">
        <v>29</v>
      </c>
      <c r="T651" s="156">
        <f t="shared" ref="T651:T653" si="145">$X$9-YEAR(C651)</f>
        <v>31</v>
      </c>
      <c r="U651" s="235"/>
      <c r="V651" s="279"/>
      <c r="W651" s="280"/>
      <c r="X651" s="159">
        <f t="shared" si="143"/>
        <v>51</v>
      </c>
      <c r="Y651" s="159">
        <f t="shared" si="129"/>
        <v>4</v>
      </c>
      <c r="Z651" s="159">
        <f t="shared" si="130"/>
        <v>3</v>
      </c>
      <c r="AA651" s="281"/>
      <c r="AB651" s="281"/>
      <c r="AC651" s="281"/>
    </row>
    <row r="652" s="45" customFormat="1" ht="78.75" spans="1:29">
      <c r="A652" s="105">
        <v>16</v>
      </c>
      <c r="B652" s="275" t="s">
        <v>2710</v>
      </c>
      <c r="C652" s="268">
        <v>33699</v>
      </c>
      <c r="D652" s="267"/>
      <c r="E652" s="105" t="s">
        <v>2711</v>
      </c>
      <c r="F652" s="105" t="s">
        <v>2712</v>
      </c>
      <c r="G652" s="105" t="s">
        <v>2713</v>
      </c>
      <c r="H652" s="107" t="s">
        <v>2714</v>
      </c>
      <c r="I652" s="133" t="s">
        <v>42</v>
      </c>
      <c r="J652" s="105" t="s">
        <v>95</v>
      </c>
      <c r="K652" s="105"/>
      <c r="L652" s="107">
        <v>44562</v>
      </c>
      <c r="M652" s="105" t="s">
        <v>492</v>
      </c>
      <c r="N652" s="105"/>
      <c r="O652" s="105" t="s">
        <v>84</v>
      </c>
      <c r="P652" s="105" t="s">
        <v>48</v>
      </c>
      <c r="Q652" s="105" t="s">
        <v>49</v>
      </c>
      <c r="R652" s="105" t="s">
        <v>51</v>
      </c>
      <c r="S652" s="105" t="s">
        <v>51</v>
      </c>
      <c r="T652" s="156">
        <f t="shared" si="145"/>
        <v>33</v>
      </c>
      <c r="U652" s="235"/>
      <c r="V652" s="279"/>
      <c r="W652" s="280"/>
      <c r="X652" s="159">
        <f t="shared" si="143"/>
        <v>44</v>
      </c>
      <c r="Y652" s="159">
        <f t="shared" si="129"/>
        <v>3</v>
      </c>
      <c r="Z652" s="159">
        <f t="shared" si="130"/>
        <v>8</v>
      </c>
      <c r="AA652" s="281"/>
      <c r="AB652" s="281"/>
      <c r="AC652" s="281"/>
    </row>
    <row r="653" s="45" customFormat="1" ht="78.75" spans="1:29">
      <c r="A653" s="105">
        <v>17</v>
      </c>
      <c r="B653" s="274" t="s">
        <v>2715</v>
      </c>
      <c r="C653" s="268">
        <v>35524</v>
      </c>
      <c r="D653" s="266"/>
      <c r="E653" s="105" t="s">
        <v>2716</v>
      </c>
      <c r="F653" s="105" t="s">
        <v>2717</v>
      </c>
      <c r="G653" s="105" t="s">
        <v>2718</v>
      </c>
      <c r="H653" s="107">
        <v>44301</v>
      </c>
      <c r="I653" s="133" t="s">
        <v>42</v>
      </c>
      <c r="J653" s="105" t="s">
        <v>95</v>
      </c>
      <c r="K653" s="105"/>
      <c r="L653" s="107">
        <v>45292</v>
      </c>
      <c r="M653" s="105" t="s">
        <v>492</v>
      </c>
      <c r="N653" s="105"/>
      <c r="O653" s="105" t="s">
        <v>186</v>
      </c>
      <c r="P653" s="105" t="s">
        <v>493</v>
      </c>
      <c r="Q653" s="105"/>
      <c r="R653" s="105" t="s">
        <v>513</v>
      </c>
      <c r="S653" s="105" t="s">
        <v>543</v>
      </c>
      <c r="T653" s="156">
        <f t="shared" si="145"/>
        <v>28</v>
      </c>
      <c r="U653" s="235"/>
      <c r="V653" s="279"/>
      <c r="W653" s="280"/>
      <c r="X653" s="159">
        <f t="shared" ref="X653:X661" si="146">DATEDIF(L653,$W$7,"m")</f>
        <v>20</v>
      </c>
      <c r="Y653" s="159">
        <f t="shared" si="129"/>
        <v>1</v>
      </c>
      <c r="Z653" s="159">
        <f t="shared" si="130"/>
        <v>8</v>
      </c>
      <c r="AA653" s="281"/>
      <c r="AB653" s="281"/>
      <c r="AC653" s="281"/>
    </row>
    <row r="654" s="45" customFormat="1" ht="79.5" spans="1:29">
      <c r="A654" s="105">
        <v>18</v>
      </c>
      <c r="B654" s="274" t="s">
        <v>2719</v>
      </c>
      <c r="C654" s="266"/>
      <c r="D654" s="268">
        <v>35084</v>
      </c>
      <c r="E654" s="105" t="s">
        <v>2720</v>
      </c>
      <c r="F654" s="105" t="s">
        <v>2721</v>
      </c>
      <c r="G654" s="105" t="s">
        <v>2722</v>
      </c>
      <c r="H654" s="107">
        <v>44419</v>
      </c>
      <c r="I654" s="133" t="s">
        <v>42</v>
      </c>
      <c r="J654" s="105" t="s">
        <v>95</v>
      </c>
      <c r="K654" s="105"/>
      <c r="L654" s="107">
        <v>45413</v>
      </c>
      <c r="M654" s="105" t="s">
        <v>492</v>
      </c>
      <c r="N654" s="105"/>
      <c r="O654" s="105" t="s">
        <v>174</v>
      </c>
      <c r="P654" s="105" t="s">
        <v>48</v>
      </c>
      <c r="Q654" s="105" t="s">
        <v>49</v>
      </c>
      <c r="R654" s="105" t="s">
        <v>51</v>
      </c>
      <c r="S654" s="105" t="s">
        <v>51</v>
      </c>
      <c r="T654" s="156">
        <f>$X$9-YEAR(D654)</f>
        <v>29</v>
      </c>
      <c r="U654" s="235"/>
      <c r="V654" s="279"/>
      <c r="W654" s="280"/>
      <c r="X654" s="159">
        <f t="shared" si="146"/>
        <v>16</v>
      </c>
      <c r="Y654" s="159">
        <f t="shared" si="129"/>
        <v>1</v>
      </c>
      <c r="Z654" s="159">
        <f t="shared" si="130"/>
        <v>4</v>
      </c>
      <c r="AA654" s="281"/>
      <c r="AB654" s="281"/>
      <c r="AC654" s="281"/>
    </row>
    <row r="655" s="46" customFormat="1" ht="16.5" spans="1:29">
      <c r="A655" s="233" t="s">
        <v>304</v>
      </c>
      <c r="B655" s="236" t="s">
        <v>1317</v>
      </c>
      <c r="C655" s="251"/>
      <c r="D655" s="235"/>
      <c r="E655" s="235"/>
      <c r="F655" s="235"/>
      <c r="G655" s="235"/>
      <c r="H655" s="235"/>
      <c r="I655" s="235"/>
      <c r="J655" s="233">
        <f>A658</f>
        <v>3</v>
      </c>
      <c r="K655" s="235"/>
      <c r="L655" s="235"/>
      <c r="M655" s="235"/>
      <c r="N655" s="235"/>
      <c r="O655" s="235"/>
      <c r="P655" s="235"/>
      <c r="Q655" s="235"/>
      <c r="R655" s="235"/>
      <c r="S655" s="235"/>
      <c r="T655" s="235"/>
      <c r="U655" s="235"/>
      <c r="V655" s="255"/>
      <c r="W655" s="256"/>
      <c r="X655" s="159"/>
      <c r="Y655" s="159"/>
      <c r="Z655" s="159"/>
      <c r="AA655" s="256"/>
      <c r="AB655" s="256"/>
      <c r="AC655" s="256"/>
    </row>
    <row r="656" s="45" customFormat="1" ht="78.75" spans="1:29">
      <c r="A656" s="105">
        <v>1</v>
      </c>
      <c r="B656" s="237" t="s">
        <v>2723</v>
      </c>
      <c r="C656" s="107">
        <v>31995</v>
      </c>
      <c r="D656" s="235"/>
      <c r="E656" s="105" t="s">
        <v>2724</v>
      </c>
      <c r="F656" s="105" t="s">
        <v>2725</v>
      </c>
      <c r="G656" s="105" t="s">
        <v>2726</v>
      </c>
      <c r="H656" s="107">
        <v>44825</v>
      </c>
      <c r="I656" s="133" t="s">
        <v>42</v>
      </c>
      <c r="J656" s="105" t="s">
        <v>95</v>
      </c>
      <c r="K656" s="105"/>
      <c r="L656" s="107">
        <v>42552</v>
      </c>
      <c r="M656" s="105" t="s">
        <v>492</v>
      </c>
      <c r="N656" s="105"/>
      <c r="O656" s="105" t="s">
        <v>174</v>
      </c>
      <c r="P656" s="105" t="s">
        <v>2727</v>
      </c>
      <c r="Q656" s="105" t="s">
        <v>49</v>
      </c>
      <c r="R656" s="105" t="s">
        <v>735</v>
      </c>
      <c r="S656" s="105" t="s">
        <v>2728</v>
      </c>
      <c r="T656" s="156">
        <f t="shared" ref="T656:T658" si="147">$X$9-YEAR(C656)</f>
        <v>38</v>
      </c>
      <c r="U656" s="235"/>
      <c r="V656" s="279"/>
      <c r="W656" s="280"/>
      <c r="X656" s="159">
        <f t="shared" si="146"/>
        <v>110</v>
      </c>
      <c r="Y656" s="159">
        <f t="shared" ref="Y656:Y719" si="148">ROUNDDOWN(X656/12,0)</f>
        <v>9</v>
      </c>
      <c r="Z656" s="159">
        <f t="shared" ref="Z656:Z719" si="149">MOD(X656,12)</f>
        <v>2</v>
      </c>
      <c r="AA656" s="281"/>
      <c r="AB656" s="281"/>
      <c r="AC656" s="281"/>
    </row>
    <row r="657" s="45" customFormat="1" ht="78.75" spans="1:29">
      <c r="A657" s="105">
        <v>2</v>
      </c>
      <c r="B657" s="237" t="s">
        <v>2729</v>
      </c>
      <c r="C657" s="107">
        <v>30257</v>
      </c>
      <c r="D657" s="235"/>
      <c r="E657" s="105" t="s">
        <v>263</v>
      </c>
      <c r="F657" s="105" t="s">
        <v>2730</v>
      </c>
      <c r="G657" s="105" t="s">
        <v>2731</v>
      </c>
      <c r="H657" s="107">
        <v>44325</v>
      </c>
      <c r="I657" s="133" t="s">
        <v>42</v>
      </c>
      <c r="J657" s="105" t="s">
        <v>95</v>
      </c>
      <c r="K657" s="105"/>
      <c r="L657" s="107">
        <v>42552</v>
      </c>
      <c r="M657" s="105" t="s">
        <v>492</v>
      </c>
      <c r="N657" s="105"/>
      <c r="O657" s="105" t="s">
        <v>174</v>
      </c>
      <c r="P657" s="105" t="s">
        <v>48</v>
      </c>
      <c r="Q657" s="105" t="s">
        <v>2653</v>
      </c>
      <c r="R657" s="105" t="s">
        <v>50</v>
      </c>
      <c r="S657" s="105" t="s">
        <v>29</v>
      </c>
      <c r="T657" s="156">
        <f t="shared" si="147"/>
        <v>43</v>
      </c>
      <c r="U657" s="235"/>
      <c r="V657" s="279"/>
      <c r="W657" s="280"/>
      <c r="X657" s="159">
        <f t="shared" si="146"/>
        <v>110</v>
      </c>
      <c r="Y657" s="159">
        <f t="shared" si="148"/>
        <v>9</v>
      </c>
      <c r="Z657" s="159">
        <f t="shared" si="149"/>
        <v>2</v>
      </c>
      <c r="AA657" s="281"/>
      <c r="AB657" s="281"/>
      <c r="AC657" s="281"/>
    </row>
    <row r="658" s="45" customFormat="1" ht="79.5" spans="1:29">
      <c r="A658" s="105">
        <v>3</v>
      </c>
      <c r="B658" s="237" t="s">
        <v>2732</v>
      </c>
      <c r="C658" s="107">
        <v>30209</v>
      </c>
      <c r="D658" s="235"/>
      <c r="E658" s="105" t="s">
        <v>2733</v>
      </c>
      <c r="F658" s="105" t="s">
        <v>2734</v>
      </c>
      <c r="G658" s="105" t="s">
        <v>2735</v>
      </c>
      <c r="H658" s="107">
        <v>44617</v>
      </c>
      <c r="I658" s="133" t="s">
        <v>42</v>
      </c>
      <c r="J658" s="105" t="s">
        <v>95</v>
      </c>
      <c r="K658" s="105"/>
      <c r="L658" s="107">
        <v>45413</v>
      </c>
      <c r="M658" s="105" t="s">
        <v>492</v>
      </c>
      <c r="N658" s="105"/>
      <c r="O658" s="105" t="s">
        <v>186</v>
      </c>
      <c r="P658" s="105" t="s">
        <v>2736</v>
      </c>
      <c r="Q658" s="105" t="s">
        <v>407</v>
      </c>
      <c r="R658" s="105"/>
      <c r="S658" s="105"/>
      <c r="T658" s="156">
        <f t="shared" si="147"/>
        <v>43</v>
      </c>
      <c r="U658" s="235"/>
      <c r="V658" s="279"/>
      <c r="W658" s="280"/>
      <c r="X658" s="159">
        <f t="shared" si="146"/>
        <v>16</v>
      </c>
      <c r="Y658" s="159">
        <f t="shared" si="148"/>
        <v>1</v>
      </c>
      <c r="Z658" s="159">
        <f t="shared" si="149"/>
        <v>4</v>
      </c>
      <c r="AA658" s="281"/>
      <c r="AB658" s="281"/>
      <c r="AC658" s="281"/>
    </row>
    <row r="659" s="45" customFormat="1" ht="16.5" spans="1:29">
      <c r="A659" s="233" t="s">
        <v>2737</v>
      </c>
      <c r="B659" s="252" t="s">
        <v>2738</v>
      </c>
      <c r="C659" s="235"/>
      <c r="D659" s="235"/>
      <c r="E659" s="235"/>
      <c r="F659" s="235"/>
      <c r="G659" s="235"/>
      <c r="H659" s="235"/>
      <c r="I659" s="235"/>
      <c r="J659" s="240">
        <f>SUM(J660:J681)</f>
        <v>20</v>
      </c>
      <c r="K659" s="235"/>
      <c r="L659" s="235"/>
      <c r="M659" s="235"/>
      <c r="N659" s="235"/>
      <c r="O659" s="235"/>
      <c r="P659" s="235"/>
      <c r="Q659" s="235"/>
      <c r="R659" s="235"/>
      <c r="S659" s="235"/>
      <c r="T659" s="235"/>
      <c r="U659" s="235"/>
      <c r="V659" s="255"/>
      <c r="W659" s="256"/>
      <c r="X659" s="159"/>
      <c r="Y659" s="159"/>
      <c r="Z659" s="159"/>
      <c r="AA659" s="256"/>
      <c r="AB659" s="256"/>
      <c r="AC659" s="256"/>
    </row>
    <row r="660" s="45" customFormat="1" ht="16.5" spans="1:29">
      <c r="A660" s="233" t="s">
        <v>31</v>
      </c>
      <c r="B660" s="236" t="s">
        <v>741</v>
      </c>
      <c r="C660" s="239"/>
      <c r="D660" s="235"/>
      <c r="E660" s="235"/>
      <c r="F660" s="235"/>
      <c r="G660" s="235"/>
      <c r="H660" s="235"/>
      <c r="I660" s="235"/>
      <c r="J660" s="233">
        <f>A661</f>
        <v>1</v>
      </c>
      <c r="K660" s="235"/>
      <c r="L660" s="235"/>
      <c r="M660" s="235"/>
      <c r="N660" s="235"/>
      <c r="O660" s="235"/>
      <c r="P660" s="235"/>
      <c r="Q660" s="235"/>
      <c r="R660" s="235"/>
      <c r="S660" s="235"/>
      <c r="T660" s="235"/>
      <c r="U660" s="235"/>
      <c r="V660" s="255"/>
      <c r="W660" s="256"/>
      <c r="X660" s="159"/>
      <c r="Y660" s="159"/>
      <c r="Z660" s="159"/>
      <c r="AA660" s="256"/>
      <c r="AB660" s="256"/>
      <c r="AC660" s="256"/>
    </row>
    <row r="661" s="45" customFormat="1" ht="31.5" spans="1:29">
      <c r="A661" s="105">
        <v>1</v>
      </c>
      <c r="B661" s="237" t="s">
        <v>2739</v>
      </c>
      <c r="C661" s="107">
        <v>28747</v>
      </c>
      <c r="D661" s="235"/>
      <c r="E661" s="105" t="s">
        <v>2740</v>
      </c>
      <c r="F661" s="105" t="s">
        <v>2741</v>
      </c>
      <c r="G661" s="105" t="s">
        <v>2742</v>
      </c>
      <c r="H661" s="107">
        <v>44419</v>
      </c>
      <c r="I661" s="133" t="s">
        <v>42</v>
      </c>
      <c r="J661" s="105" t="s">
        <v>745</v>
      </c>
      <c r="K661" s="105"/>
      <c r="L661" s="107">
        <v>42375</v>
      </c>
      <c r="M661" s="105"/>
      <c r="N661" s="105" t="s">
        <v>328</v>
      </c>
      <c r="O661" s="105" t="s">
        <v>84</v>
      </c>
      <c r="P661" s="105" t="s">
        <v>2743</v>
      </c>
      <c r="Q661" s="105" t="s">
        <v>107</v>
      </c>
      <c r="R661" s="105" t="s">
        <v>51</v>
      </c>
      <c r="S661" s="105" t="s">
        <v>51</v>
      </c>
      <c r="T661" s="156">
        <f>$X$9-YEAR(C661)</f>
        <v>47</v>
      </c>
      <c r="U661" s="235"/>
      <c r="V661" s="279"/>
      <c r="W661" s="280"/>
      <c r="X661" s="159">
        <f t="shared" si="146"/>
        <v>115</v>
      </c>
      <c r="Y661" s="159">
        <f t="shared" si="148"/>
        <v>9</v>
      </c>
      <c r="Z661" s="159">
        <f t="shared" si="149"/>
        <v>7</v>
      </c>
      <c r="AA661" s="281"/>
      <c r="AB661" s="281"/>
      <c r="AC661" s="281"/>
    </row>
    <row r="662" s="46" customFormat="1" spans="1:29">
      <c r="A662" s="233" t="s">
        <v>85</v>
      </c>
      <c r="B662" s="252" t="s">
        <v>754</v>
      </c>
      <c r="C662" s="282"/>
      <c r="D662" s="283"/>
      <c r="E662" s="233"/>
      <c r="F662" s="233"/>
      <c r="G662" s="233"/>
      <c r="H662" s="282"/>
      <c r="I662" s="233"/>
      <c r="J662" s="233">
        <f>A665</f>
        <v>3</v>
      </c>
      <c r="K662" s="233"/>
      <c r="L662" s="282"/>
      <c r="M662" s="233"/>
      <c r="N662" s="233"/>
      <c r="O662" s="233"/>
      <c r="P662" s="233"/>
      <c r="Q662" s="233"/>
      <c r="R662" s="233"/>
      <c r="S662" s="233"/>
      <c r="T662" s="233"/>
      <c r="U662" s="283"/>
      <c r="V662" s="288"/>
      <c r="W662" s="289"/>
      <c r="X662" s="159"/>
      <c r="Y662" s="159"/>
      <c r="Z662" s="159"/>
      <c r="AA662" s="292"/>
      <c r="AB662" s="292"/>
      <c r="AC662" s="292"/>
    </row>
    <row r="663" s="45" customFormat="1" ht="78.75" spans="1:29">
      <c r="A663" s="105">
        <v>1</v>
      </c>
      <c r="B663" s="274" t="s">
        <v>2744</v>
      </c>
      <c r="C663" s="266"/>
      <c r="D663" s="268">
        <v>33455</v>
      </c>
      <c r="E663" s="105" t="s">
        <v>2745</v>
      </c>
      <c r="F663" s="105" t="s">
        <v>2746</v>
      </c>
      <c r="G663" s="105" t="s">
        <v>2747</v>
      </c>
      <c r="H663" s="107">
        <v>44833</v>
      </c>
      <c r="I663" s="133" t="s">
        <v>42</v>
      </c>
      <c r="J663" s="105" t="s">
        <v>95</v>
      </c>
      <c r="K663" s="105" t="s">
        <v>2748</v>
      </c>
      <c r="L663" s="107">
        <v>42552</v>
      </c>
      <c r="M663" s="105" t="s">
        <v>492</v>
      </c>
      <c r="N663" s="105"/>
      <c r="O663" s="105" t="s">
        <v>174</v>
      </c>
      <c r="P663" s="105" t="s">
        <v>48</v>
      </c>
      <c r="Q663" s="105" t="s">
        <v>49</v>
      </c>
      <c r="R663" s="105" t="s">
        <v>51</v>
      </c>
      <c r="S663" s="105" t="s">
        <v>51</v>
      </c>
      <c r="T663" s="156">
        <f>$X$9-YEAR(D663)</f>
        <v>34</v>
      </c>
      <c r="U663" s="235"/>
      <c r="V663" s="279"/>
      <c r="W663" s="280"/>
      <c r="X663" s="159">
        <f t="shared" ref="X662:X670" si="150">DATEDIF(L663,$W$7,"m")</f>
        <v>110</v>
      </c>
      <c r="Y663" s="159">
        <f t="shared" si="148"/>
        <v>9</v>
      </c>
      <c r="Z663" s="159">
        <f t="shared" si="149"/>
        <v>2</v>
      </c>
      <c r="AA663" s="281"/>
      <c r="AB663" s="281"/>
      <c r="AC663" s="281"/>
    </row>
    <row r="664" s="45" customFormat="1" ht="78.75" spans="1:29">
      <c r="A664" s="105">
        <v>2</v>
      </c>
      <c r="B664" s="276" t="s">
        <v>2749</v>
      </c>
      <c r="C664" s="269"/>
      <c r="D664" s="268">
        <v>36836</v>
      </c>
      <c r="E664" s="105" t="s">
        <v>2750</v>
      </c>
      <c r="F664" s="105" t="s">
        <v>2751</v>
      </c>
      <c r="G664" s="105" t="s">
        <v>2752</v>
      </c>
      <c r="H664" s="107">
        <v>45681</v>
      </c>
      <c r="I664" s="113" t="s">
        <v>112</v>
      </c>
      <c r="J664" s="105" t="s">
        <v>211</v>
      </c>
      <c r="K664" s="105" t="s">
        <v>2753</v>
      </c>
      <c r="L664" s="107">
        <v>45444</v>
      </c>
      <c r="M664" s="105" t="s">
        <v>492</v>
      </c>
      <c r="N664" s="105"/>
      <c r="O664" s="105" t="s">
        <v>174</v>
      </c>
      <c r="P664" s="105" t="s">
        <v>2754</v>
      </c>
      <c r="Q664" s="105" t="s">
        <v>49</v>
      </c>
      <c r="R664" s="105" t="s">
        <v>286</v>
      </c>
      <c r="S664" s="105" t="s">
        <v>2755</v>
      </c>
      <c r="T664" s="156">
        <f>$X$9-YEAR(D664)</f>
        <v>25</v>
      </c>
      <c r="U664" s="235"/>
      <c r="V664" s="279"/>
      <c r="W664" s="280"/>
      <c r="X664" s="159">
        <f t="shared" si="150"/>
        <v>15</v>
      </c>
      <c r="Y664" s="159">
        <f t="shared" si="148"/>
        <v>1</v>
      </c>
      <c r="Z664" s="159">
        <f t="shared" si="149"/>
        <v>3</v>
      </c>
      <c r="AA664" s="281"/>
      <c r="AB664" s="281"/>
      <c r="AC664" s="281"/>
    </row>
    <row r="665" s="45" customFormat="1" ht="32.25" spans="1:29">
      <c r="A665" s="105">
        <v>3</v>
      </c>
      <c r="B665" s="274" t="s">
        <v>2756</v>
      </c>
      <c r="C665" s="268">
        <v>28699</v>
      </c>
      <c r="D665" s="266"/>
      <c r="E665" s="105" t="s">
        <v>2757</v>
      </c>
      <c r="F665" s="105" t="s">
        <v>2746</v>
      </c>
      <c r="G665" s="105" t="s">
        <v>2758</v>
      </c>
      <c r="H665" s="107">
        <v>44280</v>
      </c>
      <c r="I665" s="133" t="s">
        <v>42</v>
      </c>
      <c r="J665" s="113" t="s">
        <v>45</v>
      </c>
      <c r="K665" s="105" t="s">
        <v>2759</v>
      </c>
      <c r="L665" s="107">
        <v>42552</v>
      </c>
      <c r="M665" s="105"/>
      <c r="N665" s="105" t="s">
        <v>328</v>
      </c>
      <c r="O665" s="105" t="s">
        <v>174</v>
      </c>
      <c r="P665" s="105" t="s">
        <v>48</v>
      </c>
      <c r="Q665" s="105" t="s">
        <v>407</v>
      </c>
      <c r="R665" s="105" t="s">
        <v>51</v>
      </c>
      <c r="S665" s="105" t="s">
        <v>2728</v>
      </c>
      <c r="T665" s="156">
        <f t="shared" ref="T665:T672" si="151">$X$9-YEAR(C665)</f>
        <v>47</v>
      </c>
      <c r="U665" s="235"/>
      <c r="V665" s="279"/>
      <c r="W665" s="280"/>
      <c r="X665" s="159">
        <f t="shared" si="150"/>
        <v>110</v>
      </c>
      <c r="Y665" s="159">
        <f t="shared" si="148"/>
        <v>9</v>
      </c>
      <c r="Z665" s="159">
        <f t="shared" si="149"/>
        <v>2</v>
      </c>
      <c r="AA665" s="281"/>
      <c r="AB665" s="281"/>
      <c r="AC665" s="281"/>
    </row>
    <row r="666" s="46" customFormat="1" ht="16.5" spans="1:29">
      <c r="A666" s="233" t="s">
        <v>104</v>
      </c>
      <c r="B666" s="264" t="s">
        <v>864</v>
      </c>
      <c r="C666" s="265"/>
      <c r="D666" s="235"/>
      <c r="E666" s="235"/>
      <c r="F666" s="235"/>
      <c r="G666" s="235"/>
      <c r="H666" s="235"/>
      <c r="I666" s="235"/>
      <c r="J666" s="233">
        <f>A680</f>
        <v>14</v>
      </c>
      <c r="K666" s="235"/>
      <c r="L666" s="235"/>
      <c r="M666" s="235"/>
      <c r="N666" s="235"/>
      <c r="O666" s="235"/>
      <c r="P666" s="235"/>
      <c r="Q666" s="235"/>
      <c r="R666" s="235"/>
      <c r="S666" s="235"/>
      <c r="T666" s="235"/>
      <c r="U666" s="235"/>
      <c r="V666" s="255"/>
      <c r="W666" s="256"/>
      <c r="X666" s="159"/>
      <c r="Y666" s="159"/>
      <c r="Z666" s="159"/>
      <c r="AA666" s="256"/>
      <c r="AB666" s="256"/>
      <c r="AC666" s="256"/>
    </row>
    <row r="667" s="45" customFormat="1" ht="31.5" spans="1:29">
      <c r="A667" s="105">
        <v>1</v>
      </c>
      <c r="B667" s="274" t="s">
        <v>2760</v>
      </c>
      <c r="C667" s="268">
        <v>31732</v>
      </c>
      <c r="D667" s="266"/>
      <c r="E667" s="105" t="s">
        <v>2761</v>
      </c>
      <c r="F667" s="105" t="s">
        <v>2746</v>
      </c>
      <c r="G667" s="105" t="s">
        <v>2762</v>
      </c>
      <c r="H667" s="107">
        <v>44280</v>
      </c>
      <c r="I667" s="133" t="s">
        <v>42</v>
      </c>
      <c r="J667" s="105" t="s">
        <v>2763</v>
      </c>
      <c r="K667" s="105" t="s">
        <v>2763</v>
      </c>
      <c r="L667" s="107">
        <v>42552</v>
      </c>
      <c r="M667" s="105"/>
      <c r="N667" s="105" t="s">
        <v>328</v>
      </c>
      <c r="O667" s="105" t="s">
        <v>84</v>
      </c>
      <c r="P667" s="105" t="s">
        <v>48</v>
      </c>
      <c r="Q667" s="105" t="s">
        <v>49</v>
      </c>
      <c r="R667" s="105" t="s">
        <v>286</v>
      </c>
      <c r="S667" s="105" t="s">
        <v>169</v>
      </c>
      <c r="T667" s="156">
        <f t="shared" si="151"/>
        <v>39</v>
      </c>
      <c r="U667" s="235"/>
      <c r="V667" s="279"/>
      <c r="W667" s="280"/>
      <c r="X667" s="159">
        <f t="shared" si="150"/>
        <v>110</v>
      </c>
      <c r="Y667" s="159">
        <f t="shared" si="148"/>
        <v>9</v>
      </c>
      <c r="Z667" s="159">
        <f t="shared" si="149"/>
        <v>2</v>
      </c>
      <c r="AA667" s="281"/>
      <c r="AB667" s="281"/>
      <c r="AC667" s="281"/>
    </row>
    <row r="668" s="45" customFormat="1" ht="78.75" spans="1:29">
      <c r="A668" s="105">
        <v>2</v>
      </c>
      <c r="B668" s="274" t="s">
        <v>2764</v>
      </c>
      <c r="C668" s="268">
        <v>31658</v>
      </c>
      <c r="D668" s="266"/>
      <c r="E668" s="105" t="s">
        <v>2757</v>
      </c>
      <c r="F668" s="105" t="s">
        <v>2765</v>
      </c>
      <c r="G668" s="105" t="s">
        <v>2766</v>
      </c>
      <c r="H668" s="107">
        <v>44280</v>
      </c>
      <c r="I668" s="133" t="s">
        <v>42</v>
      </c>
      <c r="J668" s="105" t="s">
        <v>95</v>
      </c>
      <c r="K668" s="105" t="s">
        <v>2763</v>
      </c>
      <c r="L668" s="107">
        <v>42552</v>
      </c>
      <c r="M668" s="105" t="s">
        <v>492</v>
      </c>
      <c r="N668" s="105"/>
      <c r="O668" s="105" t="s">
        <v>174</v>
      </c>
      <c r="P668" s="105" t="s">
        <v>48</v>
      </c>
      <c r="Q668" s="105" t="s">
        <v>407</v>
      </c>
      <c r="R668" s="105" t="s">
        <v>51</v>
      </c>
      <c r="S668" s="105" t="s">
        <v>51</v>
      </c>
      <c r="T668" s="156">
        <f t="shared" si="151"/>
        <v>39</v>
      </c>
      <c r="U668" s="235"/>
      <c r="V668" s="279"/>
      <c r="W668" s="280"/>
      <c r="X668" s="159">
        <f t="shared" si="150"/>
        <v>110</v>
      </c>
      <c r="Y668" s="159">
        <f t="shared" si="148"/>
        <v>9</v>
      </c>
      <c r="Z668" s="159">
        <f t="shared" si="149"/>
        <v>2</v>
      </c>
      <c r="AA668" s="281"/>
      <c r="AB668" s="281"/>
      <c r="AC668" s="281"/>
    </row>
    <row r="669" s="45" customFormat="1" ht="78.75" spans="1:29">
      <c r="A669" s="105">
        <v>3</v>
      </c>
      <c r="B669" s="274" t="s">
        <v>2767</v>
      </c>
      <c r="C669" s="268">
        <v>31657</v>
      </c>
      <c r="D669" s="266"/>
      <c r="E669" s="105" t="s">
        <v>2757</v>
      </c>
      <c r="F669" s="105" t="s">
        <v>2746</v>
      </c>
      <c r="G669" s="105" t="s">
        <v>2768</v>
      </c>
      <c r="H669" s="107">
        <v>44280</v>
      </c>
      <c r="I669" s="133" t="s">
        <v>42</v>
      </c>
      <c r="J669" s="105" t="s">
        <v>95</v>
      </c>
      <c r="K669" s="105" t="s">
        <v>2763</v>
      </c>
      <c r="L669" s="107">
        <v>42552</v>
      </c>
      <c r="M669" s="105" t="s">
        <v>492</v>
      </c>
      <c r="N669" s="105"/>
      <c r="O669" s="105" t="s">
        <v>174</v>
      </c>
      <c r="P669" s="105" t="s">
        <v>48</v>
      </c>
      <c r="Q669" s="105" t="s">
        <v>407</v>
      </c>
      <c r="R669" s="105" t="s">
        <v>51</v>
      </c>
      <c r="S669" s="105" t="s">
        <v>51</v>
      </c>
      <c r="T669" s="156">
        <f t="shared" si="151"/>
        <v>39</v>
      </c>
      <c r="U669" s="235"/>
      <c r="V669" s="279"/>
      <c r="W669" s="280"/>
      <c r="X669" s="159">
        <f t="shared" si="150"/>
        <v>110</v>
      </c>
      <c r="Y669" s="159">
        <f t="shared" si="148"/>
        <v>9</v>
      </c>
      <c r="Z669" s="159">
        <f t="shared" si="149"/>
        <v>2</v>
      </c>
      <c r="AA669" s="281"/>
      <c r="AB669" s="281"/>
      <c r="AC669" s="281"/>
    </row>
    <row r="670" s="45" customFormat="1" ht="78.75" spans="1:29">
      <c r="A670" s="105">
        <v>4</v>
      </c>
      <c r="B670" s="274" t="s">
        <v>2769</v>
      </c>
      <c r="C670" s="268">
        <v>30179</v>
      </c>
      <c r="D670" s="266"/>
      <c r="E670" s="105" t="s">
        <v>2757</v>
      </c>
      <c r="F670" s="105" t="s">
        <v>2765</v>
      </c>
      <c r="G670" s="105" t="s">
        <v>2770</v>
      </c>
      <c r="H670" s="107">
        <v>45081</v>
      </c>
      <c r="I670" s="133" t="s">
        <v>42</v>
      </c>
      <c r="J670" s="105" t="s">
        <v>95</v>
      </c>
      <c r="K670" s="105" t="s">
        <v>2763</v>
      </c>
      <c r="L670" s="107">
        <v>42552</v>
      </c>
      <c r="M670" s="105" t="s">
        <v>492</v>
      </c>
      <c r="N670" s="105"/>
      <c r="O670" s="105" t="s">
        <v>84</v>
      </c>
      <c r="P670" s="105" t="s">
        <v>48</v>
      </c>
      <c r="Q670" s="105" t="s">
        <v>49</v>
      </c>
      <c r="R670" s="105" t="s">
        <v>286</v>
      </c>
      <c r="S670" s="105" t="s">
        <v>51</v>
      </c>
      <c r="T670" s="156">
        <f t="shared" si="151"/>
        <v>43</v>
      </c>
      <c r="U670" s="235"/>
      <c r="V670" s="279"/>
      <c r="W670" s="280"/>
      <c r="X670" s="159">
        <f t="shared" si="150"/>
        <v>110</v>
      </c>
      <c r="Y670" s="159">
        <f t="shared" si="148"/>
        <v>9</v>
      </c>
      <c r="Z670" s="159">
        <f t="shared" si="149"/>
        <v>2</v>
      </c>
      <c r="AA670" s="281"/>
      <c r="AB670" s="281"/>
      <c r="AC670" s="281"/>
    </row>
    <row r="671" s="45" customFormat="1" ht="78.75" spans="1:29">
      <c r="A671" s="105">
        <v>5</v>
      </c>
      <c r="B671" s="274" t="s">
        <v>2771</v>
      </c>
      <c r="C671" s="284">
        <v>35307</v>
      </c>
      <c r="D671" s="266"/>
      <c r="E671" s="105" t="s">
        <v>2772</v>
      </c>
      <c r="F671" s="105" t="s">
        <v>2773</v>
      </c>
      <c r="G671" s="105" t="s">
        <v>2774</v>
      </c>
      <c r="H671" s="107" t="s">
        <v>2775</v>
      </c>
      <c r="I671" s="133" t="s">
        <v>42</v>
      </c>
      <c r="J671" s="105" t="s">
        <v>95</v>
      </c>
      <c r="K671" s="105" t="s">
        <v>2763</v>
      </c>
      <c r="L671" s="107">
        <v>45661</v>
      </c>
      <c r="M671" s="105" t="s">
        <v>492</v>
      </c>
      <c r="N671" s="105"/>
      <c r="O671" s="105" t="s">
        <v>186</v>
      </c>
      <c r="P671" s="105" t="s">
        <v>493</v>
      </c>
      <c r="Q671" s="105" t="s">
        <v>49</v>
      </c>
      <c r="R671" s="105" t="s">
        <v>51</v>
      </c>
      <c r="S671" s="105" t="s">
        <v>51</v>
      </c>
      <c r="T671" s="156">
        <f t="shared" si="151"/>
        <v>29</v>
      </c>
      <c r="U671" s="235"/>
      <c r="V671" s="279"/>
      <c r="W671" s="280"/>
      <c r="X671" s="159">
        <f t="shared" ref="X671:X676" si="152">DATEDIF(L671,$W$7,"m")</f>
        <v>7</v>
      </c>
      <c r="Y671" s="159">
        <f t="shared" si="148"/>
        <v>0</v>
      </c>
      <c r="Z671" s="159">
        <f t="shared" si="149"/>
        <v>7</v>
      </c>
      <c r="AA671" s="281"/>
      <c r="AB671" s="281"/>
      <c r="AC671" s="281"/>
    </row>
    <row r="672" s="45" customFormat="1" ht="78.75" spans="1:29">
      <c r="A672" s="105">
        <v>6</v>
      </c>
      <c r="B672" s="274" t="s">
        <v>2776</v>
      </c>
      <c r="C672" s="268">
        <v>32157</v>
      </c>
      <c r="D672" s="266"/>
      <c r="E672" s="105" t="s">
        <v>2757</v>
      </c>
      <c r="F672" s="105" t="s">
        <v>2746</v>
      </c>
      <c r="G672" s="105" t="s">
        <v>2777</v>
      </c>
      <c r="H672" s="107">
        <v>44861</v>
      </c>
      <c r="I672" s="133" t="s">
        <v>42</v>
      </c>
      <c r="J672" s="105" t="s">
        <v>95</v>
      </c>
      <c r="K672" s="105" t="s">
        <v>2763</v>
      </c>
      <c r="L672" s="107">
        <v>42552</v>
      </c>
      <c r="M672" s="105" t="s">
        <v>492</v>
      </c>
      <c r="N672" s="105"/>
      <c r="O672" s="105" t="s">
        <v>186</v>
      </c>
      <c r="P672" s="105" t="s">
        <v>493</v>
      </c>
      <c r="Q672" s="105" t="s">
        <v>49</v>
      </c>
      <c r="R672" s="105" t="s">
        <v>51</v>
      </c>
      <c r="S672" s="105" t="s">
        <v>51</v>
      </c>
      <c r="T672" s="156">
        <f t="shared" si="151"/>
        <v>37</v>
      </c>
      <c r="U672" s="235"/>
      <c r="V672" s="279"/>
      <c r="W672" s="280"/>
      <c r="X672" s="159">
        <f t="shared" si="152"/>
        <v>110</v>
      </c>
      <c r="Y672" s="159">
        <f t="shared" si="148"/>
        <v>9</v>
      </c>
      <c r="Z672" s="159">
        <f t="shared" si="149"/>
        <v>2</v>
      </c>
      <c r="AA672" s="281"/>
      <c r="AB672" s="281"/>
      <c r="AC672" s="281"/>
    </row>
    <row r="673" s="45" customFormat="1" ht="78.75" spans="1:29">
      <c r="A673" s="105">
        <v>7</v>
      </c>
      <c r="B673" s="274" t="s">
        <v>2778</v>
      </c>
      <c r="C673" s="266"/>
      <c r="D673" s="268">
        <v>34821</v>
      </c>
      <c r="E673" s="105" t="s">
        <v>2779</v>
      </c>
      <c r="F673" s="105" t="s">
        <v>2779</v>
      </c>
      <c r="G673" s="105" t="s">
        <v>2780</v>
      </c>
      <c r="H673" s="107">
        <v>44280</v>
      </c>
      <c r="I673" s="133" t="s">
        <v>42</v>
      </c>
      <c r="J673" s="105" t="s">
        <v>95</v>
      </c>
      <c r="K673" s="105" t="s">
        <v>2763</v>
      </c>
      <c r="L673" s="107">
        <v>44136</v>
      </c>
      <c r="M673" s="105" t="s">
        <v>492</v>
      </c>
      <c r="N673" s="105"/>
      <c r="O673" s="105" t="s">
        <v>174</v>
      </c>
      <c r="P673" s="105" t="s">
        <v>48</v>
      </c>
      <c r="Q673" s="105" t="s">
        <v>49</v>
      </c>
      <c r="R673" s="105" t="s">
        <v>51</v>
      </c>
      <c r="S673" s="105" t="s">
        <v>51</v>
      </c>
      <c r="T673" s="156">
        <f t="shared" ref="T673:T675" si="153">$X$9-YEAR(D673)</f>
        <v>30</v>
      </c>
      <c r="U673" s="235"/>
      <c r="V673" s="279"/>
      <c r="W673" s="280"/>
      <c r="X673" s="159">
        <f t="shared" si="152"/>
        <v>58</v>
      </c>
      <c r="Y673" s="159">
        <f t="shared" si="148"/>
        <v>4</v>
      </c>
      <c r="Z673" s="159">
        <f t="shared" si="149"/>
        <v>10</v>
      </c>
      <c r="AA673" s="281"/>
      <c r="AB673" s="281"/>
      <c r="AC673" s="281"/>
    </row>
    <row r="674" s="45" customFormat="1" ht="78.75" spans="1:29">
      <c r="A674" s="105">
        <v>8</v>
      </c>
      <c r="B674" s="274" t="s">
        <v>2781</v>
      </c>
      <c r="C674" s="266"/>
      <c r="D674" s="268">
        <v>35110</v>
      </c>
      <c r="E674" s="105" t="s">
        <v>2782</v>
      </c>
      <c r="F674" s="105" t="s">
        <v>2783</v>
      </c>
      <c r="G674" s="105" t="s">
        <v>2784</v>
      </c>
      <c r="H674" s="107">
        <v>44280</v>
      </c>
      <c r="I674" s="133" t="s">
        <v>42</v>
      </c>
      <c r="J674" s="105" t="s">
        <v>95</v>
      </c>
      <c r="K674" s="105" t="s">
        <v>2763</v>
      </c>
      <c r="L674" s="107">
        <v>44136</v>
      </c>
      <c r="M674" s="105" t="s">
        <v>492</v>
      </c>
      <c r="N674" s="105"/>
      <c r="O674" s="105" t="s">
        <v>174</v>
      </c>
      <c r="P674" s="105" t="s">
        <v>48</v>
      </c>
      <c r="Q674" s="105" t="s">
        <v>49</v>
      </c>
      <c r="R674" s="105" t="s">
        <v>51</v>
      </c>
      <c r="S674" s="105" t="s">
        <v>51</v>
      </c>
      <c r="T674" s="156">
        <f t="shared" si="153"/>
        <v>29</v>
      </c>
      <c r="U674" s="235"/>
      <c r="V674" s="279"/>
      <c r="W674" s="280"/>
      <c r="X674" s="159">
        <f t="shared" si="152"/>
        <v>58</v>
      </c>
      <c r="Y674" s="159">
        <f t="shared" si="148"/>
        <v>4</v>
      </c>
      <c r="Z674" s="159">
        <f t="shared" si="149"/>
        <v>10</v>
      </c>
      <c r="AA674" s="281"/>
      <c r="AB674" s="281"/>
      <c r="AC674" s="281"/>
    </row>
    <row r="675" s="45" customFormat="1" ht="78.75" spans="1:29">
      <c r="A675" s="105">
        <v>9</v>
      </c>
      <c r="B675" s="274" t="s">
        <v>2785</v>
      </c>
      <c r="C675" s="266"/>
      <c r="D675" s="268" t="s">
        <v>2786</v>
      </c>
      <c r="E675" s="105" t="s">
        <v>2787</v>
      </c>
      <c r="F675" s="105" t="s">
        <v>2787</v>
      </c>
      <c r="G675" s="105" t="s">
        <v>2788</v>
      </c>
      <c r="H675" s="107">
        <v>44280</v>
      </c>
      <c r="I675" s="133" t="s">
        <v>42</v>
      </c>
      <c r="J675" s="105" t="s">
        <v>95</v>
      </c>
      <c r="K675" s="105" t="s">
        <v>2763</v>
      </c>
      <c r="L675" s="107">
        <v>44136</v>
      </c>
      <c r="M675" s="105" t="s">
        <v>492</v>
      </c>
      <c r="N675" s="105"/>
      <c r="O675" s="105" t="s">
        <v>174</v>
      </c>
      <c r="P675" s="105" t="s">
        <v>48</v>
      </c>
      <c r="Q675" s="105" t="s">
        <v>49</v>
      </c>
      <c r="R675" s="105" t="s">
        <v>280</v>
      </c>
      <c r="S675" s="105" t="s">
        <v>2728</v>
      </c>
      <c r="T675" s="156">
        <f t="shared" si="153"/>
        <v>28</v>
      </c>
      <c r="U675" s="235"/>
      <c r="V675" s="279"/>
      <c r="W675" s="280"/>
      <c r="X675" s="159">
        <f t="shared" si="152"/>
        <v>58</v>
      </c>
      <c r="Y675" s="159">
        <f t="shared" si="148"/>
        <v>4</v>
      </c>
      <c r="Z675" s="159">
        <f t="shared" si="149"/>
        <v>10</v>
      </c>
      <c r="AA675" s="281"/>
      <c r="AB675" s="281"/>
      <c r="AC675" s="281"/>
    </row>
    <row r="676" s="45" customFormat="1" ht="78.75" spans="1:29">
      <c r="A676" s="105">
        <v>10</v>
      </c>
      <c r="B676" s="274" t="s">
        <v>2789</v>
      </c>
      <c r="C676" s="268">
        <v>30732</v>
      </c>
      <c r="D676" s="266"/>
      <c r="E676" s="105" t="s">
        <v>2751</v>
      </c>
      <c r="F676" s="105" t="s">
        <v>2751</v>
      </c>
      <c r="G676" s="105" t="s">
        <v>2790</v>
      </c>
      <c r="H676" s="107">
        <v>44389</v>
      </c>
      <c r="I676" s="113" t="s">
        <v>112</v>
      </c>
      <c r="J676" s="105" t="s">
        <v>2791</v>
      </c>
      <c r="K676" s="105" t="s">
        <v>2763</v>
      </c>
      <c r="L676" s="107">
        <v>42552</v>
      </c>
      <c r="M676" s="105" t="s">
        <v>492</v>
      </c>
      <c r="N676" s="105"/>
      <c r="O676" s="105" t="s">
        <v>174</v>
      </c>
      <c r="P676" s="105" t="s">
        <v>48</v>
      </c>
      <c r="Q676" s="105" t="s">
        <v>407</v>
      </c>
      <c r="R676" s="105" t="s">
        <v>51</v>
      </c>
      <c r="S676" s="105" t="s">
        <v>51</v>
      </c>
      <c r="T676" s="156">
        <f>$X$9-YEAR(C676)</f>
        <v>41</v>
      </c>
      <c r="U676" s="235"/>
      <c r="V676" s="279"/>
      <c r="W676" s="280"/>
      <c r="X676" s="159">
        <f t="shared" si="152"/>
        <v>110</v>
      </c>
      <c r="Y676" s="159">
        <f t="shared" si="148"/>
        <v>9</v>
      </c>
      <c r="Z676" s="159">
        <f t="shared" si="149"/>
        <v>2</v>
      </c>
      <c r="AA676" s="281"/>
      <c r="AB676" s="281"/>
      <c r="AC676" s="281"/>
    </row>
    <row r="677" s="45" customFormat="1" ht="78.75" spans="1:29">
      <c r="A677" s="105">
        <v>11</v>
      </c>
      <c r="B677" s="274" t="s">
        <v>2792</v>
      </c>
      <c r="C677" s="266"/>
      <c r="D677" s="268">
        <v>35705</v>
      </c>
      <c r="E677" s="105" t="s">
        <v>2746</v>
      </c>
      <c r="F677" s="105" t="s">
        <v>2793</v>
      </c>
      <c r="G677" s="105" t="s">
        <v>2794</v>
      </c>
      <c r="H677" s="107">
        <v>44375</v>
      </c>
      <c r="I677" s="133" t="s">
        <v>42</v>
      </c>
      <c r="J677" s="105" t="s">
        <v>95</v>
      </c>
      <c r="K677" s="105" t="s">
        <v>2763</v>
      </c>
      <c r="L677" s="107">
        <v>44440</v>
      </c>
      <c r="M677" s="105" t="s">
        <v>492</v>
      </c>
      <c r="N677" s="105"/>
      <c r="O677" s="105" t="s">
        <v>174</v>
      </c>
      <c r="P677" s="105" t="s">
        <v>48</v>
      </c>
      <c r="Q677" s="105" t="s">
        <v>49</v>
      </c>
      <c r="R677" s="105" t="s">
        <v>51</v>
      </c>
      <c r="S677" s="105" t="s">
        <v>51</v>
      </c>
      <c r="T677" s="156">
        <f t="shared" ref="T677:T679" si="154">$X$9-YEAR(D677)</f>
        <v>28</v>
      </c>
      <c r="U677" s="235"/>
      <c r="V677" s="279"/>
      <c r="W677" s="280"/>
      <c r="X677" s="159">
        <f t="shared" ref="X677:X708" si="155">DATEDIF(L677,$W$7,"m")</f>
        <v>48</v>
      </c>
      <c r="Y677" s="159">
        <f t="shared" si="148"/>
        <v>4</v>
      </c>
      <c r="Z677" s="159">
        <f t="shared" si="149"/>
        <v>0</v>
      </c>
      <c r="AA677" s="281"/>
      <c r="AB677" s="281"/>
      <c r="AC677" s="281"/>
    </row>
    <row r="678" s="45" customFormat="1" ht="78.75" spans="1:29">
      <c r="A678" s="105">
        <v>12</v>
      </c>
      <c r="B678" s="276" t="s">
        <v>2795</v>
      </c>
      <c r="C678" s="269"/>
      <c r="D678" s="268">
        <v>35413</v>
      </c>
      <c r="E678" s="105" t="s">
        <v>2796</v>
      </c>
      <c r="F678" s="105" t="s">
        <v>2797</v>
      </c>
      <c r="G678" s="105" t="s">
        <v>2798</v>
      </c>
      <c r="H678" s="107">
        <v>44290</v>
      </c>
      <c r="I678" s="133" t="s">
        <v>42</v>
      </c>
      <c r="J678" s="105" t="s">
        <v>95</v>
      </c>
      <c r="K678" s="105" t="s">
        <v>2763</v>
      </c>
      <c r="L678" s="107">
        <v>44958</v>
      </c>
      <c r="M678" s="105" t="s">
        <v>492</v>
      </c>
      <c r="N678" s="105"/>
      <c r="O678" s="105" t="s">
        <v>174</v>
      </c>
      <c r="P678" s="105" t="s">
        <v>48</v>
      </c>
      <c r="Q678" s="105" t="s">
        <v>49</v>
      </c>
      <c r="R678" s="105" t="s">
        <v>51</v>
      </c>
      <c r="S678" s="105" t="s">
        <v>51</v>
      </c>
      <c r="T678" s="156">
        <f t="shared" si="154"/>
        <v>29</v>
      </c>
      <c r="U678" s="235"/>
      <c r="V678" s="279"/>
      <c r="W678" s="280"/>
      <c r="X678" s="159">
        <f t="shared" si="155"/>
        <v>31</v>
      </c>
      <c r="Y678" s="159">
        <f t="shared" si="148"/>
        <v>2</v>
      </c>
      <c r="Z678" s="159">
        <f t="shared" si="149"/>
        <v>7</v>
      </c>
      <c r="AA678" s="281"/>
      <c r="AB678" s="281"/>
      <c r="AC678" s="281"/>
    </row>
    <row r="679" s="45" customFormat="1" ht="78.75" spans="1:29">
      <c r="A679" s="105">
        <v>13</v>
      </c>
      <c r="B679" s="276" t="s">
        <v>2799</v>
      </c>
      <c r="C679" s="269"/>
      <c r="D679" s="268">
        <v>35572</v>
      </c>
      <c r="E679" s="105" t="s">
        <v>2751</v>
      </c>
      <c r="F679" s="105" t="s">
        <v>2751</v>
      </c>
      <c r="G679" s="105" t="s">
        <v>2800</v>
      </c>
      <c r="H679" s="107">
        <v>44518</v>
      </c>
      <c r="I679" s="133" t="s">
        <v>42</v>
      </c>
      <c r="J679" s="105" t="s">
        <v>95</v>
      </c>
      <c r="K679" s="105" t="s">
        <v>2763</v>
      </c>
      <c r="L679" s="107">
        <v>44958</v>
      </c>
      <c r="M679" s="105" t="s">
        <v>492</v>
      </c>
      <c r="N679" s="105"/>
      <c r="O679" s="105" t="s">
        <v>174</v>
      </c>
      <c r="P679" s="105" t="s">
        <v>48</v>
      </c>
      <c r="Q679" s="105" t="s">
        <v>49</v>
      </c>
      <c r="R679" s="105" t="s">
        <v>2801</v>
      </c>
      <c r="S679" s="105" t="s">
        <v>51</v>
      </c>
      <c r="T679" s="156">
        <f t="shared" si="154"/>
        <v>28</v>
      </c>
      <c r="U679" s="235"/>
      <c r="V679" s="279"/>
      <c r="W679" s="280"/>
      <c r="X679" s="159">
        <f t="shared" si="155"/>
        <v>31</v>
      </c>
      <c r="Y679" s="159">
        <f t="shared" si="148"/>
        <v>2</v>
      </c>
      <c r="Z679" s="159">
        <f t="shared" si="149"/>
        <v>7</v>
      </c>
      <c r="AA679" s="281"/>
      <c r="AB679" s="281"/>
      <c r="AC679" s="281"/>
    </row>
    <row r="680" s="45" customFormat="1" ht="79.5" spans="1:29">
      <c r="A680" s="105">
        <v>14</v>
      </c>
      <c r="B680" s="276" t="s">
        <v>2802</v>
      </c>
      <c r="C680" s="268">
        <v>37343</v>
      </c>
      <c r="D680" s="269"/>
      <c r="E680" s="105" t="s">
        <v>2803</v>
      </c>
      <c r="F680" s="105" t="s">
        <v>2803</v>
      </c>
      <c r="G680" s="105" t="s">
        <v>2804</v>
      </c>
      <c r="H680" s="107">
        <v>44329</v>
      </c>
      <c r="I680" s="133" t="s">
        <v>42</v>
      </c>
      <c r="J680" s="105" t="s">
        <v>95</v>
      </c>
      <c r="K680" s="105" t="s">
        <v>2763</v>
      </c>
      <c r="L680" s="107">
        <v>45541</v>
      </c>
      <c r="M680" s="105" t="s">
        <v>492</v>
      </c>
      <c r="N680" s="105"/>
      <c r="O680" s="105" t="s">
        <v>174</v>
      </c>
      <c r="P680" s="105" t="s">
        <v>48</v>
      </c>
      <c r="Q680" s="105" t="s">
        <v>49</v>
      </c>
      <c r="R680" s="105" t="s">
        <v>505</v>
      </c>
      <c r="S680" s="105" t="s">
        <v>543</v>
      </c>
      <c r="T680" s="156">
        <f>$X$9-YEAR(C680)</f>
        <v>23</v>
      </c>
      <c r="U680" s="235"/>
      <c r="V680" s="279"/>
      <c r="W680" s="280"/>
      <c r="X680" s="159">
        <f t="shared" si="155"/>
        <v>11</v>
      </c>
      <c r="Y680" s="159">
        <f t="shared" si="148"/>
        <v>0</v>
      </c>
      <c r="Z680" s="159">
        <f t="shared" si="149"/>
        <v>11</v>
      </c>
      <c r="AA680" s="281"/>
      <c r="AB680" s="281"/>
      <c r="AC680" s="281"/>
    </row>
    <row r="681" s="46" customFormat="1" ht="16.5" spans="1:29">
      <c r="A681" s="233" t="s">
        <v>304</v>
      </c>
      <c r="B681" s="236" t="s">
        <v>1317</v>
      </c>
      <c r="C681" s="251"/>
      <c r="D681" s="235"/>
      <c r="E681" s="235"/>
      <c r="F681" s="235"/>
      <c r="G681" s="235"/>
      <c r="H681" s="235"/>
      <c r="I681" s="235"/>
      <c r="J681" s="233">
        <f>A683</f>
        <v>2</v>
      </c>
      <c r="K681" s="235"/>
      <c r="L681" s="235"/>
      <c r="M681" s="235"/>
      <c r="N681" s="235"/>
      <c r="O681" s="235"/>
      <c r="P681" s="235"/>
      <c r="Q681" s="235"/>
      <c r="R681" s="235"/>
      <c r="S681" s="235"/>
      <c r="T681" s="235"/>
      <c r="U681" s="235"/>
      <c r="V681" s="255"/>
      <c r="W681" s="256"/>
      <c r="X681" s="159"/>
      <c r="Y681" s="159"/>
      <c r="Z681" s="159"/>
      <c r="AA681" s="256"/>
      <c r="AB681" s="256"/>
      <c r="AC681" s="256"/>
    </row>
    <row r="682" s="45" customFormat="1" ht="78.75" spans="1:29">
      <c r="A682" s="105">
        <v>1</v>
      </c>
      <c r="B682" s="274" t="s">
        <v>2805</v>
      </c>
      <c r="C682" s="268">
        <v>32502</v>
      </c>
      <c r="D682" s="266"/>
      <c r="E682" s="105" t="s">
        <v>2757</v>
      </c>
      <c r="F682" s="105" t="s">
        <v>2765</v>
      </c>
      <c r="G682" s="105" t="s">
        <v>2806</v>
      </c>
      <c r="H682" s="107">
        <v>45003</v>
      </c>
      <c r="I682" s="133" t="s">
        <v>42</v>
      </c>
      <c r="J682" s="105" t="s">
        <v>2613</v>
      </c>
      <c r="K682" s="105" t="s">
        <v>2807</v>
      </c>
      <c r="L682" s="107">
        <v>42552</v>
      </c>
      <c r="M682" s="105" t="s">
        <v>492</v>
      </c>
      <c r="N682" s="105"/>
      <c r="O682" s="105" t="s">
        <v>174</v>
      </c>
      <c r="P682" s="105" t="s">
        <v>48</v>
      </c>
      <c r="Q682" s="105" t="s">
        <v>407</v>
      </c>
      <c r="R682" s="105" t="s">
        <v>51</v>
      </c>
      <c r="S682" s="105" t="s">
        <v>29</v>
      </c>
      <c r="T682" s="156">
        <f t="shared" ref="T682:T687" si="156">$X$9-YEAR(C682)</f>
        <v>37</v>
      </c>
      <c r="U682" s="235"/>
      <c r="V682" s="279"/>
      <c r="W682" s="280"/>
      <c r="X682" s="159">
        <f t="shared" si="155"/>
        <v>110</v>
      </c>
      <c r="Y682" s="159">
        <f t="shared" si="148"/>
        <v>9</v>
      </c>
      <c r="Z682" s="159">
        <f t="shared" si="149"/>
        <v>2</v>
      </c>
      <c r="AA682" s="281"/>
      <c r="AB682" s="281"/>
      <c r="AC682" s="281"/>
    </row>
    <row r="683" s="45" customFormat="1" ht="79.5" spans="1:29">
      <c r="A683" s="105">
        <v>2</v>
      </c>
      <c r="B683" s="274" t="s">
        <v>2808</v>
      </c>
      <c r="C683" s="269"/>
      <c r="D683" s="284">
        <v>37180</v>
      </c>
      <c r="E683" s="105" t="s">
        <v>2809</v>
      </c>
      <c r="F683" s="105" t="s">
        <v>2810</v>
      </c>
      <c r="G683" s="105" t="s">
        <v>2811</v>
      </c>
      <c r="H683" s="107">
        <v>44328</v>
      </c>
      <c r="I683" s="133" t="s">
        <v>42</v>
      </c>
      <c r="J683" s="105" t="s">
        <v>95</v>
      </c>
      <c r="K683" s="105" t="s">
        <v>2812</v>
      </c>
      <c r="L683" s="107">
        <v>45661</v>
      </c>
      <c r="M683" s="105" t="s">
        <v>492</v>
      </c>
      <c r="N683" s="105"/>
      <c r="O683" s="105" t="s">
        <v>174</v>
      </c>
      <c r="P683" s="105" t="s">
        <v>123</v>
      </c>
      <c r="Q683" s="105" t="s">
        <v>49</v>
      </c>
      <c r="R683" s="105" t="s">
        <v>51</v>
      </c>
      <c r="S683" s="105" t="s">
        <v>51</v>
      </c>
      <c r="T683" s="156">
        <f>$X$9-YEAR(D683)</f>
        <v>24</v>
      </c>
      <c r="U683" s="235"/>
      <c r="V683" s="279"/>
      <c r="W683" s="280"/>
      <c r="X683" s="159">
        <f t="shared" si="155"/>
        <v>7</v>
      </c>
      <c r="Y683" s="159">
        <f t="shared" si="148"/>
        <v>0</v>
      </c>
      <c r="Z683" s="159">
        <f t="shared" si="149"/>
        <v>7</v>
      </c>
      <c r="AA683" s="281"/>
      <c r="AB683" s="281"/>
      <c r="AC683" s="281"/>
    </row>
    <row r="684" s="45" customFormat="1" ht="16.5" spans="1:29">
      <c r="A684" s="233" t="s">
        <v>2813</v>
      </c>
      <c r="B684" s="252" t="s">
        <v>2814</v>
      </c>
      <c r="C684" s="235"/>
      <c r="D684" s="235"/>
      <c r="E684" s="235"/>
      <c r="F684" s="235"/>
      <c r="G684" s="235"/>
      <c r="H684" s="235"/>
      <c r="I684" s="235"/>
      <c r="J684" s="240">
        <f>SUM(J685:J710)</f>
        <v>25</v>
      </c>
      <c r="K684" s="235"/>
      <c r="L684" s="235"/>
      <c r="M684" s="235"/>
      <c r="N684" s="235"/>
      <c r="O684" s="235"/>
      <c r="P684" s="235"/>
      <c r="Q684" s="235"/>
      <c r="R684" s="235"/>
      <c r="S684" s="235"/>
      <c r="T684" s="235"/>
      <c r="U684" s="235"/>
      <c r="V684" s="255"/>
      <c r="W684" s="256"/>
      <c r="X684" s="159"/>
      <c r="Y684" s="159"/>
      <c r="Z684" s="159"/>
      <c r="AA684" s="256"/>
      <c r="AB684" s="256"/>
      <c r="AC684" s="256"/>
    </row>
    <row r="685" s="45" customFormat="1" ht="16.5" spans="1:29">
      <c r="A685" s="233" t="s">
        <v>31</v>
      </c>
      <c r="B685" s="236" t="s">
        <v>741</v>
      </c>
      <c r="C685" s="239"/>
      <c r="D685" s="235"/>
      <c r="E685" s="235"/>
      <c r="F685" s="235"/>
      <c r="G685" s="235"/>
      <c r="H685" s="235"/>
      <c r="I685" s="235"/>
      <c r="J685" s="233">
        <f>A687</f>
        <v>2</v>
      </c>
      <c r="K685" s="235"/>
      <c r="L685" s="235"/>
      <c r="M685" s="235"/>
      <c r="N685" s="235"/>
      <c r="O685" s="235"/>
      <c r="P685" s="235"/>
      <c r="Q685" s="235"/>
      <c r="R685" s="235"/>
      <c r="S685" s="235"/>
      <c r="T685" s="235"/>
      <c r="U685" s="235"/>
      <c r="V685" s="255"/>
      <c r="W685" s="256"/>
      <c r="X685" s="159"/>
      <c r="Y685" s="159"/>
      <c r="Z685" s="159"/>
      <c r="AA685" s="256"/>
      <c r="AB685" s="256"/>
      <c r="AC685" s="256"/>
    </row>
    <row r="686" s="45" customFormat="1" ht="31.5" spans="1:29">
      <c r="A686" s="105">
        <v>1</v>
      </c>
      <c r="B686" s="285" t="s">
        <v>2815</v>
      </c>
      <c r="C686" s="268">
        <v>29628</v>
      </c>
      <c r="D686" s="235"/>
      <c r="E686" s="105" t="s">
        <v>2816</v>
      </c>
      <c r="F686" s="105" t="s">
        <v>2816</v>
      </c>
      <c r="G686" s="329" t="s">
        <v>2817</v>
      </c>
      <c r="H686" s="107">
        <v>44375</v>
      </c>
      <c r="I686" s="133" t="s">
        <v>42</v>
      </c>
      <c r="J686" s="105" t="s">
        <v>2818</v>
      </c>
      <c r="K686" s="105"/>
      <c r="L686" s="107">
        <v>44935</v>
      </c>
      <c r="M686" s="105"/>
      <c r="N686" s="105" t="s">
        <v>2819</v>
      </c>
      <c r="O686" s="105" t="s">
        <v>84</v>
      </c>
      <c r="P686" s="105" t="s">
        <v>2820</v>
      </c>
      <c r="Q686" s="105"/>
      <c r="R686" s="105" t="s">
        <v>286</v>
      </c>
      <c r="S686" s="105" t="s">
        <v>526</v>
      </c>
      <c r="T686" s="156">
        <f t="shared" si="156"/>
        <v>44</v>
      </c>
      <c r="U686" s="235"/>
      <c r="V686" s="279"/>
      <c r="W686" s="280"/>
      <c r="X686" s="159">
        <f t="shared" si="155"/>
        <v>31</v>
      </c>
      <c r="Y686" s="159">
        <f t="shared" si="148"/>
        <v>2</v>
      </c>
      <c r="Z686" s="159">
        <f t="shared" si="149"/>
        <v>7</v>
      </c>
      <c r="AA686" s="281"/>
      <c r="AB686" s="281"/>
      <c r="AC686" s="281"/>
    </row>
    <row r="687" s="45" customFormat="1" ht="63.75" spans="1:29">
      <c r="A687" s="105">
        <v>2</v>
      </c>
      <c r="B687" s="285" t="s">
        <v>2821</v>
      </c>
      <c r="C687" s="268">
        <v>30696</v>
      </c>
      <c r="D687" s="235"/>
      <c r="E687" s="105" t="s">
        <v>2822</v>
      </c>
      <c r="F687" s="105" t="s">
        <v>2823</v>
      </c>
      <c r="G687" s="105" t="s">
        <v>2824</v>
      </c>
      <c r="H687" s="107">
        <v>44761</v>
      </c>
      <c r="I687" s="133" t="s">
        <v>42</v>
      </c>
      <c r="J687" s="105" t="s">
        <v>44</v>
      </c>
      <c r="K687" s="105"/>
      <c r="L687" s="107" t="s">
        <v>2825</v>
      </c>
      <c r="M687" s="105"/>
      <c r="N687" s="105" t="s">
        <v>2826</v>
      </c>
      <c r="O687" s="105" t="s">
        <v>84</v>
      </c>
      <c r="P687" s="105" t="s">
        <v>48</v>
      </c>
      <c r="Q687" s="105"/>
      <c r="R687" s="105" t="s">
        <v>51</v>
      </c>
      <c r="S687" s="105" t="s">
        <v>51</v>
      </c>
      <c r="T687" s="156">
        <f t="shared" si="156"/>
        <v>41</v>
      </c>
      <c r="U687" s="235"/>
      <c r="V687" s="279"/>
      <c r="W687" s="280"/>
      <c r="X687" s="159">
        <f t="shared" si="155"/>
        <v>223</v>
      </c>
      <c r="Y687" s="159">
        <f t="shared" si="148"/>
        <v>18</v>
      </c>
      <c r="Z687" s="159">
        <f t="shared" si="149"/>
        <v>7</v>
      </c>
      <c r="AA687" s="281"/>
      <c r="AB687" s="281"/>
      <c r="AC687" s="281"/>
    </row>
    <row r="688" s="59" customFormat="1" ht="16.5" spans="1:29">
      <c r="A688" s="233" t="s">
        <v>85</v>
      </c>
      <c r="B688" s="236" t="s">
        <v>754</v>
      </c>
      <c r="C688" s="239"/>
      <c r="D688" s="239"/>
      <c r="E688" s="235"/>
      <c r="F688" s="235"/>
      <c r="G688" s="235"/>
      <c r="H688" s="235"/>
      <c r="I688" s="235"/>
      <c r="J688" s="233">
        <f>A695</f>
        <v>7</v>
      </c>
      <c r="K688" s="235"/>
      <c r="L688" s="235"/>
      <c r="M688" s="235"/>
      <c r="N688" s="235"/>
      <c r="O688" s="235"/>
      <c r="P688" s="235"/>
      <c r="Q688" s="235"/>
      <c r="R688" s="235"/>
      <c r="S688" s="235"/>
      <c r="T688" s="235"/>
      <c r="U688" s="235"/>
      <c r="V688" s="255"/>
      <c r="W688" s="256"/>
      <c r="X688" s="159"/>
      <c r="Y688" s="159"/>
      <c r="Z688" s="159"/>
      <c r="AA688" s="256"/>
      <c r="AB688" s="256"/>
      <c r="AC688" s="256"/>
    </row>
    <row r="689" s="45" customFormat="1" ht="47.25" spans="1:29">
      <c r="A689" s="105">
        <v>1</v>
      </c>
      <c r="B689" s="272" t="s">
        <v>2827</v>
      </c>
      <c r="C689" s="273"/>
      <c r="D689" s="268">
        <v>31075</v>
      </c>
      <c r="E689" s="105" t="s">
        <v>2828</v>
      </c>
      <c r="F689" s="105" t="s">
        <v>2828</v>
      </c>
      <c r="G689" s="105" t="s">
        <v>2829</v>
      </c>
      <c r="H689" s="107" t="s">
        <v>2830</v>
      </c>
      <c r="I689" s="113" t="s">
        <v>112</v>
      </c>
      <c r="J689" s="105" t="s">
        <v>2613</v>
      </c>
      <c r="K689" s="105"/>
      <c r="L689" s="107">
        <v>39873</v>
      </c>
      <c r="M689" s="105"/>
      <c r="N689" s="105"/>
      <c r="O689" s="105" t="s">
        <v>186</v>
      </c>
      <c r="P689" s="105" t="s">
        <v>48</v>
      </c>
      <c r="Q689" s="105" t="s">
        <v>107</v>
      </c>
      <c r="R689" s="105" t="s">
        <v>51</v>
      </c>
      <c r="S689" s="105" t="s">
        <v>51</v>
      </c>
      <c r="T689" s="156">
        <f t="shared" ref="T689:T695" si="157">$X$9-YEAR(D689)</f>
        <v>40</v>
      </c>
      <c r="U689" s="235"/>
      <c r="V689" s="279"/>
      <c r="W689" s="280"/>
      <c r="X689" s="159">
        <f t="shared" si="155"/>
        <v>198</v>
      </c>
      <c r="Y689" s="159">
        <f t="shared" si="148"/>
        <v>16</v>
      </c>
      <c r="Z689" s="159">
        <f t="shared" si="149"/>
        <v>6</v>
      </c>
      <c r="AA689" s="281"/>
      <c r="AB689" s="281"/>
      <c r="AC689" s="281"/>
    </row>
    <row r="690" s="45" customFormat="1" ht="47.25" spans="1:29">
      <c r="A690" s="105">
        <v>2</v>
      </c>
      <c r="B690" s="274" t="s">
        <v>2831</v>
      </c>
      <c r="C690" s="268">
        <v>30727</v>
      </c>
      <c r="D690" s="286"/>
      <c r="E690" s="105" t="s">
        <v>2832</v>
      </c>
      <c r="F690" s="105" t="s">
        <v>2832</v>
      </c>
      <c r="G690" s="105" t="s">
        <v>2833</v>
      </c>
      <c r="H690" s="107">
        <v>44375</v>
      </c>
      <c r="I690" s="133" t="s">
        <v>42</v>
      </c>
      <c r="J690" s="113" t="s">
        <v>45</v>
      </c>
      <c r="K690" s="105"/>
      <c r="L690" s="107">
        <v>39264</v>
      </c>
      <c r="M690" s="105"/>
      <c r="N690" s="105" t="s">
        <v>328</v>
      </c>
      <c r="O690" s="105" t="s">
        <v>174</v>
      </c>
      <c r="P690" s="105" t="s">
        <v>48</v>
      </c>
      <c r="Q690" s="105" t="s">
        <v>107</v>
      </c>
      <c r="R690" s="105" t="s">
        <v>51</v>
      </c>
      <c r="S690" s="105" t="s">
        <v>29</v>
      </c>
      <c r="T690" s="156">
        <f>$X$9-YEAR(C690)</f>
        <v>41</v>
      </c>
      <c r="U690" s="235" t="s">
        <v>2834</v>
      </c>
      <c r="V690" s="279"/>
      <c r="W690" s="280"/>
      <c r="X690" s="159">
        <f t="shared" si="155"/>
        <v>218</v>
      </c>
      <c r="Y690" s="159">
        <f t="shared" si="148"/>
        <v>18</v>
      </c>
      <c r="Z690" s="159">
        <f t="shared" si="149"/>
        <v>2</v>
      </c>
      <c r="AA690" s="281"/>
      <c r="AB690" s="281"/>
      <c r="AC690" s="281"/>
    </row>
    <row r="691" s="45" customFormat="1" ht="47.25" spans="1:29">
      <c r="A691" s="105">
        <v>3</v>
      </c>
      <c r="B691" s="274" t="s">
        <v>2835</v>
      </c>
      <c r="C691" s="268">
        <v>33841</v>
      </c>
      <c r="D691" s="286"/>
      <c r="E691" s="105" t="s">
        <v>2836</v>
      </c>
      <c r="F691" s="105" t="s">
        <v>2836</v>
      </c>
      <c r="G691" s="105" t="s">
        <v>2837</v>
      </c>
      <c r="H691" s="107">
        <v>44736</v>
      </c>
      <c r="I691" s="133" t="s">
        <v>42</v>
      </c>
      <c r="J691" s="105" t="s">
        <v>95</v>
      </c>
      <c r="K691" s="105"/>
      <c r="L691" s="107">
        <v>44348</v>
      </c>
      <c r="M691" s="105"/>
      <c r="N691" s="105"/>
      <c r="O691" s="105" t="s">
        <v>174</v>
      </c>
      <c r="P691" s="105" t="s">
        <v>2838</v>
      </c>
      <c r="Q691" s="105" t="s">
        <v>107</v>
      </c>
      <c r="R691" s="105" t="s">
        <v>513</v>
      </c>
      <c r="S691" s="105" t="s">
        <v>2839</v>
      </c>
      <c r="T691" s="156">
        <f>$X$9-YEAR(C691)</f>
        <v>33</v>
      </c>
      <c r="U691" s="235" t="s">
        <v>2834</v>
      </c>
      <c r="V691" s="279"/>
      <c r="W691" s="280"/>
      <c r="X691" s="159">
        <f t="shared" si="155"/>
        <v>51</v>
      </c>
      <c r="Y691" s="159">
        <f t="shared" si="148"/>
        <v>4</v>
      </c>
      <c r="Z691" s="159">
        <f t="shared" si="149"/>
        <v>3</v>
      </c>
      <c r="AA691" s="281"/>
      <c r="AB691" s="281"/>
      <c r="AC691" s="281"/>
    </row>
    <row r="692" s="45" customFormat="1" ht="31.5" spans="1:29">
      <c r="A692" s="105">
        <v>4</v>
      </c>
      <c r="B692" s="272" t="s">
        <v>2840</v>
      </c>
      <c r="C692" s="273"/>
      <c r="D692" s="268">
        <v>33825</v>
      </c>
      <c r="E692" s="105" t="s">
        <v>2841</v>
      </c>
      <c r="F692" s="105" t="s">
        <v>2841</v>
      </c>
      <c r="G692" s="329" t="s">
        <v>2842</v>
      </c>
      <c r="H692" s="107">
        <v>44888</v>
      </c>
      <c r="I692" s="133" t="s">
        <v>42</v>
      </c>
      <c r="J692" s="105" t="s">
        <v>2843</v>
      </c>
      <c r="K692" s="105"/>
      <c r="L692" s="107">
        <v>45261</v>
      </c>
      <c r="M692" s="105"/>
      <c r="N692" s="105"/>
      <c r="O692" s="105" t="s">
        <v>174</v>
      </c>
      <c r="P692" s="105" t="s">
        <v>2844</v>
      </c>
      <c r="Q692" s="105" t="s">
        <v>49</v>
      </c>
      <c r="R692" s="105" t="s">
        <v>286</v>
      </c>
      <c r="S692" s="105" t="s">
        <v>51</v>
      </c>
      <c r="T692" s="156">
        <f t="shared" si="157"/>
        <v>33</v>
      </c>
      <c r="U692" s="235"/>
      <c r="V692" s="279"/>
      <c r="W692" s="280"/>
      <c r="X692" s="159">
        <f t="shared" si="155"/>
        <v>21</v>
      </c>
      <c r="Y692" s="159">
        <f t="shared" si="148"/>
        <v>1</v>
      </c>
      <c r="Z692" s="159">
        <f t="shared" si="149"/>
        <v>9</v>
      </c>
      <c r="AA692" s="281"/>
      <c r="AB692" s="281"/>
      <c r="AC692" s="281"/>
    </row>
    <row r="693" s="45" customFormat="1" ht="31.5" spans="1:26">
      <c r="A693" s="105">
        <v>5</v>
      </c>
      <c r="B693" s="122" t="s">
        <v>2845</v>
      </c>
      <c r="C693" s="111"/>
      <c r="D693" s="112">
        <v>36757</v>
      </c>
      <c r="E693" s="113" t="s">
        <v>2846</v>
      </c>
      <c r="F693" s="115" t="s">
        <v>2847</v>
      </c>
      <c r="G693" s="326" t="s">
        <v>2848</v>
      </c>
      <c r="H693" s="111"/>
      <c r="I693" s="133" t="s">
        <v>42</v>
      </c>
      <c r="J693" s="113" t="s">
        <v>95</v>
      </c>
      <c r="K693" s="113" t="s">
        <v>211</v>
      </c>
      <c r="L693" s="111">
        <v>45597</v>
      </c>
      <c r="M693" s="113" t="s">
        <v>152</v>
      </c>
      <c r="N693" s="111">
        <v>6031</v>
      </c>
      <c r="O693" s="113" t="s">
        <v>59</v>
      </c>
      <c r="P693" s="113" t="s">
        <v>211</v>
      </c>
      <c r="Q693" s="113" t="s">
        <v>49</v>
      </c>
      <c r="R693" s="113" t="s">
        <v>51</v>
      </c>
      <c r="S693" s="113" t="s">
        <v>51</v>
      </c>
      <c r="T693" s="156">
        <f t="shared" si="157"/>
        <v>25</v>
      </c>
      <c r="U693" s="111"/>
      <c r="V693" s="160"/>
      <c r="W693" s="158"/>
      <c r="X693" s="159">
        <f t="shared" si="155"/>
        <v>10</v>
      </c>
      <c r="Y693" s="159">
        <f t="shared" si="148"/>
        <v>0</v>
      </c>
      <c r="Z693" s="159">
        <f t="shared" si="149"/>
        <v>10</v>
      </c>
    </row>
    <row r="694" s="45" customFormat="1" ht="31.5" spans="1:26">
      <c r="A694" s="105">
        <v>6</v>
      </c>
      <c r="B694" s="122" t="s">
        <v>2849</v>
      </c>
      <c r="C694" s="111"/>
      <c r="D694" s="112">
        <v>34867</v>
      </c>
      <c r="E694" s="113" t="s">
        <v>2850</v>
      </c>
      <c r="F694" s="115" t="s">
        <v>2851</v>
      </c>
      <c r="G694" s="326" t="s">
        <v>2852</v>
      </c>
      <c r="H694" s="112">
        <v>44375</v>
      </c>
      <c r="I694" s="133" t="s">
        <v>42</v>
      </c>
      <c r="J694" s="113" t="s">
        <v>95</v>
      </c>
      <c r="K694" s="113"/>
      <c r="L694" s="112">
        <v>45870</v>
      </c>
      <c r="M694" s="113" t="s">
        <v>303</v>
      </c>
      <c r="N694" s="111" t="s">
        <v>1918</v>
      </c>
      <c r="O694" s="113" t="s">
        <v>59</v>
      </c>
      <c r="P694" s="113" t="s">
        <v>2853</v>
      </c>
      <c r="Q694" s="113" t="s">
        <v>49</v>
      </c>
      <c r="R694" s="113"/>
      <c r="S694" s="113" t="s">
        <v>124</v>
      </c>
      <c r="T694" s="156">
        <f t="shared" si="157"/>
        <v>30</v>
      </c>
      <c r="U694" s="111"/>
      <c r="V694" s="290"/>
      <c r="W694" s="291"/>
      <c r="X694" s="159">
        <f>DATEDIF(L694,$W$7,"m")</f>
        <v>1</v>
      </c>
      <c r="Y694" s="159">
        <f>ROUNDDOWN(X694/12,0)</f>
        <v>0</v>
      </c>
      <c r="Z694" s="159">
        <f>MOD(X694,12)</f>
        <v>1</v>
      </c>
    </row>
    <row r="695" s="45" customFormat="1" ht="48" spans="1:29">
      <c r="A695" s="105">
        <v>7</v>
      </c>
      <c r="B695" s="274" t="s">
        <v>2854</v>
      </c>
      <c r="C695" s="287"/>
      <c r="D695" s="268">
        <v>36479</v>
      </c>
      <c r="E695" s="105" t="s">
        <v>2855</v>
      </c>
      <c r="F695" s="105" t="s">
        <v>2855</v>
      </c>
      <c r="G695" s="105" t="s">
        <v>2856</v>
      </c>
      <c r="H695" s="107" t="s">
        <v>2857</v>
      </c>
      <c r="I695" s="113" t="s">
        <v>112</v>
      </c>
      <c r="J695" s="105" t="s">
        <v>2858</v>
      </c>
      <c r="K695" s="105"/>
      <c r="L695" s="107">
        <v>45600</v>
      </c>
      <c r="M695" s="105"/>
      <c r="N695" s="105"/>
      <c r="O695" s="105" t="s">
        <v>174</v>
      </c>
      <c r="P695" s="105" t="s">
        <v>211</v>
      </c>
      <c r="Q695" s="105" t="s">
        <v>49</v>
      </c>
      <c r="R695" s="105" t="s">
        <v>505</v>
      </c>
      <c r="S695" s="105" t="s">
        <v>543</v>
      </c>
      <c r="T695" s="156">
        <f t="shared" si="157"/>
        <v>26</v>
      </c>
      <c r="U695" s="235"/>
      <c r="V695" s="279"/>
      <c r="W695" s="280"/>
      <c r="X695" s="159">
        <f>DATEDIF(L695,$W$7,"m")</f>
        <v>9</v>
      </c>
      <c r="Y695" s="159">
        <f>ROUNDDOWN(X695/12,0)</f>
        <v>0</v>
      </c>
      <c r="Z695" s="159">
        <f>MOD(X695,12)</f>
        <v>9</v>
      </c>
      <c r="AA695" s="281"/>
      <c r="AB695" s="281"/>
      <c r="AC695" s="281"/>
    </row>
    <row r="696" s="46" customFormat="1" ht="16.5" spans="1:29">
      <c r="A696" s="233" t="s">
        <v>104</v>
      </c>
      <c r="B696" s="264" t="s">
        <v>864</v>
      </c>
      <c r="C696" s="265"/>
      <c r="D696" s="235"/>
      <c r="E696" s="235"/>
      <c r="F696" s="235"/>
      <c r="G696" s="235"/>
      <c r="H696" s="235"/>
      <c r="I696" s="235"/>
      <c r="J696" s="233">
        <f>A709</f>
        <v>13</v>
      </c>
      <c r="K696" s="235"/>
      <c r="L696" s="235"/>
      <c r="M696" s="235"/>
      <c r="N696" s="235"/>
      <c r="O696" s="235"/>
      <c r="P696" s="235"/>
      <c r="Q696" s="235"/>
      <c r="R696" s="235"/>
      <c r="S696" s="235"/>
      <c r="T696" s="235"/>
      <c r="U696" s="235"/>
      <c r="V696" s="255"/>
      <c r="W696" s="256"/>
      <c r="X696" s="159"/>
      <c r="Y696" s="159"/>
      <c r="Z696" s="159"/>
      <c r="AA696" s="256"/>
      <c r="AB696" s="256"/>
      <c r="AC696" s="256"/>
    </row>
    <row r="697" s="45" customFormat="1" ht="31.5" spans="1:29">
      <c r="A697" s="105">
        <v>1</v>
      </c>
      <c r="B697" s="272" t="s">
        <v>2859</v>
      </c>
      <c r="C697" s="268">
        <v>30985</v>
      </c>
      <c r="D697" s="273"/>
      <c r="E697" s="105" t="s">
        <v>2860</v>
      </c>
      <c r="F697" s="105" t="s">
        <v>2860</v>
      </c>
      <c r="G697" s="105" t="s">
        <v>2861</v>
      </c>
      <c r="H697" s="332" t="s">
        <v>2862</v>
      </c>
      <c r="I697" s="133" t="s">
        <v>42</v>
      </c>
      <c r="J697" s="105" t="s">
        <v>2863</v>
      </c>
      <c r="K697" s="105"/>
      <c r="L697" s="107">
        <v>38718</v>
      </c>
      <c r="M697" s="105"/>
      <c r="N697" s="105" t="s">
        <v>328</v>
      </c>
      <c r="O697" s="105" t="s">
        <v>174</v>
      </c>
      <c r="P697" s="105" t="s">
        <v>48</v>
      </c>
      <c r="Q697" s="105" t="s">
        <v>107</v>
      </c>
      <c r="R697" s="105" t="s">
        <v>51</v>
      </c>
      <c r="S697" s="105" t="s">
        <v>51</v>
      </c>
      <c r="T697" s="156">
        <f t="shared" ref="T697:T709" si="158">$X$9-YEAR(C697)</f>
        <v>41</v>
      </c>
      <c r="U697" s="235"/>
      <c r="V697" s="279"/>
      <c r="W697" s="280"/>
      <c r="X697" s="159">
        <f>DATEDIF(L697,$W$7,"m")</f>
        <v>236</v>
      </c>
      <c r="Y697" s="159">
        <f>ROUNDDOWN(X697/12,0)</f>
        <v>19</v>
      </c>
      <c r="Z697" s="159">
        <f>MOD(X697,12)</f>
        <v>8</v>
      </c>
      <c r="AA697" s="281"/>
      <c r="AB697" s="281"/>
      <c r="AC697" s="281"/>
    </row>
    <row r="698" s="45" customFormat="1" ht="31.5" spans="1:29">
      <c r="A698" s="105">
        <v>2</v>
      </c>
      <c r="B698" s="272" t="s">
        <v>2864</v>
      </c>
      <c r="C698" s="268">
        <v>31391</v>
      </c>
      <c r="D698" s="273"/>
      <c r="E698" s="105" t="s">
        <v>2865</v>
      </c>
      <c r="F698" s="105" t="s">
        <v>2865</v>
      </c>
      <c r="G698" s="105" t="s">
        <v>2866</v>
      </c>
      <c r="H698" s="107">
        <v>44375</v>
      </c>
      <c r="I698" s="133" t="s">
        <v>42</v>
      </c>
      <c r="J698" s="105" t="s">
        <v>2867</v>
      </c>
      <c r="K698" s="105"/>
      <c r="L698" s="107">
        <v>40513</v>
      </c>
      <c r="M698" s="105"/>
      <c r="N698" s="105"/>
      <c r="O698" s="105" t="s">
        <v>186</v>
      </c>
      <c r="P698" s="105" t="s">
        <v>48</v>
      </c>
      <c r="Q698" s="105" t="s">
        <v>107</v>
      </c>
      <c r="R698" s="105" t="s">
        <v>51</v>
      </c>
      <c r="S698" s="105" t="s">
        <v>51</v>
      </c>
      <c r="T698" s="156">
        <f t="shared" si="158"/>
        <v>40</v>
      </c>
      <c r="U698" s="235"/>
      <c r="V698" s="279"/>
      <c r="W698" s="280"/>
      <c r="X698" s="159">
        <f>DATEDIF(L698,$W$7,"m")</f>
        <v>177</v>
      </c>
      <c r="Y698" s="159">
        <f>ROUNDDOWN(X698/12,0)</f>
        <v>14</v>
      </c>
      <c r="Z698" s="159">
        <f>MOD(X698,12)</f>
        <v>9</v>
      </c>
      <c r="AA698" s="281"/>
      <c r="AB698" s="281"/>
      <c r="AC698" s="281"/>
    </row>
    <row r="699" s="45" customFormat="1" ht="47.25" spans="1:29">
      <c r="A699" s="105">
        <v>3</v>
      </c>
      <c r="B699" s="272" t="s">
        <v>2868</v>
      </c>
      <c r="C699" s="273"/>
      <c r="D699" s="268">
        <v>32761</v>
      </c>
      <c r="E699" s="105" t="s">
        <v>2869</v>
      </c>
      <c r="F699" s="105" t="s">
        <v>2870</v>
      </c>
      <c r="G699" s="105" t="s">
        <v>2871</v>
      </c>
      <c r="H699" s="107">
        <v>44375</v>
      </c>
      <c r="I699" s="133" t="s">
        <v>42</v>
      </c>
      <c r="J699" s="105" t="s">
        <v>95</v>
      </c>
      <c r="K699" s="105"/>
      <c r="L699" s="107">
        <v>41061</v>
      </c>
      <c r="M699" s="105"/>
      <c r="N699" s="105"/>
      <c r="O699" s="105" t="s">
        <v>174</v>
      </c>
      <c r="P699" s="105" t="s">
        <v>2838</v>
      </c>
      <c r="Q699" s="105" t="s">
        <v>107</v>
      </c>
      <c r="R699" s="105" t="s">
        <v>51</v>
      </c>
      <c r="S699" s="105" t="s">
        <v>51</v>
      </c>
      <c r="T699" s="156">
        <f>$X$9-YEAR(D699)</f>
        <v>36</v>
      </c>
      <c r="U699" s="235"/>
      <c r="V699" s="279"/>
      <c r="W699" s="280"/>
      <c r="X699" s="159">
        <f>DATEDIF(L699,$W$7,"m")</f>
        <v>159</v>
      </c>
      <c r="Y699" s="159">
        <f>ROUNDDOWN(X699/12,0)</f>
        <v>13</v>
      </c>
      <c r="Z699" s="159">
        <f>MOD(X699,12)</f>
        <v>3</v>
      </c>
      <c r="AA699" s="281"/>
      <c r="AB699" s="281"/>
      <c r="AC699" s="281"/>
    </row>
    <row r="700" s="45" customFormat="1" ht="63" spans="1:29">
      <c r="A700" s="105">
        <v>4</v>
      </c>
      <c r="B700" s="272" t="s">
        <v>2872</v>
      </c>
      <c r="C700" s="273"/>
      <c r="D700" s="268">
        <v>32407</v>
      </c>
      <c r="E700" s="105" t="s">
        <v>2873</v>
      </c>
      <c r="F700" s="105" t="s">
        <v>2873</v>
      </c>
      <c r="G700" s="105" t="s">
        <v>2874</v>
      </c>
      <c r="H700" s="107">
        <v>44844</v>
      </c>
      <c r="I700" s="133" t="s">
        <v>42</v>
      </c>
      <c r="J700" s="105" t="s">
        <v>95</v>
      </c>
      <c r="K700" s="105"/>
      <c r="L700" s="107" t="s">
        <v>2875</v>
      </c>
      <c r="M700" s="105"/>
      <c r="N700" s="105"/>
      <c r="O700" s="105" t="s">
        <v>186</v>
      </c>
      <c r="P700" s="105" t="s">
        <v>48</v>
      </c>
      <c r="Q700" s="105" t="s">
        <v>107</v>
      </c>
      <c r="R700" s="105" t="s">
        <v>51</v>
      </c>
      <c r="S700" s="105" t="s">
        <v>51</v>
      </c>
      <c r="T700" s="156">
        <f>$X$9-YEAR(D700)</f>
        <v>37</v>
      </c>
      <c r="U700" s="235"/>
      <c r="V700" s="279"/>
      <c r="W700" s="280"/>
      <c r="X700" s="159" t="e">
        <f>DATEDIF(L700,$W$7,"m")</f>
        <v>#VALUE!</v>
      </c>
      <c r="Y700" s="159" t="e">
        <f>ROUNDDOWN(X700/12,0)</f>
        <v>#VALUE!</v>
      </c>
      <c r="Z700" s="159" t="e">
        <f>MOD(X700,12)</f>
        <v>#VALUE!</v>
      </c>
      <c r="AA700" s="281"/>
      <c r="AB700" s="281"/>
      <c r="AC700" s="281"/>
    </row>
    <row r="701" s="45" customFormat="1" ht="63" spans="1:29">
      <c r="A701" s="105">
        <v>5</v>
      </c>
      <c r="B701" s="274" t="s">
        <v>2876</v>
      </c>
      <c r="C701" s="268">
        <v>28223</v>
      </c>
      <c r="D701" s="266"/>
      <c r="E701" s="105" t="s">
        <v>2877</v>
      </c>
      <c r="F701" s="105" t="s">
        <v>2877</v>
      </c>
      <c r="G701" s="105" t="s">
        <v>2878</v>
      </c>
      <c r="H701" s="107">
        <v>44423</v>
      </c>
      <c r="I701" s="133" t="s">
        <v>42</v>
      </c>
      <c r="J701" s="105" t="s">
        <v>95</v>
      </c>
      <c r="K701" s="105"/>
      <c r="L701" s="107" t="s">
        <v>2879</v>
      </c>
      <c r="M701" s="105"/>
      <c r="N701" s="105"/>
      <c r="O701" s="105" t="s">
        <v>174</v>
      </c>
      <c r="P701" s="105" t="s">
        <v>48</v>
      </c>
      <c r="Q701" s="105" t="s">
        <v>107</v>
      </c>
      <c r="R701" s="105" t="s">
        <v>51</v>
      </c>
      <c r="S701" s="105" t="s">
        <v>51</v>
      </c>
      <c r="T701" s="156">
        <f t="shared" si="158"/>
        <v>48</v>
      </c>
      <c r="U701" s="235"/>
      <c r="V701" s="279"/>
      <c r="W701" s="280"/>
      <c r="X701" s="159" t="e">
        <f>DATEDIF(L701,$W$7,"m")</f>
        <v>#VALUE!</v>
      </c>
      <c r="Y701" s="159" t="e">
        <f>ROUNDDOWN(X701/12,0)</f>
        <v>#VALUE!</v>
      </c>
      <c r="Z701" s="159" t="e">
        <f>MOD(X701,12)</f>
        <v>#VALUE!</v>
      </c>
      <c r="AA701" s="281"/>
      <c r="AB701" s="281"/>
      <c r="AC701" s="281"/>
    </row>
    <row r="702" s="45" customFormat="1" ht="31.5" spans="1:29">
      <c r="A702" s="105">
        <v>6</v>
      </c>
      <c r="B702" s="274" t="s">
        <v>2880</v>
      </c>
      <c r="C702" s="268">
        <v>32923</v>
      </c>
      <c r="D702" s="287"/>
      <c r="E702" s="105" t="s">
        <v>2881</v>
      </c>
      <c r="F702" s="105" t="s">
        <v>2881</v>
      </c>
      <c r="G702" s="105" t="s">
        <v>2882</v>
      </c>
      <c r="H702" s="107">
        <v>44519</v>
      </c>
      <c r="I702" s="133" t="s">
        <v>42</v>
      </c>
      <c r="J702" s="105" t="s">
        <v>95</v>
      </c>
      <c r="K702" s="105"/>
      <c r="L702" s="107">
        <v>44013</v>
      </c>
      <c r="M702" s="105"/>
      <c r="N702" s="105"/>
      <c r="O702" s="105" t="s">
        <v>174</v>
      </c>
      <c r="P702" s="105" t="s">
        <v>2838</v>
      </c>
      <c r="Q702" s="105" t="s">
        <v>107</v>
      </c>
      <c r="R702" s="105" t="s">
        <v>51</v>
      </c>
      <c r="S702" s="105" t="s">
        <v>51</v>
      </c>
      <c r="T702" s="156">
        <f t="shared" si="158"/>
        <v>35</v>
      </c>
      <c r="U702" s="235"/>
      <c r="V702" s="279"/>
      <c r="W702" s="280"/>
      <c r="X702" s="159">
        <f>DATEDIF(L702,$W$7,"m")</f>
        <v>62</v>
      </c>
      <c r="Y702" s="159">
        <f>ROUNDDOWN(X702/12,0)</f>
        <v>5</v>
      </c>
      <c r="Z702" s="159">
        <f>MOD(X702,12)</f>
        <v>2</v>
      </c>
      <c r="AA702" s="281"/>
      <c r="AB702" s="281"/>
      <c r="AC702" s="281"/>
    </row>
    <row r="703" s="45" customFormat="1" ht="47.25" spans="1:29">
      <c r="A703" s="105">
        <v>7</v>
      </c>
      <c r="B703" s="274" t="s">
        <v>2883</v>
      </c>
      <c r="C703" s="268">
        <v>35308</v>
      </c>
      <c r="D703" s="287"/>
      <c r="E703" s="105" t="s">
        <v>2884</v>
      </c>
      <c r="F703" s="105" t="s">
        <v>2884</v>
      </c>
      <c r="G703" s="105" t="s">
        <v>2885</v>
      </c>
      <c r="H703" s="107">
        <v>44284</v>
      </c>
      <c r="I703" s="133" t="s">
        <v>42</v>
      </c>
      <c r="J703" s="105" t="s">
        <v>95</v>
      </c>
      <c r="K703" s="105"/>
      <c r="L703" s="107">
        <v>44197</v>
      </c>
      <c r="M703" s="105"/>
      <c r="N703" s="105"/>
      <c r="O703" s="105" t="s">
        <v>186</v>
      </c>
      <c r="P703" s="105" t="s">
        <v>2838</v>
      </c>
      <c r="Q703" s="105" t="s">
        <v>49</v>
      </c>
      <c r="R703" s="105" t="s">
        <v>51</v>
      </c>
      <c r="S703" s="105" t="s">
        <v>29</v>
      </c>
      <c r="T703" s="156">
        <f t="shared" si="158"/>
        <v>29</v>
      </c>
      <c r="U703" s="235"/>
      <c r="V703" s="279"/>
      <c r="W703" s="280"/>
      <c r="X703" s="159">
        <f>DATEDIF(L703,$W$7,"m")</f>
        <v>56</v>
      </c>
      <c r="Y703" s="159">
        <f>ROUNDDOWN(X703/12,0)</f>
        <v>4</v>
      </c>
      <c r="Z703" s="159">
        <f>MOD(X703,12)</f>
        <v>8</v>
      </c>
      <c r="AA703" s="281"/>
      <c r="AB703" s="281"/>
      <c r="AC703" s="281"/>
    </row>
    <row r="704" s="45" customFormat="1" ht="47.25" spans="1:29">
      <c r="A704" s="105">
        <v>8</v>
      </c>
      <c r="B704" s="276" t="s">
        <v>2886</v>
      </c>
      <c r="C704" s="268">
        <v>33989</v>
      </c>
      <c r="D704" s="269"/>
      <c r="E704" s="105" t="s">
        <v>2887</v>
      </c>
      <c r="F704" s="105" t="s">
        <v>2887</v>
      </c>
      <c r="G704" s="105" t="s">
        <v>2888</v>
      </c>
      <c r="H704" s="107">
        <v>44326</v>
      </c>
      <c r="I704" s="133" t="s">
        <v>42</v>
      </c>
      <c r="J704" s="105" t="s">
        <v>95</v>
      </c>
      <c r="K704" s="105"/>
      <c r="L704" s="107">
        <v>44896</v>
      </c>
      <c r="M704" s="105"/>
      <c r="N704" s="105"/>
      <c r="O704" s="105" t="s">
        <v>2696</v>
      </c>
      <c r="P704" s="105" t="s">
        <v>48</v>
      </c>
      <c r="Q704" s="105" t="s">
        <v>49</v>
      </c>
      <c r="R704" s="105"/>
      <c r="S704" s="105" t="s">
        <v>29</v>
      </c>
      <c r="T704" s="156">
        <f t="shared" si="158"/>
        <v>32</v>
      </c>
      <c r="U704" s="235"/>
      <c r="V704" s="279"/>
      <c r="W704" s="280"/>
      <c r="X704" s="159">
        <f>DATEDIF(L704,$W$7,"m")</f>
        <v>33</v>
      </c>
      <c r="Y704" s="159">
        <f>ROUNDDOWN(X704/12,0)</f>
        <v>2</v>
      </c>
      <c r="Z704" s="159">
        <f>MOD(X704,12)</f>
        <v>9</v>
      </c>
      <c r="AA704" s="281"/>
      <c r="AB704" s="281"/>
      <c r="AC704" s="281"/>
    </row>
    <row r="705" s="45" customFormat="1" ht="31.5" spans="1:29">
      <c r="A705" s="105">
        <v>9</v>
      </c>
      <c r="B705" s="276" t="s">
        <v>2889</v>
      </c>
      <c r="C705" s="268">
        <v>36758</v>
      </c>
      <c r="D705" s="269"/>
      <c r="E705" s="105" t="s">
        <v>2890</v>
      </c>
      <c r="F705" s="105" t="s">
        <v>2890</v>
      </c>
      <c r="G705" s="105" t="s">
        <v>2891</v>
      </c>
      <c r="H705" s="107">
        <v>44419</v>
      </c>
      <c r="I705" s="133" t="s">
        <v>42</v>
      </c>
      <c r="J705" s="105" t="s">
        <v>95</v>
      </c>
      <c r="K705" s="105"/>
      <c r="L705" s="107">
        <v>44896</v>
      </c>
      <c r="M705" s="105"/>
      <c r="N705" s="105"/>
      <c r="O705" s="105" t="s">
        <v>2696</v>
      </c>
      <c r="P705" s="105" t="s">
        <v>2838</v>
      </c>
      <c r="Q705" s="105" t="s">
        <v>49</v>
      </c>
      <c r="R705" s="105" t="s">
        <v>51</v>
      </c>
      <c r="S705" s="105" t="s">
        <v>29</v>
      </c>
      <c r="T705" s="156">
        <f t="shared" si="158"/>
        <v>25</v>
      </c>
      <c r="U705" s="235"/>
      <c r="V705" s="279"/>
      <c r="W705" s="280"/>
      <c r="X705" s="159">
        <f>DATEDIF(L705,$W$7,"m")</f>
        <v>33</v>
      </c>
      <c r="Y705" s="159">
        <f>ROUNDDOWN(X705/12,0)</f>
        <v>2</v>
      </c>
      <c r="Z705" s="159">
        <f>MOD(X705,12)</f>
        <v>9</v>
      </c>
      <c r="AA705" s="281"/>
      <c r="AB705" s="281"/>
      <c r="AC705" s="281"/>
    </row>
    <row r="706" s="45" customFormat="1" ht="31.5" spans="1:29">
      <c r="A706" s="105">
        <v>10</v>
      </c>
      <c r="B706" s="274" t="s">
        <v>2892</v>
      </c>
      <c r="C706" s="268">
        <v>34114</v>
      </c>
      <c r="D706" s="266"/>
      <c r="E706" s="105" t="s">
        <v>2893</v>
      </c>
      <c r="F706" s="105" t="s">
        <v>2893</v>
      </c>
      <c r="G706" s="105" t="s">
        <v>2894</v>
      </c>
      <c r="H706" s="107">
        <v>44375</v>
      </c>
      <c r="I706" s="133" t="s">
        <v>42</v>
      </c>
      <c r="J706" s="105" t="s">
        <v>95</v>
      </c>
      <c r="K706" s="105"/>
      <c r="L706" s="107">
        <v>45261</v>
      </c>
      <c r="M706" s="105"/>
      <c r="N706" s="105"/>
      <c r="O706" s="105" t="s">
        <v>186</v>
      </c>
      <c r="P706" s="105" t="s">
        <v>493</v>
      </c>
      <c r="Q706" s="105" t="s">
        <v>49</v>
      </c>
      <c r="R706" s="105" t="s">
        <v>51</v>
      </c>
      <c r="S706" s="105" t="s">
        <v>51</v>
      </c>
      <c r="T706" s="156">
        <f t="shared" si="158"/>
        <v>32</v>
      </c>
      <c r="U706" s="235"/>
      <c r="V706" s="279"/>
      <c r="W706" s="280"/>
      <c r="X706" s="159">
        <f>DATEDIF(L706,$W$7,"m")</f>
        <v>21</v>
      </c>
      <c r="Y706" s="159">
        <f>ROUNDDOWN(X706/12,0)</f>
        <v>1</v>
      </c>
      <c r="Z706" s="159">
        <f>MOD(X706,12)</f>
        <v>9</v>
      </c>
      <c r="AA706" s="281"/>
      <c r="AB706" s="281"/>
      <c r="AC706" s="281"/>
    </row>
    <row r="707" s="45" customFormat="1" ht="31.5" spans="1:29">
      <c r="A707" s="105">
        <v>11</v>
      </c>
      <c r="B707" s="274" t="s">
        <v>2895</v>
      </c>
      <c r="C707" s="268">
        <v>36035</v>
      </c>
      <c r="D707" s="266"/>
      <c r="E707" s="105" t="s">
        <v>2850</v>
      </c>
      <c r="F707" s="105" t="s">
        <v>2850</v>
      </c>
      <c r="G707" s="105" t="s">
        <v>2896</v>
      </c>
      <c r="H707" s="107">
        <v>45180</v>
      </c>
      <c r="I707" s="133" t="s">
        <v>42</v>
      </c>
      <c r="J707" s="105" t="s">
        <v>95</v>
      </c>
      <c r="K707" s="105"/>
      <c r="L707" s="107">
        <v>45541</v>
      </c>
      <c r="M707" s="105"/>
      <c r="N707" s="105"/>
      <c r="O707" s="105" t="s">
        <v>174</v>
      </c>
      <c r="P707" s="105" t="s">
        <v>48</v>
      </c>
      <c r="Q707" s="105" t="s">
        <v>49</v>
      </c>
      <c r="R707" s="105" t="s">
        <v>505</v>
      </c>
      <c r="S707" s="105" t="s">
        <v>543</v>
      </c>
      <c r="T707" s="156">
        <f t="shared" si="158"/>
        <v>27</v>
      </c>
      <c r="U707" s="235"/>
      <c r="V707" s="279"/>
      <c r="W707" s="280"/>
      <c r="X707" s="159">
        <f>DATEDIF(L707,$W$7,"m")</f>
        <v>11</v>
      </c>
      <c r="Y707" s="159">
        <f>ROUNDDOWN(X707/12,0)</f>
        <v>0</v>
      </c>
      <c r="Z707" s="159">
        <f>MOD(X707,12)</f>
        <v>11</v>
      </c>
      <c r="AA707" s="281"/>
      <c r="AB707" s="281"/>
      <c r="AC707" s="281"/>
    </row>
    <row r="708" s="44" customFormat="1" ht="31.5" spans="1:26">
      <c r="A708" s="105">
        <v>12</v>
      </c>
      <c r="B708" s="122" t="s">
        <v>2897</v>
      </c>
      <c r="C708" s="123">
        <v>31020</v>
      </c>
      <c r="D708" s="124"/>
      <c r="E708" s="115" t="s">
        <v>2898</v>
      </c>
      <c r="F708" s="115" t="s">
        <v>2898</v>
      </c>
      <c r="G708" s="327" t="s">
        <v>2899</v>
      </c>
      <c r="H708" s="123">
        <v>45651</v>
      </c>
      <c r="I708" s="133" t="s">
        <v>42</v>
      </c>
      <c r="J708" s="113" t="s">
        <v>95</v>
      </c>
      <c r="K708" s="113" t="s">
        <v>497</v>
      </c>
      <c r="L708" s="123">
        <v>44166</v>
      </c>
      <c r="M708" s="113" t="s">
        <v>103</v>
      </c>
      <c r="N708" s="113" t="s">
        <v>304</v>
      </c>
      <c r="O708" s="113" t="s">
        <v>2696</v>
      </c>
      <c r="P708" s="113" t="s">
        <v>2838</v>
      </c>
      <c r="Q708" s="113" t="s">
        <v>49</v>
      </c>
      <c r="R708" s="113" t="s">
        <v>51</v>
      </c>
      <c r="S708" s="113" t="s">
        <v>51</v>
      </c>
      <c r="T708" s="156">
        <f t="shared" si="158"/>
        <v>41</v>
      </c>
      <c r="U708" s="113" t="s">
        <v>52</v>
      </c>
      <c r="V708" s="157"/>
      <c r="W708" s="158"/>
      <c r="X708" s="159">
        <f>DATEDIF(L708,$W$7,"m")</f>
        <v>57</v>
      </c>
      <c r="Y708" s="159">
        <f>ROUNDDOWN(X708/12,0)</f>
        <v>4</v>
      </c>
      <c r="Z708" s="159">
        <f>MOD(X708,12)</f>
        <v>9</v>
      </c>
    </row>
    <row r="709" s="45" customFormat="1" ht="32.25" spans="1:29">
      <c r="A709" s="105">
        <v>13</v>
      </c>
      <c r="B709" s="274" t="s">
        <v>2900</v>
      </c>
      <c r="C709" s="268">
        <v>32587</v>
      </c>
      <c r="D709" s="287"/>
      <c r="E709" s="105" t="s">
        <v>2901</v>
      </c>
      <c r="F709" s="105" t="s">
        <v>2901</v>
      </c>
      <c r="G709" s="105" t="s">
        <v>2902</v>
      </c>
      <c r="H709" s="107">
        <v>44380</v>
      </c>
      <c r="I709" s="133" t="s">
        <v>42</v>
      </c>
      <c r="J709" s="105" t="s">
        <v>95</v>
      </c>
      <c r="K709" s="105"/>
      <c r="L709" s="107">
        <v>45047</v>
      </c>
      <c r="M709" s="105"/>
      <c r="N709" s="105" t="s">
        <v>46</v>
      </c>
      <c r="O709" s="105" t="s">
        <v>186</v>
      </c>
      <c r="P709" s="105" t="s">
        <v>493</v>
      </c>
      <c r="Q709" s="105" t="s">
        <v>49</v>
      </c>
      <c r="R709" s="105" t="s">
        <v>513</v>
      </c>
      <c r="S709" s="105" t="s">
        <v>543</v>
      </c>
      <c r="T709" s="156">
        <f t="shared" si="158"/>
        <v>36</v>
      </c>
      <c r="U709" s="235"/>
      <c r="V709" s="279"/>
      <c r="W709" s="280"/>
      <c r="X709" s="159">
        <f>DATEDIF(L709,$W$7,"m")</f>
        <v>28</v>
      </c>
      <c r="Y709" s="159">
        <f>ROUNDDOWN(X709/12,0)</f>
        <v>2</v>
      </c>
      <c r="Z709" s="159">
        <f>MOD(X709,12)</f>
        <v>4</v>
      </c>
      <c r="AA709" s="281"/>
      <c r="AB709" s="281"/>
      <c r="AC709" s="281"/>
    </row>
    <row r="710" s="46" customFormat="1" ht="16.5" spans="1:29">
      <c r="A710" s="233" t="s">
        <v>304</v>
      </c>
      <c r="B710" s="236" t="s">
        <v>1317</v>
      </c>
      <c r="C710" s="251"/>
      <c r="D710" s="235"/>
      <c r="E710" s="235"/>
      <c r="F710" s="235"/>
      <c r="G710" s="235"/>
      <c r="H710" s="235"/>
      <c r="I710" s="235"/>
      <c r="J710" s="233">
        <f>A713</f>
        <v>3</v>
      </c>
      <c r="K710" s="235"/>
      <c r="L710" s="235"/>
      <c r="M710" s="235"/>
      <c r="N710" s="235"/>
      <c r="O710" s="235"/>
      <c r="P710" s="235"/>
      <c r="Q710" s="235"/>
      <c r="R710" s="235"/>
      <c r="S710" s="235"/>
      <c r="T710" s="235"/>
      <c r="U710" s="235"/>
      <c r="V710" s="255"/>
      <c r="W710" s="256"/>
      <c r="X710" s="159"/>
      <c r="Y710" s="159"/>
      <c r="Z710" s="159"/>
      <c r="AA710" s="256"/>
      <c r="AB710" s="256"/>
      <c r="AC710" s="256"/>
    </row>
    <row r="711" s="45" customFormat="1" ht="31.5" spans="1:29">
      <c r="A711" s="105">
        <v>1</v>
      </c>
      <c r="B711" s="274" t="s">
        <v>2903</v>
      </c>
      <c r="C711" s="268">
        <v>33348</v>
      </c>
      <c r="D711" s="235"/>
      <c r="E711" s="105" t="s">
        <v>2904</v>
      </c>
      <c r="F711" s="105" t="s">
        <v>2904</v>
      </c>
      <c r="G711" s="105" t="s">
        <v>2905</v>
      </c>
      <c r="H711" s="107">
        <v>44535</v>
      </c>
      <c r="I711" s="133" t="s">
        <v>42</v>
      </c>
      <c r="J711" s="105" t="s">
        <v>2906</v>
      </c>
      <c r="K711" s="105"/>
      <c r="L711" s="107">
        <v>44348</v>
      </c>
      <c r="M711" s="105"/>
      <c r="N711" s="105"/>
      <c r="O711" s="105" t="s">
        <v>186</v>
      </c>
      <c r="P711" s="105" t="s">
        <v>2907</v>
      </c>
      <c r="Q711" s="105" t="s">
        <v>49</v>
      </c>
      <c r="R711" s="105" t="s">
        <v>51</v>
      </c>
      <c r="S711" s="105" t="s">
        <v>51</v>
      </c>
      <c r="T711" s="156">
        <f t="shared" ref="T711:T713" si="159">$X$9-YEAR(C711)</f>
        <v>34</v>
      </c>
      <c r="U711" s="235"/>
      <c r="V711" s="279"/>
      <c r="W711" s="280"/>
      <c r="X711" s="159">
        <f t="shared" ref="X710:X741" si="160">DATEDIF(L711,$W$7,"m")</f>
        <v>51</v>
      </c>
      <c r="Y711" s="159">
        <f>ROUNDDOWN(X711/12,0)</f>
        <v>4</v>
      </c>
      <c r="Z711" s="159">
        <f>MOD(X711,12)</f>
        <v>3</v>
      </c>
      <c r="AA711" s="281"/>
      <c r="AB711" s="281"/>
      <c r="AC711" s="281"/>
    </row>
    <row r="712" s="45" customFormat="1" ht="47.25" spans="1:29">
      <c r="A712" s="105">
        <v>2</v>
      </c>
      <c r="B712" s="274" t="s">
        <v>2908</v>
      </c>
      <c r="C712" s="268">
        <v>27453</v>
      </c>
      <c r="D712" s="235"/>
      <c r="E712" s="105" t="s">
        <v>2877</v>
      </c>
      <c r="F712" s="105" t="s">
        <v>2877</v>
      </c>
      <c r="G712" s="105" t="s">
        <v>2909</v>
      </c>
      <c r="H712" s="107">
        <v>44253</v>
      </c>
      <c r="I712" s="133" t="s">
        <v>42</v>
      </c>
      <c r="J712" s="105" t="s">
        <v>95</v>
      </c>
      <c r="K712" s="105"/>
      <c r="L712" s="107">
        <v>42431</v>
      </c>
      <c r="M712" s="105"/>
      <c r="N712" s="105"/>
      <c r="O712" s="105" t="s">
        <v>186</v>
      </c>
      <c r="P712" s="105" t="s">
        <v>48</v>
      </c>
      <c r="Q712" s="105" t="s">
        <v>78</v>
      </c>
      <c r="R712" s="105" t="s">
        <v>51</v>
      </c>
      <c r="S712" s="105" t="s">
        <v>29</v>
      </c>
      <c r="T712" s="156">
        <f t="shared" si="159"/>
        <v>50</v>
      </c>
      <c r="U712" s="235"/>
      <c r="V712" s="279"/>
      <c r="W712" s="280"/>
      <c r="X712" s="159">
        <f t="shared" si="160"/>
        <v>113</v>
      </c>
      <c r="Y712" s="159">
        <f>ROUNDDOWN(X712/12,0)</f>
        <v>9</v>
      </c>
      <c r="Z712" s="159">
        <f>MOD(X712,12)</f>
        <v>5</v>
      </c>
      <c r="AA712" s="281"/>
      <c r="AB712" s="281"/>
      <c r="AC712" s="281"/>
    </row>
    <row r="713" s="45" customFormat="1" ht="48" spans="1:29">
      <c r="A713" s="105">
        <v>3</v>
      </c>
      <c r="B713" s="274" t="s">
        <v>2910</v>
      </c>
      <c r="C713" s="268">
        <v>27037</v>
      </c>
      <c r="D713" s="235"/>
      <c r="E713" s="105" t="s">
        <v>2869</v>
      </c>
      <c r="F713" s="105" t="s">
        <v>2869</v>
      </c>
      <c r="G713" s="105" t="s">
        <v>2911</v>
      </c>
      <c r="H713" s="107">
        <v>44375</v>
      </c>
      <c r="I713" s="133" t="s">
        <v>42</v>
      </c>
      <c r="J713" s="105" t="s">
        <v>95</v>
      </c>
      <c r="K713" s="105"/>
      <c r="L713" s="107">
        <v>45658</v>
      </c>
      <c r="M713" s="105"/>
      <c r="N713" s="105"/>
      <c r="O713" s="105" t="s">
        <v>2912</v>
      </c>
      <c r="P713" s="105" t="s">
        <v>2648</v>
      </c>
      <c r="Q713" s="105" t="s">
        <v>49</v>
      </c>
      <c r="R713" s="105" t="s">
        <v>51</v>
      </c>
      <c r="S713" s="105" t="s">
        <v>51</v>
      </c>
      <c r="T713" s="156">
        <f t="shared" si="159"/>
        <v>51</v>
      </c>
      <c r="U713" s="235"/>
      <c r="V713" s="279"/>
      <c r="W713" s="280"/>
      <c r="X713" s="159">
        <f t="shared" si="160"/>
        <v>8</v>
      </c>
      <c r="Y713" s="159">
        <f>ROUNDDOWN(X713/12,0)</f>
        <v>0</v>
      </c>
      <c r="Z713" s="159">
        <f>MOD(X713,12)</f>
        <v>8</v>
      </c>
      <c r="AA713" s="281"/>
      <c r="AB713" s="281"/>
      <c r="AC713" s="281"/>
    </row>
    <row r="714" s="45" customFormat="1" ht="16.5" spans="1:29">
      <c r="A714" s="233" t="s">
        <v>2913</v>
      </c>
      <c r="B714" s="252" t="s">
        <v>2914</v>
      </c>
      <c r="C714" s="235"/>
      <c r="D714" s="235"/>
      <c r="E714" s="235"/>
      <c r="F714" s="235"/>
      <c r="G714" s="235"/>
      <c r="H714" s="235"/>
      <c r="I714" s="235"/>
      <c r="J714" s="240">
        <f>SUM(J715:J737)</f>
        <v>21</v>
      </c>
      <c r="K714" s="235"/>
      <c r="L714" s="235"/>
      <c r="M714" s="235"/>
      <c r="N714" s="235"/>
      <c r="O714" s="235"/>
      <c r="P714" s="235"/>
      <c r="Q714" s="235"/>
      <c r="R714" s="235"/>
      <c r="S714" s="235"/>
      <c r="T714" s="235"/>
      <c r="U714" s="235"/>
      <c r="V714" s="255"/>
      <c r="W714" s="256"/>
      <c r="X714" s="159"/>
      <c r="Y714" s="159"/>
      <c r="Z714" s="159"/>
      <c r="AA714" s="256"/>
      <c r="AB714" s="256"/>
      <c r="AC714" s="256"/>
    </row>
    <row r="715" s="45" customFormat="1" ht="16.5" spans="1:29">
      <c r="A715" s="233" t="s">
        <v>31</v>
      </c>
      <c r="B715" s="236" t="s">
        <v>741</v>
      </c>
      <c r="C715" s="239"/>
      <c r="D715" s="235"/>
      <c r="E715" s="235"/>
      <c r="F715" s="235"/>
      <c r="G715" s="235"/>
      <c r="H715" s="235"/>
      <c r="I715" s="235"/>
      <c r="J715" s="233">
        <f>A717</f>
        <v>2</v>
      </c>
      <c r="K715" s="235"/>
      <c r="L715" s="235"/>
      <c r="M715" s="235"/>
      <c r="N715" s="235"/>
      <c r="O715" s="235"/>
      <c r="P715" s="235"/>
      <c r="Q715" s="235"/>
      <c r="R715" s="235"/>
      <c r="S715" s="235"/>
      <c r="T715" s="235"/>
      <c r="U715" s="235"/>
      <c r="V715" s="255"/>
      <c r="W715" s="256"/>
      <c r="X715" s="159"/>
      <c r="Y715" s="159"/>
      <c r="Z715" s="159"/>
      <c r="AA715" s="256"/>
      <c r="AB715" s="256"/>
      <c r="AC715" s="256"/>
    </row>
    <row r="716" s="45" customFormat="1" ht="31.5" spans="1:29">
      <c r="A716" s="105">
        <v>1</v>
      </c>
      <c r="B716" s="272" t="s">
        <v>2915</v>
      </c>
      <c r="C716" s="293" t="s">
        <v>2916</v>
      </c>
      <c r="D716" s="273"/>
      <c r="E716" s="266" t="s">
        <v>2917</v>
      </c>
      <c r="F716" s="266" t="s">
        <v>2918</v>
      </c>
      <c r="G716" s="333" t="s">
        <v>2919</v>
      </c>
      <c r="H716" s="268">
        <v>44324</v>
      </c>
      <c r="I716" s="133" t="s">
        <v>42</v>
      </c>
      <c r="J716" s="277" t="s">
        <v>2818</v>
      </c>
      <c r="K716" s="277"/>
      <c r="L716" s="277">
        <v>41128</v>
      </c>
      <c r="M716" s="268"/>
      <c r="N716" s="302" t="s">
        <v>1383</v>
      </c>
      <c r="O716" s="266" t="s">
        <v>84</v>
      </c>
      <c r="P716" s="266" t="s">
        <v>48</v>
      </c>
      <c r="Q716" s="267" t="s">
        <v>49</v>
      </c>
      <c r="R716" s="267" t="s">
        <v>51</v>
      </c>
      <c r="S716" s="267" t="s">
        <v>29</v>
      </c>
      <c r="T716" s="156">
        <f>$X$9-YEAR(C716)</f>
        <v>43</v>
      </c>
      <c r="U716" s="235"/>
      <c r="V716" s="279"/>
      <c r="W716" s="280"/>
      <c r="X716" s="159">
        <f t="shared" si="160"/>
        <v>156</v>
      </c>
      <c r="Y716" s="159">
        <f>ROUNDDOWN(X716/12,0)</f>
        <v>13</v>
      </c>
      <c r="Z716" s="159">
        <f>MOD(X716,12)</f>
        <v>0</v>
      </c>
      <c r="AA716" s="281"/>
      <c r="AB716" s="281"/>
      <c r="AC716" s="281"/>
    </row>
    <row r="717" s="45" customFormat="1" ht="48" spans="1:29">
      <c r="A717" s="105">
        <v>2</v>
      </c>
      <c r="B717" s="272" t="s">
        <v>2920</v>
      </c>
      <c r="C717" s="273"/>
      <c r="D717" s="268">
        <v>30983</v>
      </c>
      <c r="E717" s="266" t="s">
        <v>2921</v>
      </c>
      <c r="F717" s="266" t="s">
        <v>2922</v>
      </c>
      <c r="G717" s="267" t="s">
        <v>2923</v>
      </c>
      <c r="H717" s="268">
        <v>45583</v>
      </c>
      <c r="I717" s="113" t="s">
        <v>112</v>
      </c>
      <c r="J717" s="266" t="s">
        <v>44</v>
      </c>
      <c r="K717" s="266"/>
      <c r="L717" s="268">
        <v>42375</v>
      </c>
      <c r="M717" s="268"/>
      <c r="N717" s="333" t="s">
        <v>2924</v>
      </c>
      <c r="O717" s="266" t="s">
        <v>186</v>
      </c>
      <c r="P717" s="266" t="s">
        <v>2925</v>
      </c>
      <c r="Q717" s="266" t="s">
        <v>107</v>
      </c>
      <c r="R717" s="303" t="s">
        <v>51</v>
      </c>
      <c r="S717" s="303" t="s">
        <v>51</v>
      </c>
      <c r="T717" s="156">
        <f t="shared" ref="T717:T721" si="161">$X$9-YEAR(D717)</f>
        <v>41</v>
      </c>
      <c r="U717" s="235"/>
      <c r="V717" s="279"/>
      <c r="W717" s="280"/>
      <c r="X717" s="159">
        <f t="shared" si="160"/>
        <v>115</v>
      </c>
      <c r="Y717" s="159">
        <f>ROUNDDOWN(X717/12,0)</f>
        <v>9</v>
      </c>
      <c r="Z717" s="159">
        <f>MOD(X717,12)</f>
        <v>7</v>
      </c>
      <c r="AA717" s="281"/>
      <c r="AB717" s="281"/>
      <c r="AC717" s="281"/>
    </row>
    <row r="718" s="59" customFormat="1" ht="16.5" spans="1:29">
      <c r="A718" s="233" t="s">
        <v>85</v>
      </c>
      <c r="B718" s="236" t="s">
        <v>754</v>
      </c>
      <c r="C718" s="239"/>
      <c r="D718" s="239"/>
      <c r="E718" s="235"/>
      <c r="F718" s="235"/>
      <c r="G718" s="235"/>
      <c r="H718" s="235"/>
      <c r="I718" s="235"/>
      <c r="J718" s="233">
        <f>A721</f>
        <v>3</v>
      </c>
      <c r="K718" s="235"/>
      <c r="L718" s="235"/>
      <c r="M718" s="235"/>
      <c r="N718" s="235"/>
      <c r="O718" s="235"/>
      <c r="P718" s="235"/>
      <c r="Q718" s="235"/>
      <c r="R718" s="235"/>
      <c r="S718" s="235"/>
      <c r="T718" s="235"/>
      <c r="U718" s="235"/>
      <c r="V718" s="255"/>
      <c r="W718" s="256"/>
      <c r="X718" s="159"/>
      <c r="Y718" s="159"/>
      <c r="Z718" s="159"/>
      <c r="AA718" s="256"/>
      <c r="AB718" s="256"/>
      <c r="AC718" s="256"/>
    </row>
    <row r="719" s="45" customFormat="1" ht="31.5" spans="1:29">
      <c r="A719" s="105">
        <v>1</v>
      </c>
      <c r="B719" s="272" t="s">
        <v>2926</v>
      </c>
      <c r="C719" s="268">
        <v>30126</v>
      </c>
      <c r="D719" s="273"/>
      <c r="E719" s="266" t="s">
        <v>2927</v>
      </c>
      <c r="F719" s="266" t="s">
        <v>2928</v>
      </c>
      <c r="G719" s="267" t="s">
        <v>2929</v>
      </c>
      <c r="H719" s="268">
        <v>44827</v>
      </c>
      <c r="I719" s="133" t="s">
        <v>42</v>
      </c>
      <c r="J719" s="113" t="s">
        <v>45</v>
      </c>
      <c r="K719" s="266" t="s">
        <v>2930</v>
      </c>
      <c r="L719" s="268">
        <v>42375</v>
      </c>
      <c r="M719" s="268"/>
      <c r="N719" s="267" t="s">
        <v>2931</v>
      </c>
      <c r="O719" s="266" t="s">
        <v>174</v>
      </c>
      <c r="P719" s="266" t="s">
        <v>2932</v>
      </c>
      <c r="Q719" s="303" t="s">
        <v>2933</v>
      </c>
      <c r="R719" s="303" t="s">
        <v>51</v>
      </c>
      <c r="S719" s="303" t="s">
        <v>29</v>
      </c>
      <c r="T719" s="156">
        <f t="shared" ref="T719:T726" si="162">$X$9-YEAR(C719)</f>
        <v>43</v>
      </c>
      <c r="U719" s="235"/>
      <c r="V719" s="279"/>
      <c r="W719" s="280"/>
      <c r="X719" s="159">
        <f t="shared" si="160"/>
        <v>115</v>
      </c>
      <c r="Y719" s="159">
        <f>ROUNDDOWN(X719/12,0)</f>
        <v>9</v>
      </c>
      <c r="Z719" s="159">
        <f>MOD(X719,12)</f>
        <v>7</v>
      </c>
      <c r="AA719" s="281"/>
      <c r="AB719" s="281"/>
      <c r="AC719" s="281"/>
    </row>
    <row r="720" s="45" customFormat="1" ht="78.75" spans="1:29">
      <c r="A720" s="105">
        <v>2</v>
      </c>
      <c r="B720" s="274" t="s">
        <v>2934</v>
      </c>
      <c r="C720" s="266"/>
      <c r="D720" s="268">
        <v>32641</v>
      </c>
      <c r="E720" s="266" t="s">
        <v>2935</v>
      </c>
      <c r="F720" s="266" t="s">
        <v>2936</v>
      </c>
      <c r="G720" s="267" t="s">
        <v>2937</v>
      </c>
      <c r="H720" s="268">
        <v>44599</v>
      </c>
      <c r="I720" s="133" t="s">
        <v>42</v>
      </c>
      <c r="J720" s="105" t="s">
        <v>95</v>
      </c>
      <c r="K720" s="266" t="s">
        <v>2938</v>
      </c>
      <c r="L720" s="268">
        <v>44013</v>
      </c>
      <c r="M720" s="269" t="s">
        <v>492</v>
      </c>
      <c r="N720" s="267"/>
      <c r="O720" s="266" t="s">
        <v>2939</v>
      </c>
      <c r="P720" s="266" t="s">
        <v>2940</v>
      </c>
      <c r="Q720" s="266" t="s">
        <v>407</v>
      </c>
      <c r="R720" s="266" t="s">
        <v>51</v>
      </c>
      <c r="S720" s="266" t="s">
        <v>51</v>
      </c>
      <c r="T720" s="156">
        <f t="shared" si="161"/>
        <v>36</v>
      </c>
      <c r="U720" s="235"/>
      <c r="V720" s="279"/>
      <c r="W720" s="280"/>
      <c r="X720" s="159">
        <f t="shared" si="160"/>
        <v>62</v>
      </c>
      <c r="Y720" s="159">
        <f>ROUNDDOWN(X720/12,0)</f>
        <v>5</v>
      </c>
      <c r="Z720" s="159">
        <f>MOD(X720,12)</f>
        <v>2</v>
      </c>
      <c r="AA720" s="281"/>
      <c r="AB720" s="281"/>
      <c r="AC720" s="281"/>
    </row>
    <row r="721" s="45" customFormat="1" ht="79.5" spans="1:29">
      <c r="A721" s="105">
        <v>3</v>
      </c>
      <c r="B721" s="274" t="s">
        <v>2941</v>
      </c>
      <c r="C721" s="266"/>
      <c r="D721" s="268">
        <v>35050</v>
      </c>
      <c r="E721" s="266" t="s">
        <v>2942</v>
      </c>
      <c r="F721" s="266" t="s">
        <v>2943</v>
      </c>
      <c r="G721" s="267" t="s">
        <v>2944</v>
      </c>
      <c r="H721" s="268">
        <v>44440</v>
      </c>
      <c r="I721" s="133" t="s">
        <v>42</v>
      </c>
      <c r="J721" s="105" t="s">
        <v>95</v>
      </c>
      <c r="K721" s="266"/>
      <c r="L721" s="268">
        <v>44013</v>
      </c>
      <c r="M721" s="269" t="s">
        <v>492</v>
      </c>
      <c r="N721" s="267"/>
      <c r="O721" s="266" t="s">
        <v>174</v>
      </c>
      <c r="P721" s="266" t="s">
        <v>2932</v>
      </c>
      <c r="Q721" s="266" t="s">
        <v>275</v>
      </c>
      <c r="R721" s="266" t="s">
        <v>280</v>
      </c>
      <c r="S721" s="266" t="s">
        <v>51</v>
      </c>
      <c r="T721" s="156">
        <f t="shared" si="161"/>
        <v>30</v>
      </c>
      <c r="U721" s="235"/>
      <c r="V721" s="279"/>
      <c r="W721" s="280"/>
      <c r="X721" s="159">
        <f t="shared" si="160"/>
        <v>62</v>
      </c>
      <c r="Y721" s="159">
        <f t="shared" ref="Y721:Y784" si="163">ROUNDDOWN(X721/12,0)</f>
        <v>5</v>
      </c>
      <c r="Z721" s="159">
        <f t="shared" ref="Z721:Z784" si="164">MOD(X721,12)</f>
        <v>2</v>
      </c>
      <c r="AA721" s="281"/>
      <c r="AB721" s="281"/>
      <c r="AC721" s="281"/>
    </row>
    <row r="722" s="46" customFormat="1" ht="16.5" spans="1:29">
      <c r="A722" s="233" t="s">
        <v>104</v>
      </c>
      <c r="B722" s="264" t="s">
        <v>864</v>
      </c>
      <c r="C722" s="265"/>
      <c r="D722" s="235"/>
      <c r="E722" s="235"/>
      <c r="F722" s="235"/>
      <c r="G722" s="235"/>
      <c r="H722" s="235"/>
      <c r="I722" s="235"/>
      <c r="J722" s="233">
        <f>A736</f>
        <v>14</v>
      </c>
      <c r="K722" s="235"/>
      <c r="L722" s="235"/>
      <c r="M722" s="235"/>
      <c r="N722" s="235"/>
      <c r="O722" s="235"/>
      <c r="P722" s="235"/>
      <c r="Q722" s="235"/>
      <c r="R722" s="235"/>
      <c r="S722" s="235"/>
      <c r="T722" s="235"/>
      <c r="U722" s="235"/>
      <c r="V722" s="255"/>
      <c r="W722" s="256"/>
      <c r="X722" s="159"/>
      <c r="Y722" s="159"/>
      <c r="Z722" s="159"/>
      <c r="AA722" s="256"/>
      <c r="AB722" s="256"/>
      <c r="AC722" s="256"/>
    </row>
    <row r="723" s="45" customFormat="1" ht="78.75" spans="1:29">
      <c r="A723" s="105">
        <v>1</v>
      </c>
      <c r="B723" s="272" t="s">
        <v>2945</v>
      </c>
      <c r="C723" s="268">
        <v>31064</v>
      </c>
      <c r="D723" s="273"/>
      <c r="E723" s="266" t="s">
        <v>2946</v>
      </c>
      <c r="F723" s="266" t="s">
        <v>2936</v>
      </c>
      <c r="G723" s="267" t="s">
        <v>2947</v>
      </c>
      <c r="H723" s="268">
        <v>44445</v>
      </c>
      <c r="I723" s="133" t="s">
        <v>42</v>
      </c>
      <c r="J723" s="266" t="s">
        <v>2948</v>
      </c>
      <c r="K723" s="266" t="s">
        <v>2949</v>
      </c>
      <c r="L723" s="268">
        <v>38580</v>
      </c>
      <c r="M723" s="268"/>
      <c r="N723" s="267"/>
      <c r="O723" s="266" t="s">
        <v>174</v>
      </c>
      <c r="P723" s="266" t="s">
        <v>2950</v>
      </c>
      <c r="Q723" s="266" t="s">
        <v>2951</v>
      </c>
      <c r="R723" s="303" t="s">
        <v>51</v>
      </c>
      <c r="S723" s="303" t="s">
        <v>477</v>
      </c>
      <c r="T723" s="156">
        <f t="shared" si="162"/>
        <v>40</v>
      </c>
      <c r="U723" s="235"/>
      <c r="V723" s="279"/>
      <c r="W723" s="280"/>
      <c r="X723" s="159">
        <f t="shared" si="160"/>
        <v>240</v>
      </c>
      <c r="Y723" s="159">
        <f t="shared" si="163"/>
        <v>20</v>
      </c>
      <c r="Z723" s="159">
        <f t="shared" si="164"/>
        <v>0</v>
      </c>
      <c r="AA723" s="281"/>
      <c r="AB723" s="281"/>
      <c r="AC723" s="281"/>
    </row>
    <row r="724" s="45" customFormat="1" ht="78.75" spans="1:29">
      <c r="A724" s="105">
        <v>2</v>
      </c>
      <c r="B724" s="272" t="s">
        <v>2952</v>
      </c>
      <c r="C724" s="268">
        <v>31414</v>
      </c>
      <c r="D724" s="273"/>
      <c r="E724" s="266" t="s">
        <v>2953</v>
      </c>
      <c r="F724" s="266" t="s">
        <v>2936</v>
      </c>
      <c r="G724" s="267" t="s">
        <v>2954</v>
      </c>
      <c r="H724" s="268">
        <v>44245</v>
      </c>
      <c r="I724" s="133" t="s">
        <v>42</v>
      </c>
      <c r="J724" s="105" t="s">
        <v>95</v>
      </c>
      <c r="K724" s="266" t="s">
        <v>2955</v>
      </c>
      <c r="L724" s="268">
        <v>42644</v>
      </c>
      <c r="M724" s="269" t="s">
        <v>492</v>
      </c>
      <c r="N724" s="267"/>
      <c r="O724" s="266" t="s">
        <v>174</v>
      </c>
      <c r="P724" s="266" t="s">
        <v>2956</v>
      </c>
      <c r="Q724" s="303" t="s">
        <v>2933</v>
      </c>
      <c r="R724" s="303" t="s">
        <v>51</v>
      </c>
      <c r="S724" s="303" t="s">
        <v>2728</v>
      </c>
      <c r="T724" s="156">
        <f t="shared" si="162"/>
        <v>39</v>
      </c>
      <c r="U724" s="235"/>
      <c r="V724" s="279"/>
      <c r="W724" s="280"/>
      <c r="X724" s="159">
        <f t="shared" si="160"/>
        <v>107</v>
      </c>
      <c r="Y724" s="159">
        <f t="shared" si="163"/>
        <v>8</v>
      </c>
      <c r="Z724" s="159">
        <f t="shared" si="164"/>
        <v>11</v>
      </c>
      <c r="AA724" s="281"/>
      <c r="AB724" s="281"/>
      <c r="AC724" s="281"/>
    </row>
    <row r="725" s="45" customFormat="1" ht="78.75" spans="1:29">
      <c r="A725" s="105">
        <v>3</v>
      </c>
      <c r="B725" s="272" t="s">
        <v>2957</v>
      </c>
      <c r="C725" s="268">
        <v>32107</v>
      </c>
      <c r="D725" s="273"/>
      <c r="E725" s="266" t="s">
        <v>2958</v>
      </c>
      <c r="F725" s="266" t="s">
        <v>2959</v>
      </c>
      <c r="G725" s="267" t="s">
        <v>2960</v>
      </c>
      <c r="H725" s="268">
        <v>44245</v>
      </c>
      <c r="I725" s="133" t="s">
        <v>42</v>
      </c>
      <c r="J725" s="105" t="s">
        <v>95</v>
      </c>
      <c r="K725" s="266"/>
      <c r="L725" s="268">
        <v>42644</v>
      </c>
      <c r="M725" s="269" t="s">
        <v>492</v>
      </c>
      <c r="N725" s="267"/>
      <c r="O725" s="266" t="s">
        <v>186</v>
      </c>
      <c r="P725" s="266" t="s">
        <v>2961</v>
      </c>
      <c r="Q725" s="303" t="s">
        <v>407</v>
      </c>
      <c r="R725" s="303" t="s">
        <v>79</v>
      </c>
      <c r="S725" s="303" t="s">
        <v>2728</v>
      </c>
      <c r="T725" s="156">
        <f t="shared" si="162"/>
        <v>38</v>
      </c>
      <c r="U725" s="235"/>
      <c r="V725" s="279"/>
      <c r="W725" s="280"/>
      <c r="X725" s="159">
        <f t="shared" si="160"/>
        <v>107</v>
      </c>
      <c r="Y725" s="159">
        <f t="shared" si="163"/>
        <v>8</v>
      </c>
      <c r="Z725" s="159">
        <f t="shared" si="164"/>
        <v>11</v>
      </c>
      <c r="AA725" s="281"/>
      <c r="AB725" s="281"/>
      <c r="AC725" s="281"/>
    </row>
    <row r="726" s="45" customFormat="1" ht="78.75" spans="1:26">
      <c r="A726" s="105">
        <v>4</v>
      </c>
      <c r="B726" s="127" t="s">
        <v>2962</v>
      </c>
      <c r="C726" s="168">
        <v>30835</v>
      </c>
      <c r="D726" s="278"/>
      <c r="E726" s="129" t="s">
        <v>2963</v>
      </c>
      <c r="F726" s="294" t="s">
        <v>2964</v>
      </c>
      <c r="G726" s="334" t="s">
        <v>2965</v>
      </c>
      <c r="H726" s="168">
        <v>44440</v>
      </c>
      <c r="I726" s="133" t="s">
        <v>42</v>
      </c>
      <c r="J726" s="129" t="s">
        <v>95</v>
      </c>
      <c r="K726" s="113" t="s">
        <v>497</v>
      </c>
      <c r="L726" s="168">
        <v>40210</v>
      </c>
      <c r="M726" s="129" t="s">
        <v>492</v>
      </c>
      <c r="N726" s="278"/>
      <c r="O726" s="129" t="s">
        <v>174</v>
      </c>
      <c r="P726" s="129" t="s">
        <v>511</v>
      </c>
      <c r="Q726" s="129" t="s">
        <v>407</v>
      </c>
      <c r="R726" s="129" t="s">
        <v>51</v>
      </c>
      <c r="S726" s="129" t="s">
        <v>51</v>
      </c>
      <c r="T726" s="156">
        <f t="shared" si="162"/>
        <v>41</v>
      </c>
      <c r="U726" s="278"/>
      <c r="V726" s="160"/>
      <c r="W726" s="158"/>
      <c r="X726" s="159">
        <f t="shared" si="160"/>
        <v>187</v>
      </c>
      <c r="Y726" s="159">
        <f t="shared" si="163"/>
        <v>15</v>
      </c>
      <c r="Z726" s="159">
        <f t="shared" si="164"/>
        <v>7</v>
      </c>
    </row>
    <row r="727" s="45" customFormat="1" ht="78.75" spans="1:29">
      <c r="A727" s="105">
        <v>5</v>
      </c>
      <c r="B727" s="274" t="s">
        <v>2966</v>
      </c>
      <c r="C727" s="266"/>
      <c r="D727" s="268">
        <v>34567</v>
      </c>
      <c r="E727" s="266" t="s">
        <v>2967</v>
      </c>
      <c r="F727" s="266" t="s">
        <v>2968</v>
      </c>
      <c r="G727" s="267" t="s">
        <v>2969</v>
      </c>
      <c r="H727" s="268">
        <v>44436</v>
      </c>
      <c r="I727" s="133" t="s">
        <v>42</v>
      </c>
      <c r="J727" s="105" t="s">
        <v>95</v>
      </c>
      <c r="K727" s="266"/>
      <c r="L727" s="268">
        <v>43009</v>
      </c>
      <c r="M727" s="269" t="s">
        <v>492</v>
      </c>
      <c r="N727" s="267"/>
      <c r="O727" s="266" t="s">
        <v>186</v>
      </c>
      <c r="P727" s="266" t="s">
        <v>48</v>
      </c>
      <c r="Q727" s="266" t="s">
        <v>2970</v>
      </c>
      <c r="R727" s="266" t="s">
        <v>286</v>
      </c>
      <c r="S727" s="266" t="s">
        <v>51</v>
      </c>
      <c r="T727" s="156">
        <f>$X$9-YEAR(D727)</f>
        <v>31</v>
      </c>
      <c r="U727" s="235"/>
      <c r="V727" s="279"/>
      <c r="W727" s="280"/>
      <c r="X727" s="159">
        <f t="shared" si="160"/>
        <v>95</v>
      </c>
      <c r="Y727" s="159">
        <f t="shared" si="163"/>
        <v>7</v>
      </c>
      <c r="Z727" s="159">
        <f t="shared" si="164"/>
        <v>11</v>
      </c>
      <c r="AA727" s="281"/>
      <c r="AB727" s="281"/>
      <c r="AC727" s="281"/>
    </row>
    <row r="728" s="45" customFormat="1" ht="78.75" spans="1:26">
      <c r="A728" s="105">
        <v>6</v>
      </c>
      <c r="B728" s="122" t="s">
        <v>2971</v>
      </c>
      <c r="C728" s="123">
        <v>32479</v>
      </c>
      <c r="D728" s="124"/>
      <c r="E728" s="115" t="s">
        <v>2972</v>
      </c>
      <c r="F728" s="115" t="s">
        <v>2972</v>
      </c>
      <c r="G728" s="327" t="s">
        <v>2973</v>
      </c>
      <c r="H728" s="123">
        <v>44253</v>
      </c>
      <c r="I728" s="133" t="s">
        <v>42</v>
      </c>
      <c r="J728" s="113" t="s">
        <v>95</v>
      </c>
      <c r="K728" s="113" t="s">
        <v>497</v>
      </c>
      <c r="L728" s="168">
        <v>43252</v>
      </c>
      <c r="M728" s="129" t="s">
        <v>492</v>
      </c>
      <c r="N728" s="278"/>
      <c r="O728" s="129" t="s">
        <v>174</v>
      </c>
      <c r="P728" s="129" t="s">
        <v>1577</v>
      </c>
      <c r="Q728" s="129" t="s">
        <v>512</v>
      </c>
      <c r="R728" s="129" t="s">
        <v>513</v>
      </c>
      <c r="S728" s="129" t="s">
        <v>518</v>
      </c>
      <c r="T728" s="156">
        <f t="shared" ref="T728:T730" si="165">$X$9-YEAR(C728)</f>
        <v>37</v>
      </c>
      <c r="U728" s="129" t="s">
        <v>52</v>
      </c>
      <c r="V728" s="162"/>
      <c r="W728" s="158"/>
      <c r="X728" s="159">
        <f t="shared" si="160"/>
        <v>87</v>
      </c>
      <c r="Y728" s="159">
        <f t="shared" si="163"/>
        <v>7</v>
      </c>
      <c r="Z728" s="159">
        <f t="shared" si="164"/>
        <v>3</v>
      </c>
    </row>
    <row r="729" s="45" customFormat="1" ht="78.75" spans="1:26">
      <c r="A729" s="105">
        <v>7</v>
      </c>
      <c r="B729" s="127" t="s">
        <v>2974</v>
      </c>
      <c r="C729" s="168">
        <v>32375</v>
      </c>
      <c r="D729" s="278"/>
      <c r="E729" s="294" t="s">
        <v>2975</v>
      </c>
      <c r="F729" s="294" t="s">
        <v>2976</v>
      </c>
      <c r="G729" s="334" t="s">
        <v>2977</v>
      </c>
      <c r="H729" s="168">
        <v>44777</v>
      </c>
      <c r="I729" s="133" t="s">
        <v>42</v>
      </c>
      <c r="J729" s="129" t="s">
        <v>95</v>
      </c>
      <c r="K729" s="113"/>
      <c r="L729" s="168">
        <v>43466</v>
      </c>
      <c r="M729" s="129" t="s">
        <v>492</v>
      </c>
      <c r="N729" s="278"/>
      <c r="O729" s="129" t="s">
        <v>84</v>
      </c>
      <c r="P729" s="129" t="s">
        <v>48</v>
      </c>
      <c r="Q729" s="129" t="s">
        <v>512</v>
      </c>
      <c r="R729" s="129" t="s">
        <v>79</v>
      </c>
      <c r="S729" s="129" t="s">
        <v>29</v>
      </c>
      <c r="T729" s="156">
        <f t="shared" si="165"/>
        <v>37</v>
      </c>
      <c r="U729" s="278"/>
      <c r="V729" s="162"/>
      <c r="W729" s="158"/>
      <c r="X729" s="159">
        <f t="shared" si="160"/>
        <v>80</v>
      </c>
      <c r="Y729" s="159">
        <f t="shared" si="163"/>
        <v>6</v>
      </c>
      <c r="Z729" s="159">
        <f t="shared" si="164"/>
        <v>8</v>
      </c>
    </row>
    <row r="730" s="45" customFormat="1" ht="78.75" spans="1:26">
      <c r="A730" s="105">
        <v>8</v>
      </c>
      <c r="B730" s="127" t="s">
        <v>2978</v>
      </c>
      <c r="C730" s="168">
        <v>33503</v>
      </c>
      <c r="D730" s="278"/>
      <c r="E730" s="294" t="s">
        <v>2979</v>
      </c>
      <c r="F730" s="294" t="s">
        <v>2979</v>
      </c>
      <c r="G730" s="334" t="s">
        <v>2980</v>
      </c>
      <c r="H730" s="168">
        <v>44418</v>
      </c>
      <c r="I730" s="133" t="s">
        <v>42</v>
      </c>
      <c r="J730" s="129" t="s">
        <v>95</v>
      </c>
      <c r="K730" s="113"/>
      <c r="L730" s="168">
        <v>44013</v>
      </c>
      <c r="M730" s="129" t="s">
        <v>492</v>
      </c>
      <c r="N730" s="278"/>
      <c r="O730" s="129" t="s">
        <v>186</v>
      </c>
      <c r="P730" s="129" t="s">
        <v>48</v>
      </c>
      <c r="Q730" s="129" t="s">
        <v>275</v>
      </c>
      <c r="R730" s="129" t="s">
        <v>218</v>
      </c>
      <c r="S730" s="129" t="s">
        <v>2839</v>
      </c>
      <c r="T730" s="156">
        <f t="shared" si="165"/>
        <v>34</v>
      </c>
      <c r="U730" s="278"/>
      <c r="V730" s="162"/>
      <c r="W730" s="158"/>
      <c r="X730" s="159">
        <f t="shared" si="160"/>
        <v>62</v>
      </c>
      <c r="Y730" s="159">
        <f t="shared" si="163"/>
        <v>5</v>
      </c>
      <c r="Z730" s="159">
        <f t="shared" si="164"/>
        <v>2</v>
      </c>
    </row>
    <row r="731" s="45" customFormat="1" ht="78.75" spans="1:29">
      <c r="A731" s="105">
        <v>9</v>
      </c>
      <c r="B731" s="274" t="s">
        <v>2981</v>
      </c>
      <c r="C731" s="266"/>
      <c r="D731" s="268">
        <v>34477</v>
      </c>
      <c r="E731" s="266" t="s">
        <v>2982</v>
      </c>
      <c r="F731" s="266" t="s">
        <v>2983</v>
      </c>
      <c r="G731" s="267" t="s">
        <v>2984</v>
      </c>
      <c r="H731" s="268">
        <v>44896</v>
      </c>
      <c r="I731" s="133" t="s">
        <v>42</v>
      </c>
      <c r="J731" s="105" t="s">
        <v>95</v>
      </c>
      <c r="K731" s="266"/>
      <c r="L731" s="268">
        <v>43104</v>
      </c>
      <c r="M731" s="269" t="s">
        <v>492</v>
      </c>
      <c r="N731" s="267"/>
      <c r="O731" s="266" t="s">
        <v>186</v>
      </c>
      <c r="P731" s="266" t="s">
        <v>2932</v>
      </c>
      <c r="Q731" s="266" t="s">
        <v>275</v>
      </c>
      <c r="R731" s="266" t="s">
        <v>286</v>
      </c>
      <c r="S731" s="266" t="s">
        <v>51</v>
      </c>
      <c r="T731" s="156">
        <f>$X$9-YEAR(D731)</f>
        <v>31</v>
      </c>
      <c r="U731" s="235"/>
      <c r="V731" s="279"/>
      <c r="W731" s="280"/>
      <c r="X731" s="159">
        <f t="shared" si="160"/>
        <v>91</v>
      </c>
      <c r="Y731" s="159">
        <f t="shared" si="163"/>
        <v>7</v>
      </c>
      <c r="Z731" s="159">
        <f t="shared" si="164"/>
        <v>7</v>
      </c>
      <c r="AA731" s="281"/>
      <c r="AB731" s="281"/>
      <c r="AC731" s="281"/>
    </row>
    <row r="732" s="45" customFormat="1" ht="78.75" spans="1:29">
      <c r="A732" s="105">
        <v>10</v>
      </c>
      <c r="B732" s="274" t="s">
        <v>2985</v>
      </c>
      <c r="C732" s="268">
        <v>31367</v>
      </c>
      <c r="D732" s="266"/>
      <c r="E732" s="266" t="s">
        <v>2986</v>
      </c>
      <c r="F732" s="266" t="s">
        <v>2987</v>
      </c>
      <c r="G732" s="267" t="s">
        <v>2988</v>
      </c>
      <c r="H732" s="268">
        <v>44419</v>
      </c>
      <c r="I732" s="133" t="s">
        <v>42</v>
      </c>
      <c r="J732" s="105" t="s">
        <v>95</v>
      </c>
      <c r="K732" s="266"/>
      <c r="L732" s="268">
        <v>44013</v>
      </c>
      <c r="M732" s="269" t="s">
        <v>492</v>
      </c>
      <c r="N732" s="267"/>
      <c r="O732" s="266" t="s">
        <v>84</v>
      </c>
      <c r="P732" s="266" t="s">
        <v>48</v>
      </c>
      <c r="Q732" s="266"/>
      <c r="R732" s="266" t="s">
        <v>51</v>
      </c>
      <c r="S732" s="266" t="s">
        <v>51</v>
      </c>
      <c r="T732" s="156">
        <f t="shared" ref="T732:T734" si="166">$X$9-YEAR(C732)</f>
        <v>40</v>
      </c>
      <c r="U732" s="235"/>
      <c r="V732" s="279"/>
      <c r="W732" s="280"/>
      <c r="X732" s="159">
        <f t="shared" si="160"/>
        <v>62</v>
      </c>
      <c r="Y732" s="159">
        <f t="shared" si="163"/>
        <v>5</v>
      </c>
      <c r="Z732" s="159">
        <f t="shared" si="164"/>
        <v>2</v>
      </c>
      <c r="AA732" s="281"/>
      <c r="AB732" s="281"/>
      <c r="AC732" s="281"/>
    </row>
    <row r="733" s="45" customFormat="1" ht="78.75" spans="1:29">
      <c r="A733" s="105">
        <v>11</v>
      </c>
      <c r="B733" s="274" t="s">
        <v>2501</v>
      </c>
      <c r="C733" s="268">
        <v>33289</v>
      </c>
      <c r="D733" s="266"/>
      <c r="E733" s="266" t="s">
        <v>2989</v>
      </c>
      <c r="F733" s="266" t="s">
        <v>2990</v>
      </c>
      <c r="G733" s="267" t="s">
        <v>2991</v>
      </c>
      <c r="H733" s="268">
        <v>44881</v>
      </c>
      <c r="I733" s="133" t="s">
        <v>42</v>
      </c>
      <c r="J733" s="105" t="s">
        <v>95</v>
      </c>
      <c r="K733" s="266"/>
      <c r="L733" s="268">
        <v>44136</v>
      </c>
      <c r="M733" s="269" t="s">
        <v>492</v>
      </c>
      <c r="N733" s="267"/>
      <c r="O733" s="266" t="s">
        <v>174</v>
      </c>
      <c r="P733" s="266" t="s">
        <v>2992</v>
      </c>
      <c r="Q733" s="266" t="s">
        <v>407</v>
      </c>
      <c r="R733" s="266" t="s">
        <v>51</v>
      </c>
      <c r="S733" s="266" t="s">
        <v>51</v>
      </c>
      <c r="T733" s="156">
        <f t="shared" si="166"/>
        <v>34</v>
      </c>
      <c r="U733" s="235"/>
      <c r="V733" s="279"/>
      <c r="W733" s="280"/>
      <c r="X733" s="159">
        <f t="shared" si="160"/>
        <v>58</v>
      </c>
      <c r="Y733" s="159">
        <f t="shared" si="163"/>
        <v>4</v>
      </c>
      <c r="Z733" s="159">
        <f t="shared" si="164"/>
        <v>10</v>
      </c>
      <c r="AA733" s="281"/>
      <c r="AB733" s="281"/>
      <c r="AC733" s="281"/>
    </row>
    <row r="734" s="45" customFormat="1" ht="78.75" spans="1:29">
      <c r="A734" s="105">
        <v>12</v>
      </c>
      <c r="B734" s="274" t="s">
        <v>2993</v>
      </c>
      <c r="C734" s="268">
        <v>36084</v>
      </c>
      <c r="D734" s="266"/>
      <c r="E734" s="266" t="s">
        <v>2994</v>
      </c>
      <c r="F734" s="266" t="s">
        <v>2995</v>
      </c>
      <c r="G734" s="267" t="s">
        <v>2996</v>
      </c>
      <c r="H734" s="268">
        <v>44573</v>
      </c>
      <c r="I734" s="133" t="s">
        <v>42</v>
      </c>
      <c r="J734" s="105" t="s">
        <v>95</v>
      </c>
      <c r="K734" s="266"/>
      <c r="L734" s="268">
        <v>44409</v>
      </c>
      <c r="M734" s="269" t="s">
        <v>492</v>
      </c>
      <c r="N734" s="267"/>
      <c r="O734" s="266" t="s">
        <v>186</v>
      </c>
      <c r="P734" s="266" t="s">
        <v>493</v>
      </c>
      <c r="Q734" s="266" t="s">
        <v>49</v>
      </c>
      <c r="R734" s="266" t="s">
        <v>51</v>
      </c>
      <c r="S734" s="266" t="s">
        <v>2728</v>
      </c>
      <c r="T734" s="156">
        <f t="shared" si="166"/>
        <v>27</v>
      </c>
      <c r="U734" s="235"/>
      <c r="V734" s="279"/>
      <c r="W734" s="280"/>
      <c r="X734" s="159">
        <f t="shared" si="160"/>
        <v>49</v>
      </c>
      <c r="Y734" s="159">
        <f t="shared" si="163"/>
        <v>4</v>
      </c>
      <c r="Z734" s="159">
        <f t="shared" si="164"/>
        <v>1</v>
      </c>
      <c r="AA734" s="281"/>
      <c r="AB734" s="281"/>
      <c r="AC734" s="281"/>
    </row>
    <row r="735" s="45" customFormat="1" ht="78.75" spans="1:29">
      <c r="A735" s="105">
        <v>13</v>
      </c>
      <c r="B735" s="274" t="s">
        <v>2997</v>
      </c>
      <c r="C735" s="266"/>
      <c r="D735" s="268">
        <v>34177</v>
      </c>
      <c r="E735" s="266" t="s">
        <v>2998</v>
      </c>
      <c r="F735" s="266" t="s">
        <v>2999</v>
      </c>
      <c r="G735" s="267" t="s">
        <v>3000</v>
      </c>
      <c r="H735" s="268">
        <v>44535</v>
      </c>
      <c r="I735" s="133" t="s">
        <v>42</v>
      </c>
      <c r="J735" s="105" t="s">
        <v>95</v>
      </c>
      <c r="K735" s="266"/>
      <c r="L735" s="268">
        <v>45292</v>
      </c>
      <c r="M735" s="269" t="s">
        <v>492</v>
      </c>
      <c r="N735" s="267"/>
      <c r="O735" s="266" t="s">
        <v>186</v>
      </c>
      <c r="P735" s="266" t="s">
        <v>48</v>
      </c>
      <c r="Q735" s="266" t="s">
        <v>49</v>
      </c>
      <c r="R735" s="266" t="s">
        <v>51</v>
      </c>
      <c r="S735" s="266" t="s">
        <v>51</v>
      </c>
      <c r="T735" s="156">
        <f>$X$9-YEAR(D735)</f>
        <v>32</v>
      </c>
      <c r="U735" s="235"/>
      <c r="V735" s="279"/>
      <c r="W735" s="280"/>
      <c r="X735" s="159">
        <f t="shared" si="160"/>
        <v>20</v>
      </c>
      <c r="Y735" s="159">
        <f t="shared" si="163"/>
        <v>1</v>
      </c>
      <c r="Z735" s="159">
        <f t="shared" si="164"/>
        <v>8</v>
      </c>
      <c r="AA735" s="281"/>
      <c r="AB735" s="281"/>
      <c r="AC735" s="281"/>
    </row>
    <row r="736" s="45" customFormat="1" ht="78.75" spans="1:29">
      <c r="A736" s="105">
        <v>14</v>
      </c>
      <c r="B736" s="274" t="s">
        <v>3001</v>
      </c>
      <c r="C736" s="268">
        <v>31677</v>
      </c>
      <c r="D736" s="266"/>
      <c r="E736" s="266" t="s">
        <v>3002</v>
      </c>
      <c r="F736" s="266" t="s">
        <v>3003</v>
      </c>
      <c r="G736" s="267" t="s">
        <v>3004</v>
      </c>
      <c r="H736" s="268">
        <v>44307</v>
      </c>
      <c r="I736" s="133" t="s">
        <v>42</v>
      </c>
      <c r="J736" s="105" t="s">
        <v>95</v>
      </c>
      <c r="K736" s="266"/>
      <c r="L736" s="268">
        <v>44896</v>
      </c>
      <c r="M736" s="269" t="s">
        <v>492</v>
      </c>
      <c r="N736" s="267"/>
      <c r="O736" s="266" t="s">
        <v>186</v>
      </c>
      <c r="P736" s="266" t="s">
        <v>48</v>
      </c>
      <c r="Q736" s="266" t="s">
        <v>909</v>
      </c>
      <c r="R736" s="266" t="s">
        <v>51</v>
      </c>
      <c r="S736" s="266"/>
      <c r="T736" s="156">
        <f t="shared" ref="T736:T739" si="167">$X$9-YEAR(C736)</f>
        <v>39</v>
      </c>
      <c r="U736" s="235"/>
      <c r="V736" s="279"/>
      <c r="W736" s="280"/>
      <c r="X736" s="159">
        <f t="shared" si="160"/>
        <v>33</v>
      </c>
      <c r="Y736" s="159">
        <f t="shared" si="163"/>
        <v>2</v>
      </c>
      <c r="Z736" s="159">
        <f t="shared" si="164"/>
        <v>9</v>
      </c>
      <c r="AA736" s="281"/>
      <c r="AB736" s="281"/>
      <c r="AC736" s="281"/>
    </row>
    <row r="737" s="46" customFormat="1" spans="1:29">
      <c r="A737" s="233" t="s">
        <v>304</v>
      </c>
      <c r="B737" s="252" t="s">
        <v>3005</v>
      </c>
      <c r="C737" s="282"/>
      <c r="D737" s="283"/>
      <c r="E737" s="233"/>
      <c r="F737" s="233"/>
      <c r="G737" s="233"/>
      <c r="H737" s="282"/>
      <c r="I737" s="233"/>
      <c r="J737" s="233">
        <f>A739</f>
        <v>2</v>
      </c>
      <c r="K737" s="233"/>
      <c r="L737" s="282"/>
      <c r="M737" s="233"/>
      <c r="N737" s="233"/>
      <c r="O737" s="233"/>
      <c r="P737" s="233"/>
      <c r="Q737" s="233"/>
      <c r="R737" s="233"/>
      <c r="S737" s="233"/>
      <c r="T737" s="233"/>
      <c r="U737" s="283"/>
      <c r="V737" s="288"/>
      <c r="W737" s="289"/>
      <c r="X737" s="159"/>
      <c r="Y737" s="159"/>
      <c r="Z737" s="159"/>
      <c r="AA737" s="292"/>
      <c r="AB737" s="292"/>
      <c r="AC737" s="292"/>
    </row>
    <row r="738" s="45" customFormat="1" ht="78.75" spans="1:29">
      <c r="A738" s="266">
        <v>1</v>
      </c>
      <c r="B738" s="274" t="s">
        <v>3006</v>
      </c>
      <c r="C738" s="268" t="s">
        <v>3007</v>
      </c>
      <c r="D738" s="235"/>
      <c r="E738" s="266" t="s">
        <v>3008</v>
      </c>
      <c r="F738" s="266" t="s">
        <v>3009</v>
      </c>
      <c r="G738" s="267" t="s">
        <v>3010</v>
      </c>
      <c r="H738" s="268">
        <v>44445</v>
      </c>
      <c r="I738" s="133" t="s">
        <v>42</v>
      </c>
      <c r="J738" s="105" t="s">
        <v>95</v>
      </c>
      <c r="K738" s="269" t="s">
        <v>3011</v>
      </c>
      <c r="L738" s="268">
        <v>42552</v>
      </c>
      <c r="M738" s="269" t="s">
        <v>492</v>
      </c>
      <c r="N738" s="267"/>
      <c r="O738" s="266" t="s">
        <v>174</v>
      </c>
      <c r="P738" s="266" t="s">
        <v>48</v>
      </c>
      <c r="Q738" s="266" t="s">
        <v>78</v>
      </c>
      <c r="R738" s="266" t="s">
        <v>29</v>
      </c>
      <c r="S738" s="266" t="s">
        <v>2728</v>
      </c>
      <c r="T738" s="156">
        <f t="shared" si="167"/>
        <v>36</v>
      </c>
      <c r="U738" s="235"/>
      <c r="V738" s="279"/>
      <c r="W738" s="280"/>
      <c r="X738" s="159">
        <f t="shared" si="160"/>
        <v>110</v>
      </c>
      <c r="Y738" s="159">
        <f t="shared" si="163"/>
        <v>9</v>
      </c>
      <c r="Z738" s="159">
        <f t="shared" si="164"/>
        <v>2</v>
      </c>
      <c r="AA738" s="281"/>
      <c r="AB738" s="281"/>
      <c r="AC738" s="281"/>
    </row>
    <row r="739" s="45" customFormat="1" ht="79.5" spans="1:29">
      <c r="A739" s="295">
        <v>2</v>
      </c>
      <c r="B739" s="274" t="s">
        <v>3012</v>
      </c>
      <c r="C739" s="268">
        <v>35041</v>
      </c>
      <c r="D739" s="235"/>
      <c r="E739" s="266" t="s">
        <v>3013</v>
      </c>
      <c r="F739" s="266" t="s">
        <v>3014</v>
      </c>
      <c r="G739" s="267" t="s">
        <v>3015</v>
      </c>
      <c r="H739" s="268">
        <v>44419</v>
      </c>
      <c r="I739" s="133" t="s">
        <v>42</v>
      </c>
      <c r="J739" s="105" t="s">
        <v>95</v>
      </c>
      <c r="K739" s="269" t="s">
        <v>3011</v>
      </c>
      <c r="L739" s="268">
        <v>43070</v>
      </c>
      <c r="M739" s="269" t="s">
        <v>492</v>
      </c>
      <c r="N739" s="267" t="s">
        <v>3016</v>
      </c>
      <c r="O739" s="266" t="s">
        <v>174</v>
      </c>
      <c r="P739" s="266" t="s">
        <v>123</v>
      </c>
      <c r="Q739" s="266" t="s">
        <v>2970</v>
      </c>
      <c r="R739" s="266" t="s">
        <v>51</v>
      </c>
      <c r="S739" s="266" t="s">
        <v>51</v>
      </c>
      <c r="T739" s="156">
        <f t="shared" si="167"/>
        <v>30</v>
      </c>
      <c r="U739" s="235"/>
      <c r="V739" s="279"/>
      <c r="W739" s="280"/>
      <c r="X739" s="159">
        <f t="shared" si="160"/>
        <v>93</v>
      </c>
      <c r="Y739" s="159">
        <f t="shared" si="163"/>
        <v>7</v>
      </c>
      <c r="Z739" s="159">
        <f t="shared" si="164"/>
        <v>9</v>
      </c>
      <c r="AA739" s="281"/>
      <c r="AB739" s="281"/>
      <c r="AC739" s="281"/>
    </row>
    <row r="740" s="45" customFormat="1" ht="16.5" spans="1:29">
      <c r="A740" s="233" t="s">
        <v>3017</v>
      </c>
      <c r="B740" s="252" t="s">
        <v>3018</v>
      </c>
      <c r="C740" s="296"/>
      <c r="D740" s="296"/>
      <c r="E740" s="296"/>
      <c r="F740" s="296"/>
      <c r="G740" s="296"/>
      <c r="H740" s="296"/>
      <c r="I740" s="296"/>
      <c r="J740" s="240">
        <f>SUM(J741:J759)</f>
        <v>18</v>
      </c>
      <c r="K740" s="296"/>
      <c r="L740" s="296"/>
      <c r="M740" s="296"/>
      <c r="N740" s="296"/>
      <c r="O740" s="296"/>
      <c r="P740" s="296"/>
      <c r="Q740" s="296"/>
      <c r="R740" s="296"/>
      <c r="S740" s="296"/>
      <c r="T740" s="296"/>
      <c r="U740" s="296"/>
      <c r="V740" s="255"/>
      <c r="W740" s="256"/>
      <c r="X740" s="159"/>
      <c r="Y740" s="159"/>
      <c r="Z740" s="159"/>
      <c r="AA740" s="256"/>
      <c r="AB740" s="256"/>
      <c r="AC740" s="256"/>
    </row>
    <row r="741" s="45" customFormat="1" ht="16.5" spans="1:29">
      <c r="A741" s="257" t="s">
        <v>31</v>
      </c>
      <c r="B741" s="236" t="s">
        <v>741</v>
      </c>
      <c r="C741" s="251"/>
      <c r="D741" s="297"/>
      <c r="E741" s="297"/>
      <c r="F741" s="297"/>
      <c r="G741" s="297"/>
      <c r="H741" s="297"/>
      <c r="I741" s="297"/>
      <c r="J741" s="257">
        <f>A743</f>
        <v>2</v>
      </c>
      <c r="K741" s="297"/>
      <c r="L741" s="297"/>
      <c r="M741" s="297"/>
      <c r="N741" s="297"/>
      <c r="O741" s="297"/>
      <c r="P741" s="297"/>
      <c r="Q741" s="297"/>
      <c r="R741" s="297"/>
      <c r="S741" s="297"/>
      <c r="T741" s="297"/>
      <c r="U741" s="297"/>
      <c r="V741" s="262"/>
      <c r="W741" s="263"/>
      <c r="X741" s="159"/>
      <c r="Y741" s="159"/>
      <c r="Z741" s="159"/>
      <c r="AA741" s="263"/>
      <c r="AB741" s="263"/>
      <c r="AC741" s="263"/>
    </row>
    <row r="742" s="45" customFormat="1" ht="31.5" spans="1:29">
      <c r="A742" s="295">
        <v>1</v>
      </c>
      <c r="B742" s="274" t="s">
        <v>3019</v>
      </c>
      <c r="C742" s="266"/>
      <c r="D742" s="268">
        <v>30297</v>
      </c>
      <c r="E742" s="105" t="s">
        <v>3020</v>
      </c>
      <c r="F742" s="105" t="s">
        <v>3021</v>
      </c>
      <c r="G742" s="329" t="s">
        <v>3022</v>
      </c>
      <c r="H742" s="332" t="s">
        <v>3023</v>
      </c>
      <c r="I742" s="133" t="s">
        <v>42</v>
      </c>
      <c r="J742" s="105" t="s">
        <v>745</v>
      </c>
      <c r="K742" s="105"/>
      <c r="L742" s="332" t="s">
        <v>2594</v>
      </c>
      <c r="M742" s="105"/>
      <c r="N742" s="105">
        <v>14238</v>
      </c>
      <c r="O742" s="105" t="s">
        <v>84</v>
      </c>
      <c r="P742" s="105" t="s">
        <v>48</v>
      </c>
      <c r="Q742" s="105" t="s">
        <v>285</v>
      </c>
      <c r="R742" s="105" t="s">
        <v>286</v>
      </c>
      <c r="S742" s="105" t="s">
        <v>51</v>
      </c>
      <c r="T742" s="156">
        <f t="shared" ref="T742:T748" si="168">$X$9-YEAR(D742)</f>
        <v>43</v>
      </c>
      <c r="U742" s="296"/>
      <c r="V742" s="279"/>
      <c r="W742" s="280"/>
      <c r="X742" s="159">
        <f t="shared" ref="X742:X773" si="169">DATEDIF(L742,$W$7,"m")</f>
        <v>110</v>
      </c>
      <c r="Y742" s="159">
        <f t="shared" si="163"/>
        <v>9</v>
      </c>
      <c r="Z742" s="159">
        <f t="shared" si="164"/>
        <v>2</v>
      </c>
      <c r="AA742" s="281"/>
      <c r="AB742" s="281"/>
      <c r="AC742" s="281"/>
    </row>
    <row r="743" s="45" customFormat="1" ht="48" spans="1:29">
      <c r="A743" s="266">
        <v>2</v>
      </c>
      <c r="B743" s="275" t="s">
        <v>3024</v>
      </c>
      <c r="C743" s="267"/>
      <c r="D743" s="268">
        <v>29731</v>
      </c>
      <c r="E743" s="105" t="s">
        <v>3025</v>
      </c>
      <c r="F743" s="105" t="s">
        <v>3026</v>
      </c>
      <c r="G743" s="105" t="s">
        <v>3027</v>
      </c>
      <c r="H743" s="332" t="s">
        <v>3028</v>
      </c>
      <c r="I743" s="133" t="s">
        <v>42</v>
      </c>
      <c r="J743" s="105" t="s">
        <v>44</v>
      </c>
      <c r="K743" s="105"/>
      <c r="L743" s="107" t="s">
        <v>3029</v>
      </c>
      <c r="M743" s="105"/>
      <c r="N743" s="105" t="s">
        <v>2607</v>
      </c>
      <c r="O743" s="105" t="s">
        <v>186</v>
      </c>
      <c r="P743" s="105" t="s">
        <v>48</v>
      </c>
      <c r="Q743" s="105" t="s">
        <v>3030</v>
      </c>
      <c r="R743" s="105" t="s">
        <v>51</v>
      </c>
      <c r="S743" s="105" t="s">
        <v>51</v>
      </c>
      <c r="T743" s="156">
        <f t="shared" si="168"/>
        <v>44</v>
      </c>
      <c r="U743" s="296"/>
      <c r="V743" s="279"/>
      <c r="W743" s="280"/>
      <c r="X743" s="159">
        <f t="shared" si="169"/>
        <v>67</v>
      </c>
      <c r="Y743" s="159">
        <f t="shared" si="163"/>
        <v>5</v>
      </c>
      <c r="Z743" s="159">
        <f t="shared" si="164"/>
        <v>7</v>
      </c>
      <c r="AA743" s="281"/>
      <c r="AB743" s="281"/>
      <c r="AC743" s="281"/>
    </row>
    <row r="744" s="61" customFormat="1" ht="16.5" spans="1:29">
      <c r="A744" s="257" t="s">
        <v>85</v>
      </c>
      <c r="B744" s="236" t="s">
        <v>754</v>
      </c>
      <c r="C744" s="251"/>
      <c r="D744" s="251"/>
      <c r="E744" s="297"/>
      <c r="F744" s="297"/>
      <c r="G744" s="297"/>
      <c r="H744" s="297"/>
      <c r="I744" s="297"/>
      <c r="J744" s="257">
        <f>A748</f>
        <v>4</v>
      </c>
      <c r="K744" s="297"/>
      <c r="L744" s="297"/>
      <c r="M744" s="297"/>
      <c r="N744" s="297"/>
      <c r="O744" s="297"/>
      <c r="P744" s="297"/>
      <c r="Q744" s="297"/>
      <c r="R744" s="297"/>
      <c r="S744" s="297"/>
      <c r="T744" s="297"/>
      <c r="U744" s="297"/>
      <c r="V744" s="262"/>
      <c r="W744" s="263"/>
      <c r="X744" s="159"/>
      <c r="Y744" s="159"/>
      <c r="Z744" s="159"/>
      <c r="AA744" s="263"/>
      <c r="AB744" s="263"/>
      <c r="AC744" s="263"/>
    </row>
    <row r="745" s="45" customFormat="1" ht="31.5" spans="1:26">
      <c r="A745" s="92">
        <v>1</v>
      </c>
      <c r="B745" s="122" t="s">
        <v>3031</v>
      </c>
      <c r="C745" s="112">
        <v>27870</v>
      </c>
      <c r="D745" s="111"/>
      <c r="E745" s="115" t="s">
        <v>3032</v>
      </c>
      <c r="F745" s="115" t="s">
        <v>3033</v>
      </c>
      <c r="G745" s="326" t="s">
        <v>3034</v>
      </c>
      <c r="H745" s="112">
        <v>44314</v>
      </c>
      <c r="I745" s="133" t="s">
        <v>42</v>
      </c>
      <c r="J745" s="113" t="s">
        <v>45</v>
      </c>
      <c r="K745" s="113" t="s">
        <v>3035</v>
      </c>
      <c r="L745" s="112">
        <v>42552</v>
      </c>
      <c r="M745" s="113" t="s">
        <v>45</v>
      </c>
      <c r="N745" s="139">
        <v>13095</v>
      </c>
      <c r="O745" s="113" t="s">
        <v>186</v>
      </c>
      <c r="P745" s="113" t="s">
        <v>3036</v>
      </c>
      <c r="Q745" s="113" t="s">
        <v>49</v>
      </c>
      <c r="R745" s="113" t="s">
        <v>50</v>
      </c>
      <c r="S745" s="113" t="s">
        <v>51</v>
      </c>
      <c r="T745" s="156">
        <f>$X$9-YEAR(C745)</f>
        <v>49</v>
      </c>
      <c r="U745" s="111"/>
      <c r="V745" s="160"/>
      <c r="W745" s="158"/>
      <c r="X745" s="159">
        <f t="shared" si="169"/>
        <v>110</v>
      </c>
      <c r="Y745" s="159">
        <f t="shared" si="163"/>
        <v>9</v>
      </c>
      <c r="Z745" s="159">
        <f t="shared" si="164"/>
        <v>2</v>
      </c>
    </row>
    <row r="746" s="45" customFormat="1" ht="78.75" spans="1:29">
      <c r="A746" s="295">
        <v>2</v>
      </c>
      <c r="B746" s="274" t="s">
        <v>3037</v>
      </c>
      <c r="C746" s="266"/>
      <c r="D746" s="268">
        <v>29346</v>
      </c>
      <c r="E746" s="105" t="s">
        <v>3038</v>
      </c>
      <c r="F746" s="105" t="s">
        <v>3039</v>
      </c>
      <c r="G746" s="329" t="s">
        <v>3040</v>
      </c>
      <c r="H746" s="332" t="s">
        <v>3041</v>
      </c>
      <c r="I746" s="133" t="s">
        <v>42</v>
      </c>
      <c r="J746" s="105" t="s">
        <v>95</v>
      </c>
      <c r="K746" s="105"/>
      <c r="L746" s="107">
        <v>42552</v>
      </c>
      <c r="M746" s="105" t="s">
        <v>492</v>
      </c>
      <c r="N746" s="105"/>
      <c r="O746" s="105" t="s">
        <v>174</v>
      </c>
      <c r="P746" s="105" t="s">
        <v>211</v>
      </c>
      <c r="Q746" s="105" t="s">
        <v>78</v>
      </c>
      <c r="R746" s="105" t="s">
        <v>51</v>
      </c>
      <c r="S746" s="105" t="s">
        <v>51</v>
      </c>
      <c r="T746" s="156">
        <f t="shared" si="168"/>
        <v>45</v>
      </c>
      <c r="U746" s="296"/>
      <c r="V746" s="279"/>
      <c r="W746" s="280"/>
      <c r="X746" s="159">
        <f t="shared" si="169"/>
        <v>110</v>
      </c>
      <c r="Y746" s="159">
        <f t="shared" si="163"/>
        <v>9</v>
      </c>
      <c r="Z746" s="159">
        <f t="shared" si="164"/>
        <v>2</v>
      </c>
      <c r="AA746" s="281"/>
      <c r="AB746" s="281"/>
      <c r="AC746" s="281"/>
    </row>
    <row r="747" s="45" customFormat="1" ht="78.75" spans="1:29">
      <c r="A747" s="92">
        <v>3</v>
      </c>
      <c r="B747" s="275" t="s">
        <v>3042</v>
      </c>
      <c r="C747" s="267"/>
      <c r="D747" s="284">
        <v>32513</v>
      </c>
      <c r="E747" s="105" t="s">
        <v>3043</v>
      </c>
      <c r="F747" s="105" t="s">
        <v>3043</v>
      </c>
      <c r="G747" s="329" t="s">
        <v>3044</v>
      </c>
      <c r="H747" s="332" t="s">
        <v>3045</v>
      </c>
      <c r="I747" s="133" t="s">
        <v>42</v>
      </c>
      <c r="J747" s="105" t="s">
        <v>95</v>
      </c>
      <c r="K747" s="105"/>
      <c r="L747" s="107">
        <v>42552</v>
      </c>
      <c r="M747" s="105" t="s">
        <v>492</v>
      </c>
      <c r="N747" s="105"/>
      <c r="O747" s="105" t="s">
        <v>174</v>
      </c>
      <c r="P747" s="105" t="s">
        <v>211</v>
      </c>
      <c r="Q747" s="105" t="s">
        <v>285</v>
      </c>
      <c r="R747" s="105" t="s">
        <v>79</v>
      </c>
      <c r="S747" s="105" t="s">
        <v>51</v>
      </c>
      <c r="T747" s="156">
        <f t="shared" si="168"/>
        <v>36</v>
      </c>
      <c r="U747" s="296"/>
      <c r="V747" s="279"/>
      <c r="W747" s="280"/>
      <c r="X747" s="159">
        <f t="shared" si="169"/>
        <v>110</v>
      </c>
      <c r="Y747" s="159">
        <f t="shared" si="163"/>
        <v>9</v>
      </c>
      <c r="Z747" s="159">
        <f t="shared" si="164"/>
        <v>2</v>
      </c>
      <c r="AA747" s="281"/>
      <c r="AB747" s="281"/>
      <c r="AC747" s="281"/>
    </row>
    <row r="748" s="45" customFormat="1" ht="79.5" spans="1:29">
      <c r="A748" s="295">
        <v>4</v>
      </c>
      <c r="B748" s="274" t="s">
        <v>3046</v>
      </c>
      <c r="C748" s="266"/>
      <c r="D748" s="268">
        <v>30660</v>
      </c>
      <c r="E748" s="105" t="s">
        <v>3047</v>
      </c>
      <c r="F748" s="105" t="s">
        <v>3048</v>
      </c>
      <c r="G748" s="105" t="s">
        <v>3049</v>
      </c>
      <c r="H748" s="332" t="s">
        <v>3050</v>
      </c>
      <c r="I748" s="133" t="s">
        <v>42</v>
      </c>
      <c r="J748" s="105" t="s">
        <v>95</v>
      </c>
      <c r="K748" s="105"/>
      <c r="L748" s="107">
        <v>44348</v>
      </c>
      <c r="M748" s="105" t="s">
        <v>492</v>
      </c>
      <c r="N748" s="105"/>
      <c r="O748" s="105" t="s">
        <v>84</v>
      </c>
      <c r="P748" s="105" t="s">
        <v>48</v>
      </c>
      <c r="Q748" s="105" t="s">
        <v>49</v>
      </c>
      <c r="R748" s="105" t="s">
        <v>51</v>
      </c>
      <c r="S748" s="105" t="s">
        <v>51</v>
      </c>
      <c r="T748" s="156">
        <f t="shared" si="168"/>
        <v>42</v>
      </c>
      <c r="U748" s="296"/>
      <c r="V748" s="279"/>
      <c r="W748" s="280"/>
      <c r="X748" s="159">
        <f t="shared" si="169"/>
        <v>51</v>
      </c>
      <c r="Y748" s="159">
        <f t="shared" si="163"/>
        <v>4</v>
      </c>
      <c r="Z748" s="159">
        <f t="shared" si="164"/>
        <v>3</v>
      </c>
      <c r="AA748" s="281"/>
      <c r="AB748" s="281"/>
      <c r="AC748" s="281"/>
    </row>
    <row r="749" s="46" customFormat="1" ht="16.5" spans="1:29">
      <c r="A749" s="233" t="s">
        <v>104</v>
      </c>
      <c r="B749" s="264" t="s">
        <v>864</v>
      </c>
      <c r="C749" s="265"/>
      <c r="D749" s="296"/>
      <c r="E749" s="296"/>
      <c r="F749" s="296"/>
      <c r="G749" s="296"/>
      <c r="H749" s="296"/>
      <c r="I749" s="296"/>
      <c r="J749" s="233">
        <f>A758</f>
        <v>9</v>
      </c>
      <c r="K749" s="296"/>
      <c r="L749" s="296"/>
      <c r="M749" s="296"/>
      <c r="N749" s="296"/>
      <c r="O749" s="296"/>
      <c r="P749" s="296"/>
      <c r="Q749" s="296"/>
      <c r="R749" s="296"/>
      <c r="S749" s="296"/>
      <c r="T749" s="296"/>
      <c r="U749" s="296"/>
      <c r="V749" s="255"/>
      <c r="W749" s="256"/>
      <c r="X749" s="159"/>
      <c r="Y749" s="159"/>
      <c r="Z749" s="159"/>
      <c r="AA749" s="256"/>
      <c r="AB749" s="256"/>
      <c r="AC749" s="256"/>
    </row>
    <row r="750" s="45" customFormat="1" ht="78.75" spans="1:29">
      <c r="A750" s="295">
        <v>1</v>
      </c>
      <c r="B750" s="274" t="s">
        <v>3051</v>
      </c>
      <c r="C750" s="268">
        <v>31703</v>
      </c>
      <c r="D750" s="266"/>
      <c r="E750" s="105" t="s">
        <v>3048</v>
      </c>
      <c r="F750" s="105" t="s">
        <v>3048</v>
      </c>
      <c r="G750" s="329" t="s">
        <v>3052</v>
      </c>
      <c r="H750" s="332" t="s">
        <v>3053</v>
      </c>
      <c r="I750" s="133" t="s">
        <v>42</v>
      </c>
      <c r="J750" s="105" t="s">
        <v>95</v>
      </c>
      <c r="K750" s="105"/>
      <c r="L750" s="107">
        <v>43728</v>
      </c>
      <c r="M750" s="105" t="s">
        <v>492</v>
      </c>
      <c r="N750" s="105"/>
      <c r="O750" s="105" t="s">
        <v>186</v>
      </c>
      <c r="P750" s="105" t="s">
        <v>3054</v>
      </c>
      <c r="Q750" s="105" t="s">
        <v>78</v>
      </c>
      <c r="R750" s="105" t="s">
        <v>3055</v>
      </c>
      <c r="S750" s="105" t="s">
        <v>2728</v>
      </c>
      <c r="T750" s="156">
        <f t="shared" ref="T750:T753" si="170">$X$9-YEAR(C750)</f>
        <v>39</v>
      </c>
      <c r="U750" s="296"/>
      <c r="V750" s="279"/>
      <c r="W750" s="280"/>
      <c r="X750" s="159">
        <f t="shared" si="169"/>
        <v>71</v>
      </c>
      <c r="Y750" s="159">
        <f t="shared" si="163"/>
        <v>5</v>
      </c>
      <c r="Z750" s="159">
        <f t="shared" si="164"/>
        <v>11</v>
      </c>
      <c r="AA750" s="281"/>
      <c r="AB750" s="281"/>
      <c r="AC750" s="281"/>
    </row>
    <row r="751" s="45" customFormat="1" ht="78.75" spans="1:29">
      <c r="A751" s="295">
        <v>2</v>
      </c>
      <c r="B751" s="274" t="s">
        <v>3056</v>
      </c>
      <c r="C751" s="268">
        <v>33970</v>
      </c>
      <c r="D751" s="266"/>
      <c r="E751" s="105" t="s">
        <v>3057</v>
      </c>
      <c r="F751" s="105" t="s">
        <v>3057</v>
      </c>
      <c r="G751" s="329" t="s">
        <v>3058</v>
      </c>
      <c r="H751" s="332" t="s">
        <v>3041</v>
      </c>
      <c r="I751" s="133" t="s">
        <v>42</v>
      </c>
      <c r="J751" s="105" t="s">
        <v>95</v>
      </c>
      <c r="K751" s="105"/>
      <c r="L751" s="107">
        <v>43405</v>
      </c>
      <c r="M751" s="105" t="s">
        <v>492</v>
      </c>
      <c r="N751" s="105"/>
      <c r="O751" s="105" t="s">
        <v>186</v>
      </c>
      <c r="P751" s="105" t="s">
        <v>3059</v>
      </c>
      <c r="Q751" s="105" t="s">
        <v>49</v>
      </c>
      <c r="R751" s="105" t="s">
        <v>3055</v>
      </c>
      <c r="S751" s="105" t="s">
        <v>2728</v>
      </c>
      <c r="T751" s="156">
        <f t="shared" si="170"/>
        <v>32</v>
      </c>
      <c r="U751" s="296"/>
      <c r="V751" s="279"/>
      <c r="W751" s="280"/>
      <c r="X751" s="159">
        <f t="shared" si="169"/>
        <v>82</v>
      </c>
      <c r="Y751" s="159">
        <f t="shared" si="163"/>
        <v>6</v>
      </c>
      <c r="Z751" s="159">
        <f t="shared" si="164"/>
        <v>10</v>
      </c>
      <c r="AA751" s="281"/>
      <c r="AB751" s="281"/>
      <c r="AC751" s="281"/>
    </row>
    <row r="752" s="45" customFormat="1" ht="78.75" spans="1:29">
      <c r="A752" s="295">
        <v>3</v>
      </c>
      <c r="B752" s="274" t="s">
        <v>3060</v>
      </c>
      <c r="C752" s="268">
        <v>34108</v>
      </c>
      <c r="D752" s="266"/>
      <c r="E752" s="105" t="s">
        <v>2716</v>
      </c>
      <c r="F752" s="105" t="s">
        <v>3061</v>
      </c>
      <c r="G752" s="329" t="s">
        <v>3062</v>
      </c>
      <c r="H752" s="332" t="s">
        <v>3041</v>
      </c>
      <c r="I752" s="133" t="s">
        <v>42</v>
      </c>
      <c r="J752" s="105" t="s">
        <v>95</v>
      </c>
      <c r="K752" s="105"/>
      <c r="L752" s="107">
        <v>43405</v>
      </c>
      <c r="M752" s="105" t="s">
        <v>492</v>
      </c>
      <c r="N752" s="105"/>
      <c r="O752" s="105" t="s">
        <v>186</v>
      </c>
      <c r="P752" s="105" t="s">
        <v>3063</v>
      </c>
      <c r="Q752" s="105" t="s">
        <v>49</v>
      </c>
      <c r="R752" s="105" t="s">
        <v>3055</v>
      </c>
      <c r="S752" s="105" t="s">
        <v>2728</v>
      </c>
      <c r="T752" s="156">
        <f t="shared" si="170"/>
        <v>32</v>
      </c>
      <c r="U752" s="296"/>
      <c r="V752" s="279"/>
      <c r="W752" s="280"/>
      <c r="X752" s="159">
        <f t="shared" si="169"/>
        <v>82</v>
      </c>
      <c r="Y752" s="159">
        <f t="shared" si="163"/>
        <v>6</v>
      </c>
      <c r="Z752" s="159">
        <f t="shared" si="164"/>
        <v>10</v>
      </c>
      <c r="AA752" s="281"/>
      <c r="AB752" s="281"/>
      <c r="AC752" s="281"/>
    </row>
    <row r="753" s="45" customFormat="1" ht="78.75" spans="1:29">
      <c r="A753" s="295">
        <v>4</v>
      </c>
      <c r="B753" s="274" t="s">
        <v>3064</v>
      </c>
      <c r="C753" s="268">
        <v>33170</v>
      </c>
      <c r="D753" s="266"/>
      <c r="E753" s="105" t="s">
        <v>3065</v>
      </c>
      <c r="F753" s="105" t="s">
        <v>3066</v>
      </c>
      <c r="G753" s="105" t="s">
        <v>3067</v>
      </c>
      <c r="H753" s="332" t="s">
        <v>3068</v>
      </c>
      <c r="I753" s="133" t="s">
        <v>42</v>
      </c>
      <c r="J753" s="105" t="s">
        <v>95</v>
      </c>
      <c r="K753" s="105"/>
      <c r="L753" s="107">
        <v>43728</v>
      </c>
      <c r="M753" s="105" t="s">
        <v>492</v>
      </c>
      <c r="N753" s="105"/>
      <c r="O753" s="105" t="s">
        <v>2696</v>
      </c>
      <c r="P753" s="105" t="s">
        <v>1577</v>
      </c>
      <c r="Q753" s="105" t="s">
        <v>49</v>
      </c>
      <c r="R753" s="105" t="s">
        <v>29</v>
      </c>
      <c r="S753" s="105" t="s">
        <v>51</v>
      </c>
      <c r="T753" s="156">
        <f t="shared" si="170"/>
        <v>35</v>
      </c>
      <c r="U753" s="296"/>
      <c r="V753" s="279"/>
      <c r="W753" s="280"/>
      <c r="X753" s="159">
        <f t="shared" si="169"/>
        <v>71</v>
      </c>
      <c r="Y753" s="159">
        <f t="shared" si="163"/>
        <v>5</v>
      </c>
      <c r="Z753" s="159">
        <f t="shared" si="164"/>
        <v>11</v>
      </c>
      <c r="AA753" s="281"/>
      <c r="AB753" s="281"/>
      <c r="AC753" s="281"/>
    </row>
    <row r="754" s="45" customFormat="1" ht="78.75" spans="1:29">
      <c r="A754" s="295">
        <v>5</v>
      </c>
      <c r="B754" s="274" t="s">
        <v>3069</v>
      </c>
      <c r="C754" s="266"/>
      <c r="D754" s="268">
        <v>35273</v>
      </c>
      <c r="E754" s="105" t="s">
        <v>3070</v>
      </c>
      <c r="F754" s="105" t="s">
        <v>3071</v>
      </c>
      <c r="G754" s="329" t="s">
        <v>3072</v>
      </c>
      <c r="H754" s="332" t="s">
        <v>3073</v>
      </c>
      <c r="I754" s="133" t="s">
        <v>42</v>
      </c>
      <c r="J754" s="105" t="s">
        <v>95</v>
      </c>
      <c r="K754" s="105"/>
      <c r="L754" s="107">
        <v>44013</v>
      </c>
      <c r="M754" s="105" t="s">
        <v>492</v>
      </c>
      <c r="N754" s="105"/>
      <c r="O754" s="105" t="s">
        <v>174</v>
      </c>
      <c r="P754" s="105" t="s">
        <v>3054</v>
      </c>
      <c r="Q754" s="105" t="s">
        <v>49</v>
      </c>
      <c r="R754" s="105" t="s">
        <v>3055</v>
      </c>
      <c r="S754" s="105" t="s">
        <v>2728</v>
      </c>
      <c r="T754" s="156">
        <f>$X$9-YEAR(D754)</f>
        <v>29</v>
      </c>
      <c r="U754" s="296"/>
      <c r="V754" s="279"/>
      <c r="W754" s="280"/>
      <c r="X754" s="159">
        <f t="shared" si="169"/>
        <v>62</v>
      </c>
      <c r="Y754" s="159">
        <f t="shared" si="163"/>
        <v>5</v>
      </c>
      <c r="Z754" s="159">
        <f t="shared" si="164"/>
        <v>2</v>
      </c>
      <c r="AA754" s="281"/>
      <c r="AB754" s="281"/>
      <c r="AC754" s="281"/>
    </row>
    <row r="755" s="45" customFormat="1" ht="78.75" spans="1:29">
      <c r="A755" s="295">
        <v>6</v>
      </c>
      <c r="B755" s="274" t="s">
        <v>3074</v>
      </c>
      <c r="C755" s="284">
        <v>31194</v>
      </c>
      <c r="D755" s="266"/>
      <c r="E755" s="105" t="s">
        <v>3075</v>
      </c>
      <c r="F755" s="105" t="s">
        <v>3076</v>
      </c>
      <c r="G755" s="329" t="s">
        <v>3077</v>
      </c>
      <c r="H755" s="332" t="s">
        <v>3078</v>
      </c>
      <c r="I755" s="133" t="s">
        <v>42</v>
      </c>
      <c r="J755" s="105" t="s">
        <v>95</v>
      </c>
      <c r="K755" s="105"/>
      <c r="L755" s="107">
        <v>44470</v>
      </c>
      <c r="M755" s="105" t="s">
        <v>492</v>
      </c>
      <c r="N755" s="105"/>
      <c r="O755" s="105" t="s">
        <v>174</v>
      </c>
      <c r="P755" s="105" t="s">
        <v>48</v>
      </c>
      <c r="Q755" s="105" t="s">
        <v>49</v>
      </c>
      <c r="R755" s="105" t="s">
        <v>51</v>
      </c>
      <c r="S755" s="105" t="s">
        <v>51</v>
      </c>
      <c r="T755" s="156">
        <f t="shared" ref="T755:T758" si="171">$X$9-YEAR(C755)</f>
        <v>40</v>
      </c>
      <c r="U755" s="296"/>
      <c r="V755" s="279"/>
      <c r="W755" s="280"/>
      <c r="X755" s="159">
        <f t="shared" si="169"/>
        <v>47</v>
      </c>
      <c r="Y755" s="159">
        <f t="shared" si="163"/>
        <v>3</v>
      </c>
      <c r="Z755" s="159">
        <f t="shared" si="164"/>
        <v>11</v>
      </c>
      <c r="AA755" s="281"/>
      <c r="AB755" s="281"/>
      <c r="AC755" s="281"/>
    </row>
    <row r="756" s="45" customFormat="1" ht="78.75" spans="1:29">
      <c r="A756" s="295">
        <v>7</v>
      </c>
      <c r="B756" s="298" t="s">
        <v>3079</v>
      </c>
      <c r="C756" s="284">
        <v>34132</v>
      </c>
      <c r="D756" s="299"/>
      <c r="E756" s="105" t="s">
        <v>3080</v>
      </c>
      <c r="F756" s="105" t="s">
        <v>3043</v>
      </c>
      <c r="G756" s="105" t="s">
        <v>3081</v>
      </c>
      <c r="H756" s="332" t="s">
        <v>3082</v>
      </c>
      <c r="I756" s="133" t="s">
        <v>42</v>
      </c>
      <c r="J756" s="105" t="s">
        <v>95</v>
      </c>
      <c r="K756" s="105"/>
      <c r="L756" s="107">
        <v>45261</v>
      </c>
      <c r="M756" s="105" t="s">
        <v>492</v>
      </c>
      <c r="N756" s="105"/>
      <c r="O756" s="105" t="s">
        <v>2696</v>
      </c>
      <c r="P756" s="105" t="s">
        <v>3083</v>
      </c>
      <c r="Q756" s="105" t="s">
        <v>49</v>
      </c>
      <c r="R756" s="105" t="s">
        <v>51</v>
      </c>
      <c r="S756" s="105" t="s">
        <v>51</v>
      </c>
      <c r="T756" s="156">
        <f t="shared" si="171"/>
        <v>32</v>
      </c>
      <c r="U756" s="296"/>
      <c r="V756" s="279"/>
      <c r="W756" s="280"/>
      <c r="X756" s="159">
        <f t="shared" si="169"/>
        <v>21</v>
      </c>
      <c r="Y756" s="159">
        <f t="shared" si="163"/>
        <v>1</v>
      </c>
      <c r="Z756" s="159">
        <f t="shared" si="164"/>
        <v>9</v>
      </c>
      <c r="AA756" s="281"/>
      <c r="AB756" s="281"/>
      <c r="AC756" s="281"/>
    </row>
    <row r="757" s="45" customFormat="1" ht="78.75" spans="1:29">
      <c r="A757" s="295">
        <v>8</v>
      </c>
      <c r="B757" s="275" t="s">
        <v>3084</v>
      </c>
      <c r="C757" s="284">
        <v>34394</v>
      </c>
      <c r="D757" s="267"/>
      <c r="E757" s="105" t="s">
        <v>3085</v>
      </c>
      <c r="F757" s="105" t="s">
        <v>3085</v>
      </c>
      <c r="G757" s="329" t="s">
        <v>3086</v>
      </c>
      <c r="H757" s="107">
        <v>44375</v>
      </c>
      <c r="I757" s="133" t="s">
        <v>42</v>
      </c>
      <c r="J757" s="105" t="s">
        <v>95</v>
      </c>
      <c r="K757" s="105"/>
      <c r="L757" s="107">
        <v>45444</v>
      </c>
      <c r="M757" s="105" t="s">
        <v>492</v>
      </c>
      <c r="N757" s="105"/>
      <c r="O757" s="105" t="s">
        <v>186</v>
      </c>
      <c r="P757" s="105" t="s">
        <v>3087</v>
      </c>
      <c r="Q757" s="105" t="s">
        <v>285</v>
      </c>
      <c r="R757" s="105" t="s">
        <v>505</v>
      </c>
      <c r="S757" s="105" t="s">
        <v>29</v>
      </c>
      <c r="T757" s="156">
        <f t="shared" si="171"/>
        <v>31</v>
      </c>
      <c r="U757" s="296"/>
      <c r="V757" s="279"/>
      <c r="W757" s="280"/>
      <c r="X757" s="159">
        <f t="shared" si="169"/>
        <v>15</v>
      </c>
      <c r="Y757" s="159">
        <f t="shared" si="163"/>
        <v>1</v>
      </c>
      <c r="Z757" s="159">
        <f t="shared" si="164"/>
        <v>3</v>
      </c>
      <c r="AA757" s="281"/>
      <c r="AB757" s="281"/>
      <c r="AC757" s="281"/>
    </row>
    <row r="758" s="45" customFormat="1" ht="78.75" spans="1:29">
      <c r="A758" s="295">
        <v>9</v>
      </c>
      <c r="B758" s="274" t="s">
        <v>3088</v>
      </c>
      <c r="C758" s="268">
        <v>30517</v>
      </c>
      <c r="D758" s="266"/>
      <c r="E758" s="105" t="s">
        <v>3089</v>
      </c>
      <c r="F758" s="105" t="s">
        <v>3089</v>
      </c>
      <c r="G758" s="329" t="s">
        <v>3090</v>
      </c>
      <c r="H758" s="332" t="s">
        <v>3091</v>
      </c>
      <c r="I758" s="133" t="s">
        <v>42</v>
      </c>
      <c r="J758" s="105" t="s">
        <v>95</v>
      </c>
      <c r="K758" s="105"/>
      <c r="L758" s="107">
        <v>44136</v>
      </c>
      <c r="M758" s="105" t="s">
        <v>492</v>
      </c>
      <c r="N758" s="105"/>
      <c r="O758" s="105" t="s">
        <v>186</v>
      </c>
      <c r="P758" s="105" t="s">
        <v>3059</v>
      </c>
      <c r="Q758" s="105" t="s">
        <v>49</v>
      </c>
      <c r="R758" s="105" t="s">
        <v>3055</v>
      </c>
      <c r="S758" s="105" t="s">
        <v>2728</v>
      </c>
      <c r="T758" s="156">
        <f t="shared" si="171"/>
        <v>42</v>
      </c>
      <c r="U758" s="296"/>
      <c r="V758" s="279"/>
      <c r="W758" s="280"/>
      <c r="X758" s="159">
        <f t="shared" si="169"/>
        <v>58</v>
      </c>
      <c r="Y758" s="159">
        <f t="shared" si="163"/>
        <v>4</v>
      </c>
      <c r="Z758" s="159">
        <f t="shared" si="164"/>
        <v>10</v>
      </c>
      <c r="AA758" s="281"/>
      <c r="AB758" s="281"/>
      <c r="AC758" s="281"/>
    </row>
    <row r="759" s="46" customFormat="1" spans="1:29">
      <c r="A759" s="233" t="s">
        <v>304</v>
      </c>
      <c r="B759" s="252" t="s">
        <v>3005</v>
      </c>
      <c r="C759" s="282"/>
      <c r="D759" s="300"/>
      <c r="E759" s="233"/>
      <c r="F759" s="233"/>
      <c r="G759" s="233"/>
      <c r="H759" s="282"/>
      <c r="I759" s="233"/>
      <c r="J759" s="233">
        <f>A762</f>
        <v>3</v>
      </c>
      <c r="K759" s="233"/>
      <c r="L759" s="282"/>
      <c r="M759" s="233"/>
      <c r="N759" s="233"/>
      <c r="O759" s="233"/>
      <c r="P759" s="233"/>
      <c r="Q759" s="233"/>
      <c r="R759" s="233"/>
      <c r="S759" s="233"/>
      <c r="T759" s="233"/>
      <c r="U759" s="300"/>
      <c r="V759" s="288"/>
      <c r="W759" s="289"/>
      <c r="X759" s="159"/>
      <c r="Y759" s="159"/>
      <c r="Z759" s="159"/>
      <c r="AA759" s="292"/>
      <c r="AB759" s="292"/>
      <c r="AC759" s="292"/>
    </row>
    <row r="760" s="45" customFormat="1" ht="78.75" spans="1:29">
      <c r="A760" s="266">
        <v>1</v>
      </c>
      <c r="B760" s="274" t="s">
        <v>3092</v>
      </c>
      <c r="C760" s="268">
        <v>33802</v>
      </c>
      <c r="D760" s="266"/>
      <c r="E760" s="266" t="s">
        <v>3093</v>
      </c>
      <c r="F760" s="266" t="s">
        <v>3093</v>
      </c>
      <c r="G760" s="333" t="s">
        <v>3094</v>
      </c>
      <c r="H760" s="335" t="s">
        <v>3095</v>
      </c>
      <c r="I760" s="133" t="s">
        <v>42</v>
      </c>
      <c r="J760" s="105" t="s">
        <v>95</v>
      </c>
      <c r="K760" s="266"/>
      <c r="L760" s="268">
        <v>43313</v>
      </c>
      <c r="M760" s="269" t="s">
        <v>492</v>
      </c>
      <c r="N760" s="267"/>
      <c r="O760" s="266" t="s">
        <v>2696</v>
      </c>
      <c r="P760" s="266" t="s">
        <v>3096</v>
      </c>
      <c r="Q760" s="266" t="s">
        <v>49</v>
      </c>
      <c r="R760" s="266"/>
      <c r="S760" s="266" t="s">
        <v>51</v>
      </c>
      <c r="T760" s="156">
        <f>$X$9-YEAR(C760)</f>
        <v>33</v>
      </c>
      <c r="U760" s="296"/>
      <c r="V760" s="279"/>
      <c r="W760" s="280"/>
      <c r="X760" s="159">
        <f t="shared" si="169"/>
        <v>85</v>
      </c>
      <c r="Y760" s="159">
        <f t="shared" si="163"/>
        <v>7</v>
      </c>
      <c r="Z760" s="159">
        <f t="shared" si="164"/>
        <v>1</v>
      </c>
      <c r="AA760" s="281"/>
      <c r="AB760" s="281"/>
      <c r="AC760" s="281"/>
    </row>
    <row r="761" s="45" customFormat="1" ht="78.75" spans="1:29">
      <c r="A761" s="266">
        <v>2</v>
      </c>
      <c r="B761" s="274" t="s">
        <v>3097</v>
      </c>
      <c r="C761" s="266"/>
      <c r="D761" s="268">
        <v>35038</v>
      </c>
      <c r="E761" s="266" t="s">
        <v>3098</v>
      </c>
      <c r="F761" s="266" t="s">
        <v>3098</v>
      </c>
      <c r="G761" s="333" t="s">
        <v>3099</v>
      </c>
      <c r="H761" s="335" t="s">
        <v>3100</v>
      </c>
      <c r="I761" s="133" t="s">
        <v>42</v>
      </c>
      <c r="J761" s="105" t="s">
        <v>95</v>
      </c>
      <c r="K761" s="266"/>
      <c r="L761" s="268">
        <v>44136</v>
      </c>
      <c r="M761" s="269" t="s">
        <v>492</v>
      </c>
      <c r="N761" s="267"/>
      <c r="O761" s="266" t="s">
        <v>2696</v>
      </c>
      <c r="P761" s="266" t="s">
        <v>3101</v>
      </c>
      <c r="Q761" s="266" t="s">
        <v>49</v>
      </c>
      <c r="R761" s="266" t="s">
        <v>51</v>
      </c>
      <c r="S761" s="266" t="s">
        <v>29</v>
      </c>
      <c r="T761" s="156">
        <f>$X$9-YEAR(D761)</f>
        <v>30</v>
      </c>
      <c r="U761" s="296"/>
      <c r="V761" s="279"/>
      <c r="W761" s="280"/>
      <c r="X761" s="159">
        <f t="shared" si="169"/>
        <v>58</v>
      </c>
      <c r="Y761" s="159">
        <f t="shared" si="163"/>
        <v>4</v>
      </c>
      <c r="Z761" s="159">
        <f t="shared" si="164"/>
        <v>10</v>
      </c>
      <c r="AA761" s="281"/>
      <c r="AB761" s="281"/>
      <c r="AC761" s="281"/>
    </row>
    <row r="762" s="45" customFormat="1" ht="79.5" spans="1:29">
      <c r="A762" s="266">
        <v>3</v>
      </c>
      <c r="B762" s="274" t="s">
        <v>3102</v>
      </c>
      <c r="C762" s="268">
        <v>33432</v>
      </c>
      <c r="D762" s="266"/>
      <c r="E762" s="266" t="s">
        <v>3103</v>
      </c>
      <c r="F762" s="266" t="s">
        <v>3104</v>
      </c>
      <c r="G762" s="333" t="s">
        <v>3105</v>
      </c>
      <c r="H762" s="335" t="s">
        <v>3106</v>
      </c>
      <c r="I762" s="133" t="s">
        <v>42</v>
      </c>
      <c r="J762" s="105" t="s">
        <v>95</v>
      </c>
      <c r="K762" s="266"/>
      <c r="L762" s="268">
        <v>44348</v>
      </c>
      <c r="M762" s="269" t="s">
        <v>492</v>
      </c>
      <c r="N762" s="267"/>
      <c r="O762" s="266" t="s">
        <v>186</v>
      </c>
      <c r="P762" s="266" t="s">
        <v>3063</v>
      </c>
      <c r="Q762" s="266" t="s">
        <v>49</v>
      </c>
      <c r="R762" s="266" t="s">
        <v>51</v>
      </c>
      <c r="S762" s="266" t="s">
        <v>2728</v>
      </c>
      <c r="T762" s="156">
        <f>$X$9-YEAR(C762)</f>
        <v>34</v>
      </c>
      <c r="U762" s="296"/>
      <c r="V762" s="279"/>
      <c r="W762" s="280"/>
      <c r="X762" s="159">
        <f t="shared" si="169"/>
        <v>51</v>
      </c>
      <c r="Y762" s="159">
        <f t="shared" si="163"/>
        <v>4</v>
      </c>
      <c r="Z762" s="159">
        <f t="shared" si="164"/>
        <v>3</v>
      </c>
      <c r="AA762" s="281"/>
      <c r="AB762" s="281"/>
      <c r="AC762" s="281"/>
    </row>
    <row r="763" s="45" customFormat="1" ht="16.5" spans="1:29">
      <c r="A763" s="233" t="s">
        <v>3107</v>
      </c>
      <c r="B763" s="252" t="s">
        <v>3108</v>
      </c>
      <c r="C763" s="296"/>
      <c r="D763" s="296"/>
      <c r="E763" s="296"/>
      <c r="F763" s="296"/>
      <c r="G763" s="296"/>
      <c r="H763" s="296"/>
      <c r="I763" s="296"/>
      <c r="J763" s="240">
        <f>SUM(J764:J784)</f>
        <v>19</v>
      </c>
      <c r="K763" s="296"/>
      <c r="L763" s="296"/>
      <c r="M763" s="296"/>
      <c r="N763" s="296"/>
      <c r="O763" s="296"/>
      <c r="P763" s="296"/>
      <c r="Q763" s="296"/>
      <c r="R763" s="296"/>
      <c r="S763" s="296"/>
      <c r="T763" s="296"/>
      <c r="U763" s="296"/>
      <c r="V763" s="255"/>
      <c r="W763" s="256"/>
      <c r="X763" s="159"/>
      <c r="Y763" s="159"/>
      <c r="Z763" s="159"/>
      <c r="AA763" s="256"/>
      <c r="AB763" s="256"/>
      <c r="AC763" s="256"/>
    </row>
    <row r="764" s="45" customFormat="1" ht="16.5" spans="1:29">
      <c r="A764" s="257" t="s">
        <v>31</v>
      </c>
      <c r="B764" s="236" t="s">
        <v>741</v>
      </c>
      <c r="C764" s="251"/>
      <c r="D764" s="297"/>
      <c r="E764" s="297"/>
      <c r="F764" s="297"/>
      <c r="G764" s="297"/>
      <c r="H764" s="297"/>
      <c r="I764" s="297"/>
      <c r="J764" s="257">
        <f>A766</f>
        <v>2</v>
      </c>
      <c r="K764" s="297"/>
      <c r="L764" s="297"/>
      <c r="M764" s="297"/>
      <c r="N764" s="296"/>
      <c r="O764" s="296"/>
      <c r="P764" s="296"/>
      <c r="Q764" s="296"/>
      <c r="R764" s="297"/>
      <c r="S764" s="297"/>
      <c r="T764" s="297"/>
      <c r="U764" s="297"/>
      <c r="V764" s="262"/>
      <c r="W764" s="263"/>
      <c r="X764" s="159"/>
      <c r="Y764" s="159"/>
      <c r="Z764" s="159"/>
      <c r="AA764" s="263"/>
      <c r="AB764" s="263"/>
      <c r="AC764" s="263"/>
    </row>
    <row r="765" s="45" customFormat="1" ht="31.5" spans="1:29">
      <c r="A765" s="295">
        <v>1</v>
      </c>
      <c r="B765" s="274" t="s">
        <v>3109</v>
      </c>
      <c r="C765" s="284"/>
      <c r="D765" s="284">
        <v>31474</v>
      </c>
      <c r="E765" s="266" t="s">
        <v>3110</v>
      </c>
      <c r="F765" s="266" t="s">
        <v>3111</v>
      </c>
      <c r="G765" s="301" t="s">
        <v>3112</v>
      </c>
      <c r="H765" s="284">
        <v>44314</v>
      </c>
      <c r="I765" s="133" t="s">
        <v>42</v>
      </c>
      <c r="J765" s="301" t="s">
        <v>745</v>
      </c>
      <c r="K765" s="301"/>
      <c r="L765" s="284" t="s">
        <v>2594</v>
      </c>
      <c r="M765" s="266"/>
      <c r="N765" s="266" t="s">
        <v>2595</v>
      </c>
      <c r="O765" s="266" t="s">
        <v>174</v>
      </c>
      <c r="P765" s="266" t="s">
        <v>936</v>
      </c>
      <c r="Q765" s="266" t="s">
        <v>3113</v>
      </c>
      <c r="R765" s="266" t="s">
        <v>51</v>
      </c>
      <c r="S765" s="266" t="s">
        <v>51</v>
      </c>
      <c r="T765" s="156">
        <f t="shared" ref="T765:T769" si="172">$X$9-YEAR(D765)</f>
        <v>39</v>
      </c>
      <c r="U765" s="296"/>
      <c r="V765" s="279"/>
      <c r="W765" s="280"/>
      <c r="X765" s="159">
        <f t="shared" si="169"/>
        <v>110</v>
      </c>
      <c r="Y765" s="159">
        <f t="shared" si="163"/>
        <v>9</v>
      </c>
      <c r="Z765" s="159">
        <f t="shared" si="164"/>
        <v>2</v>
      </c>
      <c r="AA765" s="281"/>
      <c r="AB765" s="281"/>
      <c r="AC765" s="281"/>
    </row>
    <row r="766" s="45" customFormat="1" ht="48" spans="1:29">
      <c r="A766" s="266">
        <v>2</v>
      </c>
      <c r="B766" s="274" t="s">
        <v>3114</v>
      </c>
      <c r="C766" s="284">
        <v>31917</v>
      </c>
      <c r="D766" s="284"/>
      <c r="E766" s="266" t="s">
        <v>3115</v>
      </c>
      <c r="F766" s="266" t="s">
        <v>3116</v>
      </c>
      <c r="G766" s="301" t="s">
        <v>3117</v>
      </c>
      <c r="H766" s="284">
        <v>44317</v>
      </c>
      <c r="I766" s="133" t="s">
        <v>42</v>
      </c>
      <c r="J766" s="266" t="s">
        <v>3118</v>
      </c>
      <c r="K766" s="301"/>
      <c r="L766" s="284" t="s">
        <v>2594</v>
      </c>
      <c r="M766" s="266"/>
      <c r="N766" s="266" t="s">
        <v>3119</v>
      </c>
      <c r="O766" s="266" t="s">
        <v>174</v>
      </c>
      <c r="P766" s="266" t="s">
        <v>48</v>
      </c>
      <c r="Q766" s="266" t="s">
        <v>78</v>
      </c>
      <c r="R766" s="266" t="s">
        <v>51</v>
      </c>
      <c r="S766" s="266" t="s">
        <v>51</v>
      </c>
      <c r="T766" s="156">
        <f>$X$9-YEAR(C766)</f>
        <v>38</v>
      </c>
      <c r="U766" s="296"/>
      <c r="V766" s="279"/>
      <c r="W766" s="280"/>
      <c r="X766" s="159">
        <f t="shared" si="169"/>
        <v>110</v>
      </c>
      <c r="Y766" s="159">
        <f t="shared" si="163"/>
        <v>9</v>
      </c>
      <c r="Z766" s="159">
        <f t="shared" si="164"/>
        <v>2</v>
      </c>
      <c r="AA766" s="281"/>
      <c r="AB766" s="281"/>
      <c r="AC766" s="281"/>
    </row>
    <row r="767" s="59" customFormat="1" ht="16.5" spans="1:29">
      <c r="A767" s="233" t="s">
        <v>85</v>
      </c>
      <c r="B767" s="236" t="s">
        <v>754</v>
      </c>
      <c r="C767" s="239"/>
      <c r="D767" s="239"/>
      <c r="E767" s="296"/>
      <c r="F767" s="296"/>
      <c r="G767" s="296"/>
      <c r="H767" s="296"/>
      <c r="I767" s="296"/>
      <c r="J767" s="233">
        <f>A770</f>
        <v>3</v>
      </c>
      <c r="K767" s="296"/>
      <c r="L767" s="296"/>
      <c r="M767" s="296"/>
      <c r="N767" s="296"/>
      <c r="O767" s="296"/>
      <c r="P767" s="296"/>
      <c r="Q767" s="296"/>
      <c r="R767" s="296"/>
      <c r="S767" s="296"/>
      <c r="T767" s="296"/>
      <c r="U767" s="296"/>
      <c r="V767" s="255"/>
      <c r="W767" s="256"/>
      <c r="X767" s="159"/>
      <c r="Y767" s="159"/>
      <c r="Z767" s="159"/>
      <c r="AA767" s="256"/>
      <c r="AB767" s="256"/>
      <c r="AC767" s="256"/>
    </row>
    <row r="768" s="45" customFormat="1" ht="78.75" spans="1:29">
      <c r="A768" s="295">
        <v>1</v>
      </c>
      <c r="B768" s="274" t="s">
        <v>3120</v>
      </c>
      <c r="C768" s="284"/>
      <c r="D768" s="284">
        <v>32230</v>
      </c>
      <c r="E768" s="266" t="s">
        <v>3121</v>
      </c>
      <c r="F768" s="266" t="s">
        <v>3122</v>
      </c>
      <c r="G768" s="301" t="s">
        <v>3123</v>
      </c>
      <c r="H768" s="284">
        <v>44570</v>
      </c>
      <c r="I768" s="133" t="s">
        <v>42</v>
      </c>
      <c r="J768" s="105" t="s">
        <v>95</v>
      </c>
      <c r="K768" s="301" t="s">
        <v>3124</v>
      </c>
      <c r="L768" s="284">
        <v>42552</v>
      </c>
      <c r="M768" s="266" t="s">
        <v>492</v>
      </c>
      <c r="N768" s="266"/>
      <c r="O768" s="266" t="s">
        <v>84</v>
      </c>
      <c r="P768" s="266" t="s">
        <v>48</v>
      </c>
      <c r="Q768" s="266" t="s">
        <v>3113</v>
      </c>
      <c r="R768" s="266" t="s">
        <v>51</v>
      </c>
      <c r="S768" s="266" t="s">
        <v>51</v>
      </c>
      <c r="T768" s="156">
        <f t="shared" si="172"/>
        <v>37</v>
      </c>
      <c r="U768" s="296"/>
      <c r="V768" s="279"/>
      <c r="W768" s="280"/>
      <c r="X768" s="159">
        <f t="shared" si="169"/>
        <v>110</v>
      </c>
      <c r="Y768" s="159">
        <f t="shared" si="163"/>
        <v>9</v>
      </c>
      <c r="Z768" s="159">
        <f t="shared" si="164"/>
        <v>2</v>
      </c>
      <c r="AA768" s="281"/>
      <c r="AB768" s="281"/>
      <c r="AC768" s="281"/>
    </row>
    <row r="769" s="45" customFormat="1" ht="78.75" spans="1:29">
      <c r="A769" s="295">
        <v>2</v>
      </c>
      <c r="B769" s="274" t="s">
        <v>3125</v>
      </c>
      <c r="C769" s="284"/>
      <c r="D769" s="284">
        <v>35105</v>
      </c>
      <c r="E769" s="266" t="s">
        <v>3126</v>
      </c>
      <c r="F769" s="266" t="s">
        <v>3127</v>
      </c>
      <c r="G769" s="336" t="s">
        <v>3128</v>
      </c>
      <c r="H769" s="284">
        <v>44314</v>
      </c>
      <c r="I769" s="133" t="s">
        <v>42</v>
      </c>
      <c r="J769" s="105" t="s">
        <v>95</v>
      </c>
      <c r="K769" s="301" t="s">
        <v>3129</v>
      </c>
      <c r="L769" s="284">
        <v>44137</v>
      </c>
      <c r="M769" s="266" t="s">
        <v>492</v>
      </c>
      <c r="N769" s="266"/>
      <c r="O769" s="266" t="s">
        <v>174</v>
      </c>
      <c r="P769" s="266" t="s">
        <v>48</v>
      </c>
      <c r="Q769" s="266" t="s">
        <v>3113</v>
      </c>
      <c r="R769" s="266" t="s">
        <v>51</v>
      </c>
      <c r="S769" s="266" t="s">
        <v>51</v>
      </c>
      <c r="T769" s="156">
        <f t="shared" si="172"/>
        <v>29</v>
      </c>
      <c r="U769" s="296"/>
      <c r="V769" s="279"/>
      <c r="W769" s="280"/>
      <c r="X769" s="159">
        <f t="shared" si="169"/>
        <v>57</v>
      </c>
      <c r="Y769" s="159">
        <f t="shared" si="163"/>
        <v>4</v>
      </c>
      <c r="Z769" s="159">
        <f t="shared" si="164"/>
        <v>9</v>
      </c>
      <c r="AA769" s="281"/>
      <c r="AB769" s="281"/>
      <c r="AC769" s="281"/>
    </row>
    <row r="770" s="45" customFormat="1" ht="79.5" spans="1:29">
      <c r="A770" s="295">
        <v>3</v>
      </c>
      <c r="B770" s="274" t="s">
        <v>3130</v>
      </c>
      <c r="C770" s="284">
        <v>33958</v>
      </c>
      <c r="D770" s="284"/>
      <c r="E770" s="266" t="s">
        <v>3131</v>
      </c>
      <c r="F770" s="266" t="s">
        <v>3132</v>
      </c>
      <c r="G770" s="301" t="s">
        <v>3133</v>
      </c>
      <c r="H770" s="284">
        <v>45093</v>
      </c>
      <c r="I770" s="133" t="s">
        <v>42</v>
      </c>
      <c r="J770" s="105" t="s">
        <v>95</v>
      </c>
      <c r="K770" s="301"/>
      <c r="L770" s="284">
        <v>45261</v>
      </c>
      <c r="M770" s="266" t="s">
        <v>492</v>
      </c>
      <c r="N770" s="266"/>
      <c r="O770" s="266" t="s">
        <v>2696</v>
      </c>
      <c r="P770" s="266" t="s">
        <v>3083</v>
      </c>
      <c r="Q770" s="266" t="s">
        <v>3113</v>
      </c>
      <c r="R770" s="266" t="s">
        <v>51</v>
      </c>
      <c r="S770" s="266" t="s">
        <v>51</v>
      </c>
      <c r="T770" s="156">
        <f t="shared" ref="T770:T774" si="173">$X$9-YEAR(C770)</f>
        <v>33</v>
      </c>
      <c r="U770" s="296"/>
      <c r="V770" s="279"/>
      <c r="W770" s="280"/>
      <c r="X770" s="159">
        <f t="shared" si="169"/>
        <v>21</v>
      </c>
      <c r="Y770" s="159">
        <f t="shared" si="163"/>
        <v>1</v>
      </c>
      <c r="Z770" s="159">
        <f t="shared" si="164"/>
        <v>9</v>
      </c>
      <c r="AA770" s="281"/>
      <c r="AB770" s="281"/>
      <c r="AC770" s="281"/>
    </row>
    <row r="771" s="46" customFormat="1" ht="16.5" spans="1:29">
      <c r="A771" s="233" t="s">
        <v>104</v>
      </c>
      <c r="B771" s="264" t="s">
        <v>864</v>
      </c>
      <c r="C771" s="265"/>
      <c r="D771" s="296"/>
      <c r="E771" s="296"/>
      <c r="F771" s="296"/>
      <c r="G771" s="296"/>
      <c r="H771" s="296"/>
      <c r="I771" s="296"/>
      <c r="J771" s="233">
        <f>A783</f>
        <v>12</v>
      </c>
      <c r="K771" s="296"/>
      <c r="L771" s="296"/>
      <c r="M771" s="296"/>
      <c r="N771" s="296"/>
      <c r="O771" s="296"/>
      <c r="P771" s="296"/>
      <c r="Q771" s="296"/>
      <c r="R771" s="296"/>
      <c r="S771" s="296"/>
      <c r="T771" s="296"/>
      <c r="U771" s="296"/>
      <c r="V771" s="255"/>
      <c r="W771" s="256"/>
      <c r="X771" s="159"/>
      <c r="Y771" s="159"/>
      <c r="Z771" s="159"/>
      <c r="AA771" s="256"/>
      <c r="AB771" s="256"/>
      <c r="AC771" s="256"/>
    </row>
    <row r="772" s="45" customFormat="1" ht="78.75" spans="1:29">
      <c r="A772" s="301">
        <v>1</v>
      </c>
      <c r="B772" s="274" t="s">
        <v>3134</v>
      </c>
      <c r="C772" s="284">
        <v>32436</v>
      </c>
      <c r="D772" s="284"/>
      <c r="E772" s="266" t="s">
        <v>3135</v>
      </c>
      <c r="F772" s="266" t="s">
        <v>3136</v>
      </c>
      <c r="G772" s="301" t="s">
        <v>3137</v>
      </c>
      <c r="H772" s="284">
        <v>44375</v>
      </c>
      <c r="I772" s="133" t="s">
        <v>42</v>
      </c>
      <c r="J772" s="105" t="s">
        <v>95</v>
      </c>
      <c r="K772" s="301" t="s">
        <v>3138</v>
      </c>
      <c r="L772" s="284">
        <v>42552</v>
      </c>
      <c r="M772" s="266" t="s">
        <v>492</v>
      </c>
      <c r="N772" s="266"/>
      <c r="O772" s="266" t="s">
        <v>84</v>
      </c>
      <c r="P772" s="266" t="s">
        <v>48</v>
      </c>
      <c r="Q772" s="266" t="s">
        <v>3113</v>
      </c>
      <c r="R772" s="266" t="s">
        <v>51</v>
      </c>
      <c r="S772" s="266" t="s">
        <v>29</v>
      </c>
      <c r="T772" s="156">
        <f t="shared" si="173"/>
        <v>37</v>
      </c>
      <c r="U772" s="296"/>
      <c r="V772" s="279"/>
      <c r="W772" s="280"/>
      <c r="X772" s="159">
        <f t="shared" si="169"/>
        <v>110</v>
      </c>
      <c r="Y772" s="159">
        <f t="shared" si="163"/>
        <v>9</v>
      </c>
      <c r="Z772" s="159">
        <f t="shared" si="164"/>
        <v>2</v>
      </c>
      <c r="AA772" s="281"/>
      <c r="AB772" s="281"/>
      <c r="AC772" s="281"/>
    </row>
    <row r="773" s="45" customFormat="1" ht="78.75" spans="1:29">
      <c r="A773" s="301">
        <v>2</v>
      </c>
      <c r="B773" s="274" t="s">
        <v>3139</v>
      </c>
      <c r="C773" s="284">
        <v>31468</v>
      </c>
      <c r="D773" s="284"/>
      <c r="E773" s="266" t="s">
        <v>3140</v>
      </c>
      <c r="F773" s="266" t="s">
        <v>3141</v>
      </c>
      <c r="G773" s="301" t="s">
        <v>3142</v>
      </c>
      <c r="H773" s="284">
        <v>44888</v>
      </c>
      <c r="I773" s="133" t="s">
        <v>42</v>
      </c>
      <c r="J773" s="105" t="s">
        <v>95</v>
      </c>
      <c r="K773" s="301" t="s">
        <v>3143</v>
      </c>
      <c r="L773" s="284">
        <v>42552</v>
      </c>
      <c r="M773" s="266" t="s">
        <v>492</v>
      </c>
      <c r="N773" s="266"/>
      <c r="O773" s="266" t="s">
        <v>84</v>
      </c>
      <c r="P773" s="266" t="s">
        <v>48</v>
      </c>
      <c r="Q773" s="266" t="s">
        <v>3113</v>
      </c>
      <c r="R773" s="266" t="s">
        <v>51</v>
      </c>
      <c r="S773" s="266" t="s">
        <v>29</v>
      </c>
      <c r="T773" s="156">
        <f t="shared" si="173"/>
        <v>39</v>
      </c>
      <c r="U773" s="296"/>
      <c r="V773" s="279"/>
      <c r="W773" s="280"/>
      <c r="X773" s="159">
        <f t="shared" si="169"/>
        <v>110</v>
      </c>
      <c r="Y773" s="159">
        <f t="shared" si="163"/>
        <v>9</v>
      </c>
      <c r="Z773" s="159">
        <f t="shared" si="164"/>
        <v>2</v>
      </c>
      <c r="AA773" s="281"/>
      <c r="AB773" s="281"/>
      <c r="AC773" s="281"/>
    </row>
    <row r="774" s="45" customFormat="1" ht="78.75" spans="1:29">
      <c r="A774" s="301">
        <v>3</v>
      </c>
      <c r="B774" s="274" t="s">
        <v>3144</v>
      </c>
      <c r="C774" s="284">
        <v>33146</v>
      </c>
      <c r="D774" s="284"/>
      <c r="E774" s="266" t="s">
        <v>3145</v>
      </c>
      <c r="F774" s="266" t="s">
        <v>3146</v>
      </c>
      <c r="G774" s="301" t="s">
        <v>3147</v>
      </c>
      <c r="H774" s="284">
        <v>44419</v>
      </c>
      <c r="I774" s="133" t="s">
        <v>42</v>
      </c>
      <c r="J774" s="105" t="s">
        <v>95</v>
      </c>
      <c r="K774" s="301"/>
      <c r="L774" s="284">
        <v>42552</v>
      </c>
      <c r="M774" s="266" t="s">
        <v>492</v>
      </c>
      <c r="N774" s="266"/>
      <c r="O774" s="266" t="s">
        <v>174</v>
      </c>
      <c r="P774" s="266" t="s">
        <v>48</v>
      </c>
      <c r="Q774" s="266" t="s">
        <v>78</v>
      </c>
      <c r="R774" s="266" t="s">
        <v>51</v>
      </c>
      <c r="S774" s="266" t="s">
        <v>29</v>
      </c>
      <c r="T774" s="156">
        <f t="shared" si="173"/>
        <v>35</v>
      </c>
      <c r="U774" s="296"/>
      <c r="V774" s="279"/>
      <c r="W774" s="280"/>
      <c r="X774" s="159">
        <f t="shared" ref="X774:X805" si="174">DATEDIF(L774,$W$7,"m")</f>
        <v>110</v>
      </c>
      <c r="Y774" s="159">
        <f t="shared" si="163"/>
        <v>9</v>
      </c>
      <c r="Z774" s="159">
        <f t="shared" si="164"/>
        <v>2</v>
      </c>
      <c r="AA774" s="281"/>
      <c r="AB774" s="281"/>
      <c r="AC774" s="281"/>
    </row>
    <row r="775" s="45" customFormat="1" ht="78.75" spans="1:29">
      <c r="A775" s="301">
        <v>4</v>
      </c>
      <c r="B775" s="274" t="s">
        <v>3148</v>
      </c>
      <c r="C775" s="284"/>
      <c r="D775" s="284">
        <v>33496</v>
      </c>
      <c r="E775" s="266" t="s">
        <v>3149</v>
      </c>
      <c r="F775" s="266" t="s">
        <v>3150</v>
      </c>
      <c r="G775" s="301" t="s">
        <v>3151</v>
      </c>
      <c r="H775" s="284">
        <v>44380</v>
      </c>
      <c r="I775" s="133" t="s">
        <v>42</v>
      </c>
      <c r="J775" s="105" t="s">
        <v>95</v>
      </c>
      <c r="K775" s="301"/>
      <c r="L775" s="284">
        <v>42552</v>
      </c>
      <c r="M775" s="266" t="s">
        <v>492</v>
      </c>
      <c r="N775" s="266"/>
      <c r="O775" s="266" t="s">
        <v>186</v>
      </c>
      <c r="P775" s="266" t="s">
        <v>493</v>
      </c>
      <c r="Q775" s="266" t="s">
        <v>78</v>
      </c>
      <c r="R775" s="266" t="s">
        <v>51</v>
      </c>
      <c r="S775" s="266" t="s">
        <v>51</v>
      </c>
      <c r="T775" s="156">
        <f>$X$9-YEAR(D775)</f>
        <v>34</v>
      </c>
      <c r="U775" s="296"/>
      <c r="V775" s="279"/>
      <c r="W775" s="280"/>
      <c r="X775" s="159">
        <f t="shared" si="174"/>
        <v>110</v>
      </c>
      <c r="Y775" s="159">
        <f t="shared" si="163"/>
        <v>9</v>
      </c>
      <c r="Z775" s="159">
        <f t="shared" si="164"/>
        <v>2</v>
      </c>
      <c r="AA775" s="281"/>
      <c r="AB775" s="281"/>
      <c r="AC775" s="281"/>
    </row>
    <row r="776" s="45" customFormat="1" ht="78.75" spans="1:29">
      <c r="A776" s="301">
        <v>5</v>
      </c>
      <c r="B776" s="274" t="s">
        <v>3152</v>
      </c>
      <c r="C776" s="284">
        <v>34673</v>
      </c>
      <c r="D776" s="284"/>
      <c r="E776" s="266" t="s">
        <v>3153</v>
      </c>
      <c r="F776" s="266" t="s">
        <v>3154</v>
      </c>
      <c r="G776" s="301" t="s">
        <v>3155</v>
      </c>
      <c r="H776" s="284">
        <v>44280</v>
      </c>
      <c r="I776" s="133" t="s">
        <v>42</v>
      </c>
      <c r="J776" s="105" t="s">
        <v>95</v>
      </c>
      <c r="K776" s="301"/>
      <c r="L776" s="284">
        <v>43405</v>
      </c>
      <c r="M776" s="266" t="s">
        <v>492</v>
      </c>
      <c r="N776" s="266"/>
      <c r="O776" s="266" t="s">
        <v>186</v>
      </c>
      <c r="P776" s="266" t="s">
        <v>48</v>
      </c>
      <c r="Q776" s="266" t="s">
        <v>3113</v>
      </c>
      <c r="R776" s="266" t="s">
        <v>51</v>
      </c>
      <c r="S776" s="266" t="s">
        <v>29</v>
      </c>
      <c r="T776" s="156">
        <f t="shared" ref="T776:T779" si="175">$X$9-YEAR(C776)</f>
        <v>31</v>
      </c>
      <c r="U776" s="296"/>
      <c r="V776" s="279"/>
      <c r="W776" s="280"/>
      <c r="X776" s="159">
        <f t="shared" si="174"/>
        <v>82</v>
      </c>
      <c r="Y776" s="159">
        <f t="shared" si="163"/>
        <v>6</v>
      </c>
      <c r="Z776" s="159">
        <f t="shared" si="164"/>
        <v>10</v>
      </c>
      <c r="AA776" s="281"/>
      <c r="AB776" s="281"/>
      <c r="AC776" s="281"/>
    </row>
    <row r="777" s="45" customFormat="1" ht="78.75" spans="1:29">
      <c r="A777" s="301">
        <v>6</v>
      </c>
      <c r="B777" s="274" t="s">
        <v>3156</v>
      </c>
      <c r="C777" s="284">
        <v>32112</v>
      </c>
      <c r="D777" s="284"/>
      <c r="E777" s="266" t="s">
        <v>3157</v>
      </c>
      <c r="F777" s="266" t="s">
        <v>3158</v>
      </c>
      <c r="G777" s="301" t="s">
        <v>3159</v>
      </c>
      <c r="H777" s="284">
        <v>45001</v>
      </c>
      <c r="I777" s="133" t="s">
        <v>42</v>
      </c>
      <c r="J777" s="105" t="s">
        <v>95</v>
      </c>
      <c r="K777" s="301"/>
      <c r="L777" s="284">
        <v>44137</v>
      </c>
      <c r="M777" s="266" t="s">
        <v>492</v>
      </c>
      <c r="N777" s="266"/>
      <c r="O777" s="266" t="s">
        <v>2696</v>
      </c>
      <c r="P777" s="266" t="s">
        <v>3083</v>
      </c>
      <c r="Q777" s="266" t="s">
        <v>3113</v>
      </c>
      <c r="R777" s="266" t="s">
        <v>51</v>
      </c>
      <c r="S777" s="266" t="s">
        <v>51</v>
      </c>
      <c r="T777" s="156">
        <f t="shared" si="175"/>
        <v>38</v>
      </c>
      <c r="U777" s="296"/>
      <c r="V777" s="279"/>
      <c r="W777" s="280"/>
      <c r="X777" s="159">
        <f t="shared" si="174"/>
        <v>57</v>
      </c>
      <c r="Y777" s="159">
        <f t="shared" si="163"/>
        <v>4</v>
      </c>
      <c r="Z777" s="159">
        <f t="shared" si="164"/>
        <v>9</v>
      </c>
      <c r="AA777" s="281"/>
      <c r="AB777" s="281"/>
      <c r="AC777" s="281"/>
    </row>
    <row r="778" s="45" customFormat="1" ht="78.75" spans="1:29">
      <c r="A778" s="301">
        <v>7</v>
      </c>
      <c r="B778" s="274" t="s">
        <v>3160</v>
      </c>
      <c r="C778" s="284">
        <v>32268</v>
      </c>
      <c r="D778" s="284"/>
      <c r="E778" s="266" t="s">
        <v>3161</v>
      </c>
      <c r="F778" s="266" t="s">
        <v>3162</v>
      </c>
      <c r="G778" s="301" t="s">
        <v>3163</v>
      </c>
      <c r="H778" s="284">
        <v>44280</v>
      </c>
      <c r="I778" s="133" t="s">
        <v>42</v>
      </c>
      <c r="J778" s="105" t="s">
        <v>95</v>
      </c>
      <c r="K778" s="301"/>
      <c r="L778" s="284">
        <v>44137</v>
      </c>
      <c r="M778" s="266" t="s">
        <v>492</v>
      </c>
      <c r="N778" s="266"/>
      <c r="O778" s="266" t="s">
        <v>3164</v>
      </c>
      <c r="P778" s="266" t="s">
        <v>123</v>
      </c>
      <c r="Q778" s="266" t="s">
        <v>3113</v>
      </c>
      <c r="R778" s="266"/>
      <c r="S778" s="266" t="s">
        <v>29</v>
      </c>
      <c r="T778" s="156">
        <f t="shared" si="175"/>
        <v>37</v>
      </c>
      <c r="U778" s="296"/>
      <c r="V778" s="279"/>
      <c r="W778" s="280"/>
      <c r="X778" s="159">
        <f t="shared" si="174"/>
        <v>57</v>
      </c>
      <c r="Y778" s="159">
        <f t="shared" si="163"/>
        <v>4</v>
      </c>
      <c r="Z778" s="159">
        <f t="shared" si="164"/>
        <v>9</v>
      </c>
      <c r="AA778" s="281"/>
      <c r="AB778" s="281"/>
      <c r="AC778" s="281"/>
    </row>
    <row r="779" s="45" customFormat="1" ht="110.25" spans="1:29">
      <c r="A779" s="301">
        <v>8</v>
      </c>
      <c r="B779" s="274" t="s">
        <v>3165</v>
      </c>
      <c r="C779" s="284">
        <v>34016</v>
      </c>
      <c r="D779" s="284"/>
      <c r="E779" s="266" t="s">
        <v>3166</v>
      </c>
      <c r="F779" s="266" t="s">
        <v>3132</v>
      </c>
      <c r="G779" s="301" t="s">
        <v>3167</v>
      </c>
      <c r="H779" s="284">
        <v>44375</v>
      </c>
      <c r="I779" s="133" t="s">
        <v>42</v>
      </c>
      <c r="J779" s="105" t="s">
        <v>95</v>
      </c>
      <c r="K779" s="301"/>
      <c r="L779" s="284">
        <v>44348</v>
      </c>
      <c r="M779" s="266" t="s">
        <v>492</v>
      </c>
      <c r="N779" s="301"/>
      <c r="O779" s="301" t="s">
        <v>186</v>
      </c>
      <c r="P779" s="266" t="s">
        <v>3168</v>
      </c>
      <c r="Q779" s="301" t="s">
        <v>3113</v>
      </c>
      <c r="R779" s="266" t="s">
        <v>3169</v>
      </c>
      <c r="S779" s="266" t="s">
        <v>3170</v>
      </c>
      <c r="T779" s="156">
        <f t="shared" si="175"/>
        <v>32</v>
      </c>
      <c r="U779" s="296"/>
      <c r="V779" s="279"/>
      <c r="W779" s="280"/>
      <c r="X779" s="159">
        <f t="shared" si="174"/>
        <v>51</v>
      </c>
      <c r="Y779" s="159">
        <f t="shared" si="163"/>
        <v>4</v>
      </c>
      <c r="Z779" s="159">
        <f t="shared" si="164"/>
        <v>3</v>
      </c>
      <c r="AA779" s="281"/>
      <c r="AB779" s="281"/>
      <c r="AC779" s="281"/>
    </row>
    <row r="780" s="45" customFormat="1" ht="78.75" spans="1:29">
      <c r="A780" s="301">
        <v>9</v>
      </c>
      <c r="B780" s="274" t="s">
        <v>3171</v>
      </c>
      <c r="C780" s="284"/>
      <c r="D780" s="284">
        <v>34737</v>
      </c>
      <c r="E780" s="266" t="s">
        <v>3172</v>
      </c>
      <c r="F780" s="266" t="s">
        <v>3173</v>
      </c>
      <c r="G780" s="301" t="s">
        <v>3174</v>
      </c>
      <c r="H780" s="284">
        <v>44325</v>
      </c>
      <c r="I780" s="133" t="s">
        <v>42</v>
      </c>
      <c r="J780" s="105" t="s">
        <v>95</v>
      </c>
      <c r="K780" s="301"/>
      <c r="L780" s="268">
        <v>44958</v>
      </c>
      <c r="M780" s="266" t="s">
        <v>492</v>
      </c>
      <c r="N780" s="266"/>
      <c r="O780" s="266" t="s">
        <v>186</v>
      </c>
      <c r="P780" s="266" t="s">
        <v>3175</v>
      </c>
      <c r="Q780" s="266" t="s">
        <v>3113</v>
      </c>
      <c r="R780" s="266" t="s">
        <v>3176</v>
      </c>
      <c r="S780" s="266" t="s">
        <v>3177</v>
      </c>
      <c r="T780" s="156">
        <f>$X$9-YEAR(D780)</f>
        <v>30</v>
      </c>
      <c r="U780" s="296"/>
      <c r="V780" s="279"/>
      <c r="W780" s="280"/>
      <c r="X780" s="159">
        <f t="shared" si="174"/>
        <v>31</v>
      </c>
      <c r="Y780" s="159">
        <f t="shared" si="163"/>
        <v>2</v>
      </c>
      <c r="Z780" s="159">
        <f t="shared" si="164"/>
        <v>7</v>
      </c>
      <c r="AA780" s="281"/>
      <c r="AB780" s="281"/>
      <c r="AC780" s="281"/>
    </row>
    <row r="781" s="46" customFormat="1" ht="78.75" spans="1:29">
      <c r="A781" s="301">
        <v>10</v>
      </c>
      <c r="B781" s="274" t="s">
        <v>3178</v>
      </c>
      <c r="C781" s="284">
        <v>33893</v>
      </c>
      <c r="D781" s="284"/>
      <c r="E781" s="266" t="s">
        <v>3131</v>
      </c>
      <c r="F781" s="266" t="s">
        <v>3132</v>
      </c>
      <c r="G781" s="301" t="s">
        <v>3179</v>
      </c>
      <c r="H781" s="284">
        <v>44852</v>
      </c>
      <c r="I781" s="133" t="s">
        <v>42</v>
      </c>
      <c r="J781" s="105" t="s">
        <v>95</v>
      </c>
      <c r="K781" s="301"/>
      <c r="L781" s="268">
        <v>45078</v>
      </c>
      <c r="M781" s="266" t="s">
        <v>492</v>
      </c>
      <c r="N781" s="266"/>
      <c r="O781" s="266" t="s">
        <v>186</v>
      </c>
      <c r="P781" s="266" t="s">
        <v>3180</v>
      </c>
      <c r="Q781" s="266" t="s">
        <v>3113</v>
      </c>
      <c r="R781" s="266"/>
      <c r="S781" s="266"/>
      <c r="T781" s="156">
        <f t="shared" ref="T781:T783" si="176">$X$9-YEAR(C781)</f>
        <v>33</v>
      </c>
      <c r="U781" s="300"/>
      <c r="V781" s="288"/>
      <c r="W781" s="289"/>
      <c r="X781" s="159">
        <f t="shared" si="174"/>
        <v>27</v>
      </c>
      <c r="Y781" s="159">
        <f t="shared" si="163"/>
        <v>2</v>
      </c>
      <c r="Z781" s="159">
        <f t="shared" si="164"/>
        <v>3</v>
      </c>
      <c r="AA781" s="292"/>
      <c r="AB781" s="292"/>
      <c r="AC781" s="292"/>
    </row>
    <row r="782" s="45" customFormat="1" ht="78.75" spans="1:29">
      <c r="A782" s="301">
        <v>11</v>
      </c>
      <c r="B782" s="274" t="s">
        <v>3181</v>
      </c>
      <c r="C782" s="284">
        <v>34790</v>
      </c>
      <c r="D782" s="284"/>
      <c r="E782" s="266" t="s">
        <v>3182</v>
      </c>
      <c r="F782" s="266" t="s">
        <v>3183</v>
      </c>
      <c r="G782" s="301" t="s">
        <v>3184</v>
      </c>
      <c r="H782" s="284">
        <v>44557</v>
      </c>
      <c r="I782" s="133" t="s">
        <v>42</v>
      </c>
      <c r="J782" s="105" t="s">
        <v>95</v>
      </c>
      <c r="K782" s="301"/>
      <c r="L782" s="268">
        <v>44470</v>
      </c>
      <c r="M782" s="266" t="s">
        <v>492</v>
      </c>
      <c r="N782" s="266"/>
      <c r="O782" s="266" t="s">
        <v>2696</v>
      </c>
      <c r="P782" s="266" t="s">
        <v>3185</v>
      </c>
      <c r="Q782" s="266" t="s">
        <v>3113</v>
      </c>
      <c r="R782" s="266" t="s">
        <v>29</v>
      </c>
      <c r="S782" s="266" t="s">
        <v>51</v>
      </c>
      <c r="T782" s="156">
        <f t="shared" si="176"/>
        <v>30</v>
      </c>
      <c r="U782" s="296"/>
      <c r="V782" s="279"/>
      <c r="W782" s="280"/>
      <c r="X782" s="159">
        <f t="shared" si="174"/>
        <v>47</v>
      </c>
      <c r="Y782" s="159">
        <f t="shared" si="163"/>
        <v>3</v>
      </c>
      <c r="Z782" s="159">
        <f t="shared" si="164"/>
        <v>11</v>
      </c>
      <c r="AA782" s="281"/>
      <c r="AB782" s="281"/>
      <c r="AC782" s="281"/>
    </row>
    <row r="783" s="45" customFormat="1" ht="78.75" spans="1:29">
      <c r="A783" s="301">
        <v>12</v>
      </c>
      <c r="B783" s="274" t="s">
        <v>3186</v>
      </c>
      <c r="C783" s="284">
        <v>32193</v>
      </c>
      <c r="D783" s="284"/>
      <c r="E783" s="266" t="s">
        <v>3187</v>
      </c>
      <c r="F783" s="266" t="s">
        <v>3188</v>
      </c>
      <c r="G783" s="301" t="s">
        <v>3189</v>
      </c>
      <c r="H783" s="284">
        <v>44325</v>
      </c>
      <c r="I783" s="133" t="s">
        <v>42</v>
      </c>
      <c r="J783" s="105" t="s">
        <v>95</v>
      </c>
      <c r="K783" s="301"/>
      <c r="L783" s="268">
        <v>44958</v>
      </c>
      <c r="M783" s="266" t="s">
        <v>492</v>
      </c>
      <c r="N783" s="266"/>
      <c r="O783" s="266" t="s">
        <v>526</v>
      </c>
      <c r="P783" s="266" t="s">
        <v>3190</v>
      </c>
      <c r="Q783" s="266" t="s">
        <v>3113</v>
      </c>
      <c r="R783" s="266"/>
      <c r="S783" s="266" t="s">
        <v>3191</v>
      </c>
      <c r="T783" s="156">
        <f t="shared" si="176"/>
        <v>37</v>
      </c>
      <c r="U783" s="296"/>
      <c r="V783" s="279"/>
      <c r="W783" s="280"/>
      <c r="X783" s="159">
        <f t="shared" si="174"/>
        <v>31</v>
      </c>
      <c r="Y783" s="159">
        <f t="shared" si="163"/>
        <v>2</v>
      </c>
      <c r="Z783" s="159">
        <f t="shared" si="164"/>
        <v>7</v>
      </c>
      <c r="AA783" s="281"/>
      <c r="AB783" s="281"/>
      <c r="AC783" s="281"/>
    </row>
    <row r="784" s="46" customFormat="1" spans="1:29">
      <c r="A784" s="233" t="s">
        <v>304</v>
      </c>
      <c r="B784" s="252" t="s">
        <v>3005</v>
      </c>
      <c r="C784" s="282"/>
      <c r="D784" s="300"/>
      <c r="E784" s="233"/>
      <c r="F784" s="233"/>
      <c r="G784" s="233"/>
      <c r="H784" s="282"/>
      <c r="I784" s="233"/>
      <c r="J784" s="233">
        <f>A786</f>
        <v>2</v>
      </c>
      <c r="K784" s="233"/>
      <c r="L784" s="282"/>
      <c r="M784" s="233"/>
      <c r="N784" s="233"/>
      <c r="O784" s="233"/>
      <c r="P784" s="233"/>
      <c r="Q784" s="233"/>
      <c r="R784" s="233"/>
      <c r="S784" s="233"/>
      <c r="T784" s="233"/>
      <c r="U784" s="300"/>
      <c r="V784" s="288"/>
      <c r="W784" s="289"/>
      <c r="X784" s="159"/>
      <c r="Y784" s="159"/>
      <c r="Z784" s="159"/>
      <c r="AA784" s="292"/>
      <c r="AB784" s="292"/>
      <c r="AC784" s="292"/>
    </row>
    <row r="785" s="45" customFormat="1" ht="78.75" spans="1:29">
      <c r="A785" s="266">
        <v>1</v>
      </c>
      <c r="B785" s="274" t="s">
        <v>3192</v>
      </c>
      <c r="C785" s="284">
        <v>31413</v>
      </c>
      <c r="D785" s="284"/>
      <c r="E785" s="266" t="s">
        <v>3193</v>
      </c>
      <c r="F785" s="266" t="s">
        <v>3194</v>
      </c>
      <c r="G785" s="301" t="s">
        <v>3195</v>
      </c>
      <c r="H785" s="284">
        <v>44314</v>
      </c>
      <c r="I785" s="133" t="s">
        <v>42</v>
      </c>
      <c r="J785" s="105" t="s">
        <v>95</v>
      </c>
      <c r="K785" s="301" t="s">
        <v>3196</v>
      </c>
      <c r="L785" s="284">
        <v>42552</v>
      </c>
      <c r="M785" s="266" t="s">
        <v>492</v>
      </c>
      <c r="N785" s="301"/>
      <c r="O785" s="301" t="s">
        <v>186</v>
      </c>
      <c r="P785" s="266" t="s">
        <v>3197</v>
      </c>
      <c r="Q785" s="301" t="s">
        <v>3113</v>
      </c>
      <c r="R785" s="266" t="s">
        <v>51</v>
      </c>
      <c r="S785" s="266" t="s">
        <v>29</v>
      </c>
      <c r="T785" s="156">
        <f>$X$9-YEAR(C785)</f>
        <v>39</v>
      </c>
      <c r="U785" s="296"/>
      <c r="V785" s="279"/>
      <c r="W785" s="280"/>
      <c r="X785" s="159">
        <f t="shared" si="174"/>
        <v>110</v>
      </c>
      <c r="Y785" s="159">
        <f t="shared" ref="Y785:Y843" si="177">ROUNDDOWN(X785/12,0)</f>
        <v>9</v>
      </c>
      <c r="Z785" s="159">
        <f t="shared" ref="Z785:Z843" si="178">MOD(X785,12)</f>
        <v>2</v>
      </c>
      <c r="AA785" s="281"/>
      <c r="AB785" s="281"/>
      <c r="AC785" s="281"/>
    </row>
    <row r="786" s="45" customFormat="1" ht="79.5" spans="1:29">
      <c r="A786" s="266">
        <v>2</v>
      </c>
      <c r="B786" s="274" t="s">
        <v>3198</v>
      </c>
      <c r="C786" s="284">
        <v>30611</v>
      </c>
      <c r="D786" s="284"/>
      <c r="E786" s="266" t="s">
        <v>3199</v>
      </c>
      <c r="F786" s="266" t="s">
        <v>3200</v>
      </c>
      <c r="G786" s="301" t="s">
        <v>3201</v>
      </c>
      <c r="H786" s="284">
        <v>44375</v>
      </c>
      <c r="I786" s="133" t="s">
        <v>42</v>
      </c>
      <c r="J786" s="105" t="s">
        <v>95</v>
      </c>
      <c r="K786" s="301"/>
      <c r="L786" s="284">
        <v>45261</v>
      </c>
      <c r="M786" s="266" t="s">
        <v>492</v>
      </c>
      <c r="N786" s="301"/>
      <c r="O786" s="301" t="s">
        <v>186</v>
      </c>
      <c r="P786" s="266" t="s">
        <v>48</v>
      </c>
      <c r="Q786" s="301" t="s">
        <v>78</v>
      </c>
      <c r="R786" s="266" t="s">
        <v>79</v>
      </c>
      <c r="S786" s="266" t="s">
        <v>2839</v>
      </c>
      <c r="T786" s="156">
        <f>$X$9-YEAR(C786)</f>
        <v>42</v>
      </c>
      <c r="U786" s="296"/>
      <c r="V786" s="279"/>
      <c r="W786" s="280"/>
      <c r="X786" s="159">
        <f t="shared" si="174"/>
        <v>21</v>
      </c>
      <c r="Y786" s="159">
        <f t="shared" si="177"/>
        <v>1</v>
      </c>
      <c r="Z786" s="159">
        <f t="shared" si="178"/>
        <v>9</v>
      </c>
      <c r="AA786" s="281"/>
      <c r="AB786" s="281"/>
      <c r="AC786" s="281"/>
    </row>
    <row r="787" s="45" customFormat="1" ht="16.5" spans="1:29">
      <c r="A787" s="233" t="s">
        <v>3202</v>
      </c>
      <c r="B787" s="252" t="s">
        <v>3203</v>
      </c>
      <c r="C787" s="296"/>
      <c r="D787" s="296"/>
      <c r="E787" s="296"/>
      <c r="F787" s="296"/>
      <c r="G787" s="296"/>
      <c r="H787" s="296"/>
      <c r="I787" s="296"/>
      <c r="J787" s="240">
        <f>SUM(J788:J803)</f>
        <v>14</v>
      </c>
      <c r="K787" s="296"/>
      <c r="L787" s="296"/>
      <c r="M787" s="296"/>
      <c r="N787" s="296"/>
      <c r="O787" s="296"/>
      <c r="P787" s="296"/>
      <c r="Q787" s="296"/>
      <c r="R787" s="296"/>
      <c r="S787" s="296"/>
      <c r="T787" s="296"/>
      <c r="U787" s="296"/>
      <c r="V787" s="255"/>
      <c r="W787" s="256"/>
      <c r="X787" s="159"/>
      <c r="Y787" s="159"/>
      <c r="Z787" s="159"/>
      <c r="AA787" s="256"/>
      <c r="AB787" s="256"/>
      <c r="AC787" s="256"/>
    </row>
    <row r="788" s="45" customFormat="1" ht="16.5" spans="1:29">
      <c r="A788" s="257" t="s">
        <v>31</v>
      </c>
      <c r="B788" s="236" t="s">
        <v>741</v>
      </c>
      <c r="C788" s="251"/>
      <c r="D788" s="297"/>
      <c r="E788" s="297"/>
      <c r="F788" s="297"/>
      <c r="G788" s="297"/>
      <c r="H788" s="297"/>
      <c r="I788" s="297"/>
      <c r="J788" s="257">
        <f>A790</f>
        <v>2</v>
      </c>
      <c r="K788" s="297"/>
      <c r="L788" s="297"/>
      <c r="M788" s="297"/>
      <c r="N788" s="297"/>
      <c r="O788" s="297"/>
      <c r="P788" s="297"/>
      <c r="Q788" s="297"/>
      <c r="R788" s="297"/>
      <c r="S788" s="297"/>
      <c r="T788" s="297"/>
      <c r="U788" s="297"/>
      <c r="V788" s="262"/>
      <c r="W788" s="263"/>
      <c r="X788" s="159"/>
      <c r="Y788" s="159"/>
      <c r="Z788" s="159"/>
      <c r="AA788" s="263"/>
      <c r="AB788" s="263"/>
      <c r="AC788" s="263"/>
    </row>
    <row r="789" s="45" customFormat="1" ht="31.5" spans="1:29">
      <c r="A789" s="295">
        <v>1</v>
      </c>
      <c r="B789" s="274" t="s">
        <v>3204</v>
      </c>
      <c r="C789" s="284"/>
      <c r="D789" s="284">
        <v>29331</v>
      </c>
      <c r="E789" s="266" t="s">
        <v>3205</v>
      </c>
      <c r="F789" s="266" t="s">
        <v>3206</v>
      </c>
      <c r="G789" s="301" t="s">
        <v>3207</v>
      </c>
      <c r="H789" s="284" t="s">
        <v>2775</v>
      </c>
      <c r="I789" s="133" t="s">
        <v>42</v>
      </c>
      <c r="J789" s="301" t="s">
        <v>745</v>
      </c>
      <c r="K789" s="301"/>
      <c r="L789" s="284" t="s">
        <v>2594</v>
      </c>
      <c r="M789" s="266"/>
      <c r="N789" s="301">
        <v>1.003</v>
      </c>
      <c r="O789" s="301" t="s">
        <v>84</v>
      </c>
      <c r="P789" s="266" t="s">
        <v>48</v>
      </c>
      <c r="Q789" s="301" t="s">
        <v>49</v>
      </c>
      <c r="R789" s="266" t="s">
        <v>51</v>
      </c>
      <c r="S789" s="266" t="s">
        <v>51</v>
      </c>
      <c r="T789" s="156">
        <f t="shared" ref="T789:T792" si="179">$X$9-YEAR(D789)</f>
        <v>45</v>
      </c>
      <c r="U789" s="296"/>
      <c r="V789" s="279"/>
      <c r="W789" s="280"/>
      <c r="X789" s="159">
        <f t="shared" si="174"/>
        <v>110</v>
      </c>
      <c r="Y789" s="159">
        <f t="shared" si="177"/>
        <v>9</v>
      </c>
      <c r="Z789" s="159">
        <f t="shared" si="178"/>
        <v>2</v>
      </c>
      <c r="AA789" s="281"/>
      <c r="AB789" s="281"/>
      <c r="AC789" s="281"/>
    </row>
    <row r="790" s="45" customFormat="1" ht="32.25" spans="1:29">
      <c r="A790" s="266">
        <v>2</v>
      </c>
      <c r="B790" s="274" t="s">
        <v>3208</v>
      </c>
      <c r="C790" s="284"/>
      <c r="D790" s="284">
        <v>30216</v>
      </c>
      <c r="E790" s="266" t="s">
        <v>3209</v>
      </c>
      <c r="F790" s="266" t="s">
        <v>3206</v>
      </c>
      <c r="G790" s="336" t="s">
        <v>3210</v>
      </c>
      <c r="H790" s="284">
        <v>45092</v>
      </c>
      <c r="I790" s="133" t="s">
        <v>42</v>
      </c>
      <c r="J790" s="266" t="s">
        <v>3211</v>
      </c>
      <c r="K790" s="301"/>
      <c r="L790" s="284">
        <v>42552</v>
      </c>
      <c r="M790" s="266"/>
      <c r="N790" s="266" t="s">
        <v>2607</v>
      </c>
      <c r="O790" s="266" t="s">
        <v>174</v>
      </c>
      <c r="P790" s="266" t="s">
        <v>3212</v>
      </c>
      <c r="Q790" s="266" t="s">
        <v>2970</v>
      </c>
      <c r="R790" s="266" t="s">
        <v>51</v>
      </c>
      <c r="S790" s="266" t="s">
        <v>29</v>
      </c>
      <c r="T790" s="156">
        <f t="shared" si="179"/>
        <v>43</v>
      </c>
      <c r="U790" s="296"/>
      <c r="V790" s="279"/>
      <c r="W790" s="280"/>
      <c r="X790" s="159">
        <f t="shared" si="174"/>
        <v>110</v>
      </c>
      <c r="Y790" s="159">
        <f t="shared" si="177"/>
        <v>9</v>
      </c>
      <c r="Z790" s="159">
        <f t="shared" si="178"/>
        <v>2</v>
      </c>
      <c r="AA790" s="281"/>
      <c r="AB790" s="281"/>
      <c r="AC790" s="281"/>
    </row>
    <row r="791" s="59" customFormat="1" ht="16.5" spans="1:29">
      <c r="A791" s="233" t="s">
        <v>85</v>
      </c>
      <c r="B791" s="236" t="s">
        <v>754</v>
      </c>
      <c r="C791" s="239"/>
      <c r="D791" s="239"/>
      <c r="E791" s="296"/>
      <c r="F791" s="296"/>
      <c r="G791" s="296"/>
      <c r="H791" s="296"/>
      <c r="I791" s="296"/>
      <c r="J791" s="233">
        <f>A794</f>
        <v>3</v>
      </c>
      <c r="K791" s="296"/>
      <c r="L791" s="296"/>
      <c r="M791" s="296"/>
      <c r="N791" s="296"/>
      <c r="O791" s="296"/>
      <c r="P791" s="296"/>
      <c r="Q791" s="296"/>
      <c r="R791" s="296"/>
      <c r="S791" s="296"/>
      <c r="T791" s="296"/>
      <c r="U791" s="296"/>
      <c r="V791" s="255"/>
      <c r="W791" s="256"/>
      <c r="X791" s="159"/>
      <c r="Y791" s="159"/>
      <c r="Z791" s="159"/>
      <c r="AA791" s="256"/>
      <c r="AB791" s="256"/>
      <c r="AC791" s="256"/>
    </row>
    <row r="792" s="45" customFormat="1" ht="78.75" spans="1:29">
      <c r="A792" s="295">
        <v>1</v>
      </c>
      <c r="B792" s="274" t="s">
        <v>3213</v>
      </c>
      <c r="C792" s="284"/>
      <c r="D792" s="284">
        <v>32590</v>
      </c>
      <c r="E792" s="266" t="s">
        <v>3214</v>
      </c>
      <c r="F792" s="266" t="s">
        <v>3206</v>
      </c>
      <c r="G792" s="301" t="s">
        <v>3215</v>
      </c>
      <c r="H792" s="284" t="s">
        <v>3216</v>
      </c>
      <c r="I792" s="133" t="s">
        <v>42</v>
      </c>
      <c r="J792" s="105" t="s">
        <v>95</v>
      </c>
      <c r="K792" s="301" t="s">
        <v>3217</v>
      </c>
      <c r="L792" s="284">
        <v>42552</v>
      </c>
      <c r="M792" s="266" t="s">
        <v>492</v>
      </c>
      <c r="N792" s="266"/>
      <c r="O792" s="266" t="s">
        <v>174</v>
      </c>
      <c r="P792" s="266" t="s">
        <v>48</v>
      </c>
      <c r="Q792" s="266" t="s">
        <v>2970</v>
      </c>
      <c r="R792" s="266" t="s">
        <v>51</v>
      </c>
      <c r="S792" s="266" t="s">
        <v>51</v>
      </c>
      <c r="T792" s="156">
        <f t="shared" si="179"/>
        <v>36</v>
      </c>
      <c r="U792" s="266"/>
      <c r="V792" s="279"/>
      <c r="W792" s="280"/>
      <c r="X792" s="159">
        <f t="shared" si="174"/>
        <v>110</v>
      </c>
      <c r="Y792" s="159">
        <f t="shared" si="177"/>
        <v>9</v>
      </c>
      <c r="Z792" s="159">
        <f t="shared" si="178"/>
        <v>2</v>
      </c>
      <c r="AA792" s="281"/>
      <c r="AB792" s="281"/>
      <c r="AC792" s="281"/>
    </row>
    <row r="793" s="45" customFormat="1" ht="78.75" spans="1:29">
      <c r="A793" s="295">
        <v>2</v>
      </c>
      <c r="B793" s="274" t="s">
        <v>3218</v>
      </c>
      <c r="C793" s="284">
        <v>36119</v>
      </c>
      <c r="D793" s="284"/>
      <c r="E793" s="266" t="s">
        <v>3219</v>
      </c>
      <c r="F793" s="266" t="s">
        <v>3206</v>
      </c>
      <c r="G793" s="301" t="s">
        <v>3220</v>
      </c>
      <c r="H793" s="284">
        <v>44375</v>
      </c>
      <c r="I793" s="133" t="s">
        <v>42</v>
      </c>
      <c r="J793" s="105" t="s">
        <v>95</v>
      </c>
      <c r="K793" s="301" t="s">
        <v>3221</v>
      </c>
      <c r="L793" s="284">
        <v>45261</v>
      </c>
      <c r="M793" s="266" t="s">
        <v>492</v>
      </c>
      <c r="N793" s="266"/>
      <c r="O793" s="266" t="s">
        <v>186</v>
      </c>
      <c r="P793" s="266" t="s">
        <v>2608</v>
      </c>
      <c r="Q793" s="266" t="s">
        <v>49</v>
      </c>
      <c r="R793" s="266" t="s">
        <v>505</v>
      </c>
      <c r="S793" s="266" t="s">
        <v>2839</v>
      </c>
      <c r="T793" s="156">
        <f t="shared" ref="T793:T802" si="180">$X$9-YEAR(C793)</f>
        <v>27</v>
      </c>
      <c r="U793" s="301"/>
      <c r="V793" s="279"/>
      <c r="W793" s="280"/>
      <c r="X793" s="159">
        <f t="shared" si="174"/>
        <v>21</v>
      </c>
      <c r="Y793" s="159">
        <f t="shared" si="177"/>
        <v>1</v>
      </c>
      <c r="Z793" s="159">
        <f t="shared" si="178"/>
        <v>9</v>
      </c>
      <c r="AA793" s="281"/>
      <c r="AB793" s="281"/>
      <c r="AC793" s="281"/>
    </row>
    <row r="794" s="45" customFormat="1" ht="79.5" spans="1:29">
      <c r="A794" s="295">
        <v>3</v>
      </c>
      <c r="B794" s="274" t="s">
        <v>3222</v>
      </c>
      <c r="C794" s="284"/>
      <c r="D794" s="284">
        <v>34221</v>
      </c>
      <c r="E794" s="266" t="s">
        <v>3223</v>
      </c>
      <c r="F794" s="266" t="s">
        <v>3206</v>
      </c>
      <c r="G794" s="301" t="s">
        <v>3224</v>
      </c>
      <c r="H794" s="284">
        <v>44375</v>
      </c>
      <c r="I794" s="133" t="s">
        <v>42</v>
      </c>
      <c r="J794" s="105" t="s">
        <v>95</v>
      </c>
      <c r="K794" s="301" t="s">
        <v>777</v>
      </c>
      <c r="L794" s="284">
        <v>45748</v>
      </c>
      <c r="M794" s="266" t="s">
        <v>492</v>
      </c>
      <c r="N794" s="266"/>
      <c r="O794" s="266" t="s">
        <v>174</v>
      </c>
      <c r="P794" s="266" t="s">
        <v>3225</v>
      </c>
      <c r="Q794" s="266" t="s">
        <v>49</v>
      </c>
      <c r="R794" s="266" t="s">
        <v>51</v>
      </c>
      <c r="S794" s="266" t="s">
        <v>51</v>
      </c>
      <c r="T794" s="156">
        <f>$X$9-YEAR(D794)</f>
        <v>32</v>
      </c>
      <c r="U794" s="301"/>
      <c r="V794" s="279"/>
      <c r="W794" s="280"/>
      <c r="X794" s="159">
        <f t="shared" si="174"/>
        <v>5</v>
      </c>
      <c r="Y794" s="159">
        <f t="shared" si="177"/>
        <v>0</v>
      </c>
      <c r="Z794" s="159">
        <f t="shared" si="178"/>
        <v>5</v>
      </c>
      <c r="AA794" s="281"/>
      <c r="AB794" s="281"/>
      <c r="AC794" s="281"/>
    </row>
    <row r="795" s="46" customFormat="1" ht="16.5" spans="1:29">
      <c r="A795" s="233" t="s">
        <v>104</v>
      </c>
      <c r="B795" s="264" t="s">
        <v>864</v>
      </c>
      <c r="C795" s="265"/>
      <c r="D795" s="296"/>
      <c r="E795" s="296"/>
      <c r="F795" s="296"/>
      <c r="G795" s="296"/>
      <c r="H795" s="296"/>
      <c r="I795" s="296"/>
      <c r="J795" s="233">
        <f>A802</f>
        <v>7</v>
      </c>
      <c r="K795" s="296"/>
      <c r="L795" s="296"/>
      <c r="M795" s="296"/>
      <c r="N795" s="296"/>
      <c r="O795" s="296"/>
      <c r="P795" s="296"/>
      <c r="Q795" s="296"/>
      <c r="R795" s="296"/>
      <c r="S795" s="296"/>
      <c r="T795" s="296"/>
      <c r="U795" s="296"/>
      <c r="V795" s="255"/>
      <c r="W795" s="256"/>
      <c r="X795" s="159"/>
      <c r="Y795" s="159"/>
      <c r="Z795" s="159"/>
      <c r="AA795" s="256"/>
      <c r="AB795" s="256"/>
      <c r="AC795" s="256"/>
    </row>
    <row r="796" s="45" customFormat="1" ht="78.75" spans="1:29">
      <c r="A796" s="301">
        <v>1</v>
      </c>
      <c r="B796" s="274" t="s">
        <v>3226</v>
      </c>
      <c r="C796" s="284">
        <v>33862</v>
      </c>
      <c r="D796" s="284"/>
      <c r="E796" s="266" t="s">
        <v>3219</v>
      </c>
      <c r="F796" s="266" t="s">
        <v>3206</v>
      </c>
      <c r="G796" s="301" t="s">
        <v>3227</v>
      </c>
      <c r="H796" s="284" t="s">
        <v>2775</v>
      </c>
      <c r="I796" s="133" t="s">
        <v>42</v>
      </c>
      <c r="J796" s="105" t="s">
        <v>95</v>
      </c>
      <c r="K796" s="301" t="s">
        <v>3217</v>
      </c>
      <c r="L796" s="284">
        <v>42552</v>
      </c>
      <c r="M796" s="266" t="s">
        <v>492</v>
      </c>
      <c r="N796" s="266"/>
      <c r="O796" s="266" t="s">
        <v>84</v>
      </c>
      <c r="P796" s="266" t="s">
        <v>48</v>
      </c>
      <c r="Q796" s="266" t="s">
        <v>49</v>
      </c>
      <c r="R796" s="266" t="s">
        <v>51</v>
      </c>
      <c r="S796" s="266" t="s">
        <v>51</v>
      </c>
      <c r="T796" s="156">
        <f t="shared" si="180"/>
        <v>33</v>
      </c>
      <c r="U796" s="296"/>
      <c r="V796" s="279"/>
      <c r="W796" s="280"/>
      <c r="X796" s="159">
        <f t="shared" si="174"/>
        <v>110</v>
      </c>
      <c r="Y796" s="159">
        <f t="shared" si="177"/>
        <v>9</v>
      </c>
      <c r="Z796" s="159">
        <f t="shared" si="178"/>
        <v>2</v>
      </c>
      <c r="AA796" s="281"/>
      <c r="AB796" s="281"/>
      <c r="AC796" s="281"/>
    </row>
    <row r="797" s="45" customFormat="1" ht="78.75" spans="1:29">
      <c r="A797" s="301">
        <v>2</v>
      </c>
      <c r="B797" s="274" t="s">
        <v>3228</v>
      </c>
      <c r="C797" s="284">
        <v>32080</v>
      </c>
      <c r="D797" s="284"/>
      <c r="E797" s="266" t="s">
        <v>3229</v>
      </c>
      <c r="F797" s="266" t="s">
        <v>3206</v>
      </c>
      <c r="G797" s="301" t="s">
        <v>3230</v>
      </c>
      <c r="H797" s="284">
        <v>44200</v>
      </c>
      <c r="I797" s="133" t="s">
        <v>42</v>
      </c>
      <c r="J797" s="105" t="s">
        <v>95</v>
      </c>
      <c r="K797" s="301"/>
      <c r="L797" s="284">
        <v>42552</v>
      </c>
      <c r="M797" s="266" t="s">
        <v>492</v>
      </c>
      <c r="N797" s="266"/>
      <c r="O797" s="266" t="s">
        <v>186</v>
      </c>
      <c r="P797" s="266" t="s">
        <v>511</v>
      </c>
      <c r="Q797" s="266" t="s">
        <v>2970</v>
      </c>
      <c r="R797" s="266" t="s">
        <v>51</v>
      </c>
      <c r="S797" s="266" t="s">
        <v>2728</v>
      </c>
      <c r="T797" s="156">
        <f t="shared" si="180"/>
        <v>38</v>
      </c>
      <c r="U797" s="296"/>
      <c r="V797" s="279"/>
      <c r="W797" s="280"/>
      <c r="X797" s="159">
        <f t="shared" si="174"/>
        <v>110</v>
      </c>
      <c r="Y797" s="159">
        <f t="shared" si="177"/>
        <v>9</v>
      </c>
      <c r="Z797" s="159">
        <f t="shared" si="178"/>
        <v>2</v>
      </c>
      <c r="AA797" s="281"/>
      <c r="AB797" s="281"/>
      <c r="AC797" s="281"/>
    </row>
    <row r="798" s="45" customFormat="1" ht="78.75" spans="1:29">
      <c r="A798" s="301">
        <v>3</v>
      </c>
      <c r="B798" s="274" t="s">
        <v>3231</v>
      </c>
      <c r="C798" s="284" t="s">
        <v>3232</v>
      </c>
      <c r="D798" s="284"/>
      <c r="E798" s="266" t="s">
        <v>3233</v>
      </c>
      <c r="F798" s="266" t="s">
        <v>3206</v>
      </c>
      <c r="G798" s="301" t="s">
        <v>3234</v>
      </c>
      <c r="H798" s="284" t="s">
        <v>2775</v>
      </c>
      <c r="I798" s="133" t="s">
        <v>42</v>
      </c>
      <c r="J798" s="105" t="s">
        <v>95</v>
      </c>
      <c r="K798" s="301"/>
      <c r="L798" s="284">
        <v>42552</v>
      </c>
      <c r="M798" s="266" t="s">
        <v>492</v>
      </c>
      <c r="N798" s="266"/>
      <c r="O798" s="266" t="s">
        <v>174</v>
      </c>
      <c r="P798" s="266" t="s">
        <v>3212</v>
      </c>
      <c r="Q798" s="266" t="s">
        <v>2970</v>
      </c>
      <c r="R798" s="266" t="s">
        <v>50</v>
      </c>
      <c r="S798" s="266" t="s">
        <v>51</v>
      </c>
      <c r="T798" s="156">
        <f t="shared" si="180"/>
        <v>45</v>
      </c>
      <c r="U798" s="296"/>
      <c r="V798" s="279"/>
      <c r="W798" s="280"/>
      <c r="X798" s="159">
        <f t="shared" si="174"/>
        <v>110</v>
      </c>
      <c r="Y798" s="159">
        <f t="shared" si="177"/>
        <v>9</v>
      </c>
      <c r="Z798" s="159">
        <f t="shared" si="178"/>
        <v>2</v>
      </c>
      <c r="AA798" s="281"/>
      <c r="AB798" s="281"/>
      <c r="AC798" s="281"/>
    </row>
    <row r="799" s="45" customFormat="1" ht="78.75" spans="1:29">
      <c r="A799" s="301">
        <v>4</v>
      </c>
      <c r="B799" s="274" t="s">
        <v>3235</v>
      </c>
      <c r="C799" s="284">
        <v>34064</v>
      </c>
      <c r="D799" s="284"/>
      <c r="E799" s="266" t="s">
        <v>3236</v>
      </c>
      <c r="F799" s="266" t="s">
        <v>3206</v>
      </c>
      <c r="G799" s="301" t="s">
        <v>3237</v>
      </c>
      <c r="H799" s="284" t="s">
        <v>3238</v>
      </c>
      <c r="I799" s="133" t="s">
        <v>42</v>
      </c>
      <c r="J799" s="105" t="s">
        <v>95</v>
      </c>
      <c r="K799" s="301"/>
      <c r="L799" s="284">
        <v>43678</v>
      </c>
      <c r="M799" s="266" t="s">
        <v>492</v>
      </c>
      <c r="N799" s="266"/>
      <c r="O799" s="266" t="s">
        <v>186</v>
      </c>
      <c r="P799" s="266" t="s">
        <v>511</v>
      </c>
      <c r="Q799" s="266" t="s">
        <v>49</v>
      </c>
      <c r="R799" s="266" t="s">
        <v>3055</v>
      </c>
      <c r="S799" s="266" t="s">
        <v>2728</v>
      </c>
      <c r="T799" s="156">
        <f t="shared" si="180"/>
        <v>32</v>
      </c>
      <c r="U799" s="296"/>
      <c r="V799" s="279"/>
      <c r="W799" s="280"/>
      <c r="X799" s="159">
        <f t="shared" si="174"/>
        <v>73</v>
      </c>
      <c r="Y799" s="159">
        <f t="shared" si="177"/>
        <v>6</v>
      </c>
      <c r="Z799" s="159">
        <f t="shared" si="178"/>
        <v>1</v>
      </c>
      <c r="AA799" s="281"/>
      <c r="AB799" s="281"/>
      <c r="AC799" s="281"/>
    </row>
    <row r="800" s="45" customFormat="1" ht="78.75" spans="1:29">
      <c r="A800" s="301">
        <v>5</v>
      </c>
      <c r="B800" s="274" t="s">
        <v>3239</v>
      </c>
      <c r="C800" s="284">
        <v>34696</v>
      </c>
      <c r="D800" s="284"/>
      <c r="E800" s="266" t="s">
        <v>3240</v>
      </c>
      <c r="F800" s="266" t="s">
        <v>3206</v>
      </c>
      <c r="G800" s="301" t="s">
        <v>3241</v>
      </c>
      <c r="H800" s="284">
        <v>44537</v>
      </c>
      <c r="I800" s="133" t="s">
        <v>42</v>
      </c>
      <c r="J800" s="105" t="s">
        <v>95</v>
      </c>
      <c r="K800" s="301"/>
      <c r="L800" s="284">
        <v>43728</v>
      </c>
      <c r="M800" s="266" t="s">
        <v>492</v>
      </c>
      <c r="N800" s="266"/>
      <c r="O800" s="266" t="s">
        <v>174</v>
      </c>
      <c r="P800" s="266" t="s">
        <v>48</v>
      </c>
      <c r="Q800" s="266" t="s">
        <v>49</v>
      </c>
      <c r="R800" s="266" t="s">
        <v>51</v>
      </c>
      <c r="S800" s="266" t="s">
        <v>2728</v>
      </c>
      <c r="T800" s="156">
        <f t="shared" si="180"/>
        <v>31</v>
      </c>
      <c r="U800" s="296"/>
      <c r="V800" s="279"/>
      <c r="W800" s="280"/>
      <c r="X800" s="159">
        <f t="shared" si="174"/>
        <v>71</v>
      </c>
      <c r="Y800" s="159">
        <f t="shared" si="177"/>
        <v>5</v>
      </c>
      <c r="Z800" s="159">
        <f t="shared" si="178"/>
        <v>11</v>
      </c>
      <c r="AA800" s="281"/>
      <c r="AB800" s="281"/>
      <c r="AC800" s="281"/>
    </row>
    <row r="801" s="45" customFormat="1" ht="78.75" spans="1:29">
      <c r="A801" s="301">
        <v>6</v>
      </c>
      <c r="B801" s="274" t="s">
        <v>3242</v>
      </c>
      <c r="C801" s="284">
        <v>31670</v>
      </c>
      <c r="D801" s="284"/>
      <c r="E801" s="266" t="s">
        <v>3240</v>
      </c>
      <c r="F801" s="266" t="s">
        <v>3206</v>
      </c>
      <c r="G801" s="301" t="s">
        <v>3243</v>
      </c>
      <c r="H801" s="284">
        <v>44473</v>
      </c>
      <c r="I801" s="133" t="s">
        <v>42</v>
      </c>
      <c r="J801" s="105" t="s">
        <v>95</v>
      </c>
      <c r="K801" s="301"/>
      <c r="L801" s="284">
        <v>43841</v>
      </c>
      <c r="M801" s="266" t="s">
        <v>492</v>
      </c>
      <c r="N801" s="266"/>
      <c r="O801" s="266" t="s">
        <v>174</v>
      </c>
      <c r="P801" s="266" t="s">
        <v>48</v>
      </c>
      <c r="Q801" s="266" t="s">
        <v>49</v>
      </c>
      <c r="R801" s="266" t="s">
        <v>51</v>
      </c>
      <c r="S801" s="266" t="s">
        <v>29</v>
      </c>
      <c r="T801" s="156">
        <f t="shared" si="180"/>
        <v>39</v>
      </c>
      <c r="U801" s="296"/>
      <c r="V801" s="279"/>
      <c r="W801" s="280"/>
      <c r="X801" s="159">
        <f t="shared" si="174"/>
        <v>67</v>
      </c>
      <c r="Y801" s="159">
        <f t="shared" si="177"/>
        <v>5</v>
      </c>
      <c r="Z801" s="159">
        <f t="shared" si="178"/>
        <v>7</v>
      </c>
      <c r="AA801" s="281"/>
      <c r="AB801" s="281"/>
      <c r="AC801" s="281"/>
    </row>
    <row r="802" s="45" customFormat="1" ht="78.75" spans="1:29">
      <c r="A802" s="301">
        <v>7</v>
      </c>
      <c r="B802" s="274" t="s">
        <v>3244</v>
      </c>
      <c r="C802" s="284">
        <v>36944</v>
      </c>
      <c r="D802" s="284"/>
      <c r="E802" s="266" t="s">
        <v>3245</v>
      </c>
      <c r="F802" s="266" t="s">
        <v>3206</v>
      </c>
      <c r="G802" s="301" t="s">
        <v>3246</v>
      </c>
      <c r="H802" s="284">
        <v>44299</v>
      </c>
      <c r="I802" s="133" t="s">
        <v>42</v>
      </c>
      <c r="J802" s="105" t="s">
        <v>95</v>
      </c>
      <c r="K802" s="301"/>
      <c r="L802" s="284">
        <v>45541</v>
      </c>
      <c r="M802" s="266" t="s">
        <v>492</v>
      </c>
      <c r="N802" s="266"/>
      <c r="O802" s="266" t="s">
        <v>174</v>
      </c>
      <c r="P802" s="266" t="s">
        <v>48</v>
      </c>
      <c r="Q802" s="266" t="s">
        <v>49</v>
      </c>
      <c r="R802" s="266" t="s">
        <v>505</v>
      </c>
      <c r="S802" s="266" t="s">
        <v>2839</v>
      </c>
      <c r="T802" s="156">
        <f t="shared" si="180"/>
        <v>24</v>
      </c>
      <c r="U802" s="296"/>
      <c r="V802" s="279"/>
      <c r="W802" s="280"/>
      <c r="X802" s="159">
        <f t="shared" si="174"/>
        <v>11</v>
      </c>
      <c r="Y802" s="159">
        <f t="shared" si="177"/>
        <v>0</v>
      </c>
      <c r="Z802" s="159">
        <f t="shared" si="178"/>
        <v>11</v>
      </c>
      <c r="AA802" s="281"/>
      <c r="AB802" s="281"/>
      <c r="AC802" s="281"/>
    </row>
    <row r="803" s="46" customFormat="1" spans="1:29">
      <c r="A803" s="233" t="s">
        <v>304</v>
      </c>
      <c r="B803" s="252" t="s">
        <v>3005</v>
      </c>
      <c r="C803" s="282"/>
      <c r="D803" s="300"/>
      <c r="E803" s="233"/>
      <c r="F803" s="233"/>
      <c r="G803" s="233"/>
      <c r="H803" s="282"/>
      <c r="I803" s="233"/>
      <c r="J803" s="233">
        <f>A805</f>
        <v>2</v>
      </c>
      <c r="K803" s="233"/>
      <c r="L803" s="282"/>
      <c r="M803" s="233"/>
      <c r="N803" s="233"/>
      <c r="O803" s="233"/>
      <c r="P803" s="233"/>
      <c r="Q803" s="233"/>
      <c r="R803" s="233"/>
      <c r="S803" s="233"/>
      <c r="T803" s="233"/>
      <c r="U803" s="300"/>
      <c r="V803" s="288"/>
      <c r="W803" s="289"/>
      <c r="X803" s="159"/>
      <c r="Y803" s="159"/>
      <c r="Z803" s="159"/>
      <c r="AA803" s="292"/>
      <c r="AB803" s="292"/>
      <c r="AC803" s="292"/>
    </row>
    <row r="804" s="45" customFormat="1" ht="78.75" spans="1:29">
      <c r="A804" s="266">
        <v>1</v>
      </c>
      <c r="B804" s="274" t="s">
        <v>3247</v>
      </c>
      <c r="C804" s="284"/>
      <c r="D804" s="284">
        <v>34232</v>
      </c>
      <c r="E804" s="266" t="s">
        <v>3248</v>
      </c>
      <c r="F804" s="266" t="s">
        <v>3206</v>
      </c>
      <c r="G804" s="301" t="s">
        <v>3249</v>
      </c>
      <c r="H804" s="284" t="s">
        <v>3250</v>
      </c>
      <c r="I804" s="133" t="s">
        <v>42</v>
      </c>
      <c r="J804" s="105" t="s">
        <v>95</v>
      </c>
      <c r="K804" s="301" t="s">
        <v>1158</v>
      </c>
      <c r="L804" s="284">
        <v>44348</v>
      </c>
      <c r="M804" s="266" t="s">
        <v>492</v>
      </c>
      <c r="N804" s="266"/>
      <c r="O804" s="266" t="s">
        <v>174</v>
      </c>
      <c r="P804" s="266" t="s">
        <v>48</v>
      </c>
      <c r="Q804" s="266" t="s">
        <v>49</v>
      </c>
      <c r="R804" s="266" t="s">
        <v>51</v>
      </c>
      <c r="S804" s="266" t="s">
        <v>51</v>
      </c>
      <c r="T804" s="156">
        <f>$X$9-YEAR(D804)</f>
        <v>32</v>
      </c>
      <c r="U804" s="296"/>
      <c r="V804" s="279"/>
      <c r="W804" s="280"/>
      <c r="X804" s="159">
        <f t="shared" si="174"/>
        <v>51</v>
      </c>
      <c r="Y804" s="159">
        <f t="shared" si="177"/>
        <v>4</v>
      </c>
      <c r="Z804" s="159">
        <f t="shared" si="178"/>
        <v>3</v>
      </c>
      <c r="AA804" s="281"/>
      <c r="AB804" s="281"/>
      <c r="AC804" s="281"/>
    </row>
    <row r="805" s="45" customFormat="1" ht="32.25" spans="1:29">
      <c r="A805" s="266">
        <v>2</v>
      </c>
      <c r="B805" s="274" t="s">
        <v>3251</v>
      </c>
      <c r="C805" s="284">
        <v>29715</v>
      </c>
      <c r="D805" s="284"/>
      <c r="E805" s="266" t="s">
        <v>3252</v>
      </c>
      <c r="F805" s="266" t="s">
        <v>3206</v>
      </c>
      <c r="G805" s="301" t="s">
        <v>3253</v>
      </c>
      <c r="H805" s="284">
        <v>44328</v>
      </c>
      <c r="I805" s="133" t="s">
        <v>42</v>
      </c>
      <c r="J805" s="113" t="s">
        <v>45</v>
      </c>
      <c r="K805" s="301"/>
      <c r="L805" s="284">
        <v>42552</v>
      </c>
      <c r="M805" s="266"/>
      <c r="N805" s="266" t="s">
        <v>3254</v>
      </c>
      <c r="O805" s="266" t="s">
        <v>174</v>
      </c>
      <c r="P805" s="266" t="s">
        <v>3255</v>
      </c>
      <c r="Q805" s="266" t="s">
        <v>2970</v>
      </c>
      <c r="R805" s="266" t="s">
        <v>51</v>
      </c>
      <c r="S805" s="266" t="s">
        <v>51</v>
      </c>
      <c r="T805" s="156">
        <f t="shared" ref="T805:T809" si="181">$X$9-YEAR(C805)</f>
        <v>44</v>
      </c>
      <c r="U805" s="296"/>
      <c r="V805" s="279"/>
      <c r="W805" s="280"/>
      <c r="X805" s="159">
        <f t="shared" si="174"/>
        <v>110</v>
      </c>
      <c r="Y805" s="159">
        <f t="shared" si="177"/>
        <v>9</v>
      </c>
      <c r="Z805" s="159">
        <f t="shared" si="178"/>
        <v>2</v>
      </c>
      <c r="AA805" s="281"/>
      <c r="AB805" s="281"/>
      <c r="AC805" s="281"/>
    </row>
    <row r="806" s="45" customFormat="1" ht="16.5" spans="1:29">
      <c r="A806" s="233" t="s">
        <v>3256</v>
      </c>
      <c r="B806" s="252" t="s">
        <v>3257</v>
      </c>
      <c r="C806" s="296"/>
      <c r="D806" s="296"/>
      <c r="E806" s="296"/>
      <c r="F806" s="296"/>
      <c r="G806" s="296"/>
      <c r="H806" s="296"/>
      <c r="I806" s="296"/>
      <c r="J806" s="240">
        <f>SUM(J807:J822)</f>
        <v>15</v>
      </c>
      <c r="K806" s="296"/>
      <c r="L806" s="296"/>
      <c r="M806" s="296"/>
      <c r="N806" s="296"/>
      <c r="O806" s="296"/>
      <c r="P806" s="296"/>
      <c r="Q806" s="296"/>
      <c r="R806" s="296"/>
      <c r="S806" s="296"/>
      <c r="T806" s="296"/>
      <c r="U806" s="296"/>
      <c r="V806" s="255"/>
      <c r="W806" s="256"/>
      <c r="X806" s="159"/>
      <c r="Y806" s="159"/>
      <c r="Z806" s="159"/>
      <c r="AA806" s="256"/>
      <c r="AB806" s="256"/>
      <c r="AC806" s="256"/>
    </row>
    <row r="807" s="45" customFormat="1" ht="16.5" spans="1:29">
      <c r="A807" s="257" t="s">
        <v>31</v>
      </c>
      <c r="B807" s="236" t="s">
        <v>741</v>
      </c>
      <c r="C807" s="251"/>
      <c r="D807" s="297"/>
      <c r="E807" s="297"/>
      <c r="F807" s="297"/>
      <c r="G807" s="297"/>
      <c r="H807" s="297"/>
      <c r="I807" s="297"/>
      <c r="J807" s="259">
        <f>A809</f>
        <v>2</v>
      </c>
      <c r="K807" s="297"/>
      <c r="L807" s="297"/>
      <c r="M807" s="297"/>
      <c r="N807" s="297"/>
      <c r="O807" s="297"/>
      <c r="P807" s="297"/>
      <c r="Q807" s="297"/>
      <c r="R807" s="297"/>
      <c r="S807" s="297"/>
      <c r="T807" s="297"/>
      <c r="U807" s="297"/>
      <c r="V807" s="262"/>
      <c r="W807" s="263"/>
      <c r="X807" s="159"/>
      <c r="Y807" s="159"/>
      <c r="Z807" s="159"/>
      <c r="AA807" s="263"/>
      <c r="AB807" s="263"/>
      <c r="AC807" s="263"/>
    </row>
    <row r="808" s="45" customFormat="1" ht="94.5" spans="1:29">
      <c r="A808" s="295">
        <v>1</v>
      </c>
      <c r="B808" s="274" t="s">
        <v>3258</v>
      </c>
      <c r="C808" s="268">
        <v>24472</v>
      </c>
      <c r="D808" s="284"/>
      <c r="E808" s="266" t="s">
        <v>3259</v>
      </c>
      <c r="F808" s="266" t="s">
        <v>3260</v>
      </c>
      <c r="G808" s="267" t="s">
        <v>3261</v>
      </c>
      <c r="H808" s="268">
        <v>44280</v>
      </c>
      <c r="I808" s="133" t="s">
        <v>42</v>
      </c>
      <c r="J808" s="268" t="s">
        <v>745</v>
      </c>
      <c r="K808" s="268"/>
      <c r="L808" s="268">
        <v>42552</v>
      </c>
      <c r="M808" s="268"/>
      <c r="N808" s="333" t="s">
        <v>71</v>
      </c>
      <c r="O808" s="266" t="s">
        <v>174</v>
      </c>
      <c r="P808" s="266" t="s">
        <v>3262</v>
      </c>
      <c r="Q808" s="266" t="s">
        <v>78</v>
      </c>
      <c r="R808" s="266" t="s">
        <v>29</v>
      </c>
      <c r="S808" s="266" t="s">
        <v>3263</v>
      </c>
      <c r="T808" s="156">
        <f t="shared" si="181"/>
        <v>59</v>
      </c>
      <c r="U808" s="296"/>
      <c r="V808" s="279"/>
      <c r="W808" s="280"/>
      <c r="X808" s="159">
        <f t="shared" ref="X806:X837" si="182">DATEDIF(L808,$W$7,"m")</f>
        <v>110</v>
      </c>
      <c r="Y808" s="159">
        <f t="shared" si="177"/>
        <v>9</v>
      </c>
      <c r="Z808" s="159">
        <f t="shared" si="178"/>
        <v>2</v>
      </c>
      <c r="AA808" s="281"/>
      <c r="AB808" s="281"/>
      <c r="AC808" s="281"/>
    </row>
    <row r="809" s="45" customFormat="1" ht="32.25" spans="1:29">
      <c r="A809" s="295">
        <v>2</v>
      </c>
      <c r="B809" s="274" t="s">
        <v>3264</v>
      </c>
      <c r="C809" s="268">
        <v>26930</v>
      </c>
      <c r="D809" s="284"/>
      <c r="E809" s="266" t="s">
        <v>3265</v>
      </c>
      <c r="F809" s="266" t="s">
        <v>3260</v>
      </c>
      <c r="G809" s="267" t="s">
        <v>3266</v>
      </c>
      <c r="H809" s="268">
        <v>44280</v>
      </c>
      <c r="I809" s="133" t="s">
        <v>42</v>
      </c>
      <c r="J809" s="266" t="s">
        <v>44</v>
      </c>
      <c r="K809" s="266"/>
      <c r="L809" s="268">
        <v>42552</v>
      </c>
      <c r="M809" s="268"/>
      <c r="N809" s="267">
        <v>13.095</v>
      </c>
      <c r="O809" s="266" t="s">
        <v>186</v>
      </c>
      <c r="P809" s="266" t="s">
        <v>2648</v>
      </c>
      <c r="Q809" s="266" t="s">
        <v>78</v>
      </c>
      <c r="R809" s="266" t="s">
        <v>51</v>
      </c>
      <c r="S809" s="266" t="s">
        <v>51</v>
      </c>
      <c r="T809" s="156">
        <f t="shared" si="181"/>
        <v>52</v>
      </c>
      <c r="U809" s="296"/>
      <c r="V809" s="279"/>
      <c r="W809" s="280"/>
      <c r="X809" s="159">
        <f t="shared" si="182"/>
        <v>110</v>
      </c>
      <c r="Y809" s="159">
        <f t="shared" si="177"/>
        <v>9</v>
      </c>
      <c r="Z809" s="159">
        <f t="shared" si="178"/>
        <v>2</v>
      </c>
      <c r="AA809" s="281"/>
      <c r="AB809" s="281"/>
      <c r="AC809" s="281"/>
    </row>
    <row r="810" s="59" customFormat="1" ht="16.5" spans="1:29">
      <c r="A810" s="233" t="s">
        <v>85</v>
      </c>
      <c r="B810" s="236" t="s">
        <v>754</v>
      </c>
      <c r="C810" s="239"/>
      <c r="D810" s="239"/>
      <c r="E810" s="296"/>
      <c r="F810" s="296"/>
      <c r="G810" s="296"/>
      <c r="H810" s="296"/>
      <c r="I810" s="296"/>
      <c r="J810" s="233">
        <f>A813</f>
        <v>3</v>
      </c>
      <c r="K810" s="296"/>
      <c r="L810" s="296"/>
      <c r="M810" s="296"/>
      <c r="N810" s="296"/>
      <c r="O810" s="296"/>
      <c r="P810" s="296"/>
      <c r="Q810" s="296"/>
      <c r="R810" s="296"/>
      <c r="S810" s="296"/>
      <c r="T810" s="296"/>
      <c r="U810" s="296"/>
      <c r="V810" s="255"/>
      <c r="W810" s="256"/>
      <c r="X810" s="159"/>
      <c r="Y810" s="159"/>
      <c r="Z810" s="159"/>
      <c r="AA810" s="256"/>
      <c r="AB810" s="256"/>
      <c r="AC810" s="256"/>
    </row>
    <row r="811" s="45" customFormat="1" ht="78.75" spans="1:29">
      <c r="A811" s="295">
        <v>1</v>
      </c>
      <c r="B811" s="274" t="s">
        <v>3267</v>
      </c>
      <c r="C811" s="266"/>
      <c r="D811" s="268">
        <v>32192</v>
      </c>
      <c r="E811" s="266" t="s">
        <v>3268</v>
      </c>
      <c r="F811" s="266" t="s">
        <v>3260</v>
      </c>
      <c r="G811" s="267" t="s">
        <v>3269</v>
      </c>
      <c r="H811" s="268">
        <v>44280</v>
      </c>
      <c r="I811" s="133" t="s">
        <v>42</v>
      </c>
      <c r="J811" s="266" t="s">
        <v>2613</v>
      </c>
      <c r="K811" s="266"/>
      <c r="L811" s="268">
        <v>42552</v>
      </c>
      <c r="M811" s="266" t="s">
        <v>492</v>
      </c>
      <c r="N811" s="267"/>
      <c r="O811" s="266" t="s">
        <v>174</v>
      </c>
      <c r="P811" s="266" t="s">
        <v>211</v>
      </c>
      <c r="Q811" s="266" t="s">
        <v>49</v>
      </c>
      <c r="R811" s="266" t="s">
        <v>79</v>
      </c>
      <c r="S811" s="266" t="s">
        <v>51</v>
      </c>
      <c r="T811" s="156">
        <f t="shared" ref="T811:T813" si="183">$X$9-YEAR(D811)</f>
        <v>37</v>
      </c>
      <c r="U811" s="266"/>
      <c r="V811" s="279"/>
      <c r="W811" s="280"/>
      <c r="X811" s="159">
        <f t="shared" si="182"/>
        <v>110</v>
      </c>
      <c r="Y811" s="159">
        <f t="shared" si="177"/>
        <v>9</v>
      </c>
      <c r="Z811" s="159">
        <f t="shared" si="178"/>
        <v>2</v>
      </c>
      <c r="AA811" s="281"/>
      <c r="AB811" s="281"/>
      <c r="AC811" s="281"/>
    </row>
    <row r="812" s="45" customFormat="1" ht="78.75" spans="1:29">
      <c r="A812" s="295">
        <v>2</v>
      </c>
      <c r="B812" s="274" t="s">
        <v>3270</v>
      </c>
      <c r="C812" s="266"/>
      <c r="D812" s="268">
        <v>35034</v>
      </c>
      <c r="E812" s="266" t="s">
        <v>3271</v>
      </c>
      <c r="F812" s="266" t="s">
        <v>3272</v>
      </c>
      <c r="G812" s="267" t="s">
        <v>3273</v>
      </c>
      <c r="H812" s="268">
        <v>44301</v>
      </c>
      <c r="I812" s="133" t="s">
        <v>42</v>
      </c>
      <c r="J812" s="105" t="s">
        <v>95</v>
      </c>
      <c r="K812" s="266"/>
      <c r="L812" s="268">
        <v>44348</v>
      </c>
      <c r="M812" s="266" t="s">
        <v>492</v>
      </c>
      <c r="N812" s="267"/>
      <c r="O812" s="266" t="s">
        <v>174</v>
      </c>
      <c r="P812" s="266" t="s">
        <v>2853</v>
      </c>
      <c r="Q812" s="266" t="s">
        <v>49</v>
      </c>
      <c r="R812" s="266" t="s">
        <v>51</v>
      </c>
      <c r="S812" s="266" t="s">
        <v>2728</v>
      </c>
      <c r="T812" s="156">
        <f t="shared" si="183"/>
        <v>30</v>
      </c>
      <c r="U812" s="301"/>
      <c r="V812" s="279"/>
      <c r="W812" s="280"/>
      <c r="X812" s="159">
        <f t="shared" si="182"/>
        <v>51</v>
      </c>
      <c r="Y812" s="159">
        <f t="shared" si="177"/>
        <v>4</v>
      </c>
      <c r="Z812" s="159">
        <f t="shared" si="178"/>
        <v>3</v>
      </c>
      <c r="AA812" s="281"/>
      <c r="AB812" s="281"/>
      <c r="AC812" s="281"/>
    </row>
    <row r="813" s="45" customFormat="1" ht="32.25" spans="1:29">
      <c r="A813" s="295">
        <v>3</v>
      </c>
      <c r="B813" s="274" t="s">
        <v>3274</v>
      </c>
      <c r="C813" s="266"/>
      <c r="D813" s="268">
        <v>30426</v>
      </c>
      <c r="E813" s="266" t="s">
        <v>3229</v>
      </c>
      <c r="F813" s="266" t="s">
        <v>3260</v>
      </c>
      <c r="G813" s="267" t="s">
        <v>3275</v>
      </c>
      <c r="H813" s="268">
        <v>44280</v>
      </c>
      <c r="I813" s="133" t="s">
        <v>42</v>
      </c>
      <c r="J813" s="113" t="s">
        <v>45</v>
      </c>
      <c r="K813" s="266"/>
      <c r="L813" s="268">
        <v>42552</v>
      </c>
      <c r="M813" s="268"/>
      <c r="N813" s="267">
        <v>13.095</v>
      </c>
      <c r="O813" s="266" t="s">
        <v>186</v>
      </c>
      <c r="P813" s="266" t="s">
        <v>3276</v>
      </c>
      <c r="Q813" s="266" t="s">
        <v>49</v>
      </c>
      <c r="R813" s="266" t="s">
        <v>51</v>
      </c>
      <c r="S813" s="266" t="s">
        <v>29</v>
      </c>
      <c r="T813" s="156">
        <f t="shared" si="183"/>
        <v>42</v>
      </c>
      <c r="U813" s="301"/>
      <c r="V813" s="279"/>
      <c r="W813" s="280"/>
      <c r="X813" s="159">
        <f t="shared" si="182"/>
        <v>110</v>
      </c>
      <c r="Y813" s="159">
        <f t="shared" si="177"/>
        <v>9</v>
      </c>
      <c r="Z813" s="159">
        <f t="shared" si="178"/>
        <v>2</v>
      </c>
      <c r="AA813" s="281"/>
      <c r="AB813" s="281"/>
      <c r="AC813" s="281"/>
    </row>
    <row r="814" s="46" customFormat="1" ht="16.5" spans="1:29">
      <c r="A814" s="233" t="s">
        <v>104</v>
      </c>
      <c r="B814" s="264" t="s">
        <v>864</v>
      </c>
      <c r="C814" s="265"/>
      <c r="D814" s="296"/>
      <c r="E814" s="296"/>
      <c r="F814" s="296"/>
      <c r="G814" s="296"/>
      <c r="H814" s="296"/>
      <c r="I814" s="296"/>
      <c r="J814" s="233">
        <f>A821</f>
        <v>7</v>
      </c>
      <c r="K814" s="296"/>
      <c r="L814" s="296"/>
      <c r="M814" s="296"/>
      <c r="N814" s="296"/>
      <c r="O814" s="296"/>
      <c r="P814" s="296"/>
      <c r="Q814" s="296"/>
      <c r="R814" s="296"/>
      <c r="S814" s="296"/>
      <c r="T814" s="296"/>
      <c r="U814" s="296"/>
      <c r="V814" s="255"/>
      <c r="W814" s="256"/>
      <c r="X814" s="159"/>
      <c r="Y814" s="159"/>
      <c r="Z814" s="159"/>
      <c r="AA814" s="256"/>
      <c r="AB814" s="256"/>
      <c r="AC814" s="256"/>
    </row>
    <row r="815" s="45" customFormat="1" ht="78.75" spans="1:29">
      <c r="A815" s="295">
        <v>1</v>
      </c>
      <c r="B815" s="274" t="s">
        <v>3277</v>
      </c>
      <c r="C815" s="268">
        <v>33857</v>
      </c>
      <c r="D815" s="266"/>
      <c r="E815" s="266" t="s">
        <v>3278</v>
      </c>
      <c r="F815" s="266" t="s">
        <v>3279</v>
      </c>
      <c r="G815" s="267" t="s">
        <v>3280</v>
      </c>
      <c r="H815" s="268">
        <v>44307</v>
      </c>
      <c r="I815" s="133" t="s">
        <v>42</v>
      </c>
      <c r="J815" s="266" t="s">
        <v>3138</v>
      </c>
      <c r="K815" s="266"/>
      <c r="L815" s="268">
        <v>42552</v>
      </c>
      <c r="M815" s="266" t="s">
        <v>492</v>
      </c>
      <c r="N815" s="307"/>
      <c r="O815" s="266" t="s">
        <v>186</v>
      </c>
      <c r="P815" s="266" t="s">
        <v>48</v>
      </c>
      <c r="Q815" s="266" t="s">
        <v>49</v>
      </c>
      <c r="R815" s="266" t="s">
        <v>51</v>
      </c>
      <c r="S815" s="266" t="s">
        <v>51</v>
      </c>
      <c r="T815" s="156">
        <f t="shared" ref="T815:T820" si="184">$X$9-YEAR(C815)</f>
        <v>33</v>
      </c>
      <c r="U815" s="296"/>
      <c r="V815" s="279"/>
      <c r="W815" s="280"/>
      <c r="X815" s="159">
        <f t="shared" si="182"/>
        <v>110</v>
      </c>
      <c r="Y815" s="159">
        <f t="shared" si="177"/>
        <v>9</v>
      </c>
      <c r="Z815" s="159">
        <f t="shared" si="178"/>
        <v>2</v>
      </c>
      <c r="AA815" s="281"/>
      <c r="AB815" s="281"/>
      <c r="AC815" s="281"/>
    </row>
    <row r="816" s="45" customFormat="1" ht="31.5" spans="1:29">
      <c r="A816" s="295">
        <v>2</v>
      </c>
      <c r="B816" s="274" t="s">
        <v>3281</v>
      </c>
      <c r="C816" s="268">
        <v>29502</v>
      </c>
      <c r="D816" s="266"/>
      <c r="E816" s="266" t="s">
        <v>3278</v>
      </c>
      <c r="F816" s="266" t="s">
        <v>3282</v>
      </c>
      <c r="G816" s="267" t="s">
        <v>3283</v>
      </c>
      <c r="H816" s="268">
        <v>44928</v>
      </c>
      <c r="I816" s="133" t="s">
        <v>42</v>
      </c>
      <c r="J816" s="113" t="s">
        <v>45</v>
      </c>
      <c r="K816" s="266"/>
      <c r="L816" s="268">
        <v>42552</v>
      </c>
      <c r="M816" s="268"/>
      <c r="N816" s="267" t="s">
        <v>71</v>
      </c>
      <c r="O816" s="266" t="s">
        <v>186</v>
      </c>
      <c r="P816" s="266" t="s">
        <v>48</v>
      </c>
      <c r="Q816" s="266" t="s">
        <v>49</v>
      </c>
      <c r="R816" s="266" t="s">
        <v>51</v>
      </c>
      <c r="S816" s="266" t="s">
        <v>29</v>
      </c>
      <c r="T816" s="156">
        <f t="shared" si="184"/>
        <v>45</v>
      </c>
      <c r="U816" s="296"/>
      <c r="V816" s="279"/>
      <c r="W816" s="280"/>
      <c r="X816" s="159">
        <f t="shared" si="182"/>
        <v>110</v>
      </c>
      <c r="Y816" s="159">
        <f t="shared" si="177"/>
        <v>9</v>
      </c>
      <c r="Z816" s="159">
        <f t="shared" si="178"/>
        <v>2</v>
      </c>
      <c r="AA816" s="281"/>
      <c r="AB816" s="281"/>
      <c r="AC816" s="281"/>
    </row>
    <row r="817" s="45" customFormat="1" ht="78.75" spans="1:29">
      <c r="A817" s="295">
        <v>3</v>
      </c>
      <c r="B817" s="274" t="s">
        <v>3284</v>
      </c>
      <c r="C817" s="266"/>
      <c r="D817" s="268">
        <v>32775</v>
      </c>
      <c r="E817" s="266" t="s">
        <v>3285</v>
      </c>
      <c r="F817" s="266" t="s">
        <v>3260</v>
      </c>
      <c r="G817" s="267" t="s">
        <v>3286</v>
      </c>
      <c r="H817" s="268">
        <v>44928</v>
      </c>
      <c r="I817" s="133" t="s">
        <v>42</v>
      </c>
      <c r="J817" s="105" t="s">
        <v>95</v>
      </c>
      <c r="K817" s="266"/>
      <c r="L817" s="268">
        <v>42552</v>
      </c>
      <c r="M817" s="266" t="s">
        <v>492</v>
      </c>
      <c r="N817" s="307"/>
      <c r="O817" s="266" t="s">
        <v>186</v>
      </c>
      <c r="P817" s="266" t="s">
        <v>48</v>
      </c>
      <c r="Q817" s="266" t="s">
        <v>78</v>
      </c>
      <c r="R817" s="266" t="s">
        <v>51</v>
      </c>
      <c r="S817" s="266" t="s">
        <v>51</v>
      </c>
      <c r="T817" s="156">
        <f t="shared" ref="T817:T821" si="185">$X$9-YEAR(D817)</f>
        <v>36</v>
      </c>
      <c r="U817" s="296"/>
      <c r="V817" s="279"/>
      <c r="W817" s="280"/>
      <c r="X817" s="159">
        <f t="shared" si="182"/>
        <v>110</v>
      </c>
      <c r="Y817" s="159">
        <f t="shared" si="177"/>
        <v>9</v>
      </c>
      <c r="Z817" s="159">
        <f t="shared" si="178"/>
        <v>2</v>
      </c>
      <c r="AA817" s="281"/>
      <c r="AB817" s="281"/>
      <c r="AC817" s="281"/>
    </row>
    <row r="818" s="45" customFormat="1" ht="78.75" spans="1:29">
      <c r="A818" s="295">
        <v>4</v>
      </c>
      <c r="B818" s="274" t="s">
        <v>3287</v>
      </c>
      <c r="C818" s="266"/>
      <c r="D818" s="268">
        <v>34700</v>
      </c>
      <c r="E818" s="266" t="s">
        <v>3288</v>
      </c>
      <c r="F818" s="266" t="s">
        <v>3289</v>
      </c>
      <c r="G818" s="267" t="s">
        <v>3290</v>
      </c>
      <c r="H818" s="268">
        <v>44931</v>
      </c>
      <c r="I818" s="133" t="s">
        <v>42</v>
      </c>
      <c r="J818" s="105" t="s">
        <v>95</v>
      </c>
      <c r="K818" s="266"/>
      <c r="L818" s="268">
        <v>44013</v>
      </c>
      <c r="M818" s="266" t="s">
        <v>492</v>
      </c>
      <c r="N818" s="307"/>
      <c r="O818" s="266" t="s">
        <v>186</v>
      </c>
      <c r="P818" s="266" t="s">
        <v>48</v>
      </c>
      <c r="Q818" s="266" t="s">
        <v>49</v>
      </c>
      <c r="R818" s="266" t="s">
        <v>79</v>
      </c>
      <c r="S818" s="266" t="s">
        <v>51</v>
      </c>
      <c r="T818" s="156">
        <f t="shared" si="185"/>
        <v>30</v>
      </c>
      <c r="U818" s="296"/>
      <c r="V818" s="279"/>
      <c r="W818" s="280"/>
      <c r="X818" s="159">
        <f t="shared" si="182"/>
        <v>62</v>
      </c>
      <c r="Y818" s="159">
        <f t="shared" si="177"/>
        <v>5</v>
      </c>
      <c r="Z818" s="159">
        <f t="shared" si="178"/>
        <v>2</v>
      </c>
      <c r="AA818" s="281"/>
      <c r="AB818" s="281"/>
      <c r="AC818" s="281"/>
    </row>
    <row r="819" s="45" customFormat="1" ht="78.75" spans="1:29">
      <c r="A819" s="295">
        <v>5</v>
      </c>
      <c r="B819" s="274" t="s">
        <v>3291</v>
      </c>
      <c r="C819" s="268">
        <v>33670</v>
      </c>
      <c r="D819" s="266"/>
      <c r="E819" s="266" t="s">
        <v>3292</v>
      </c>
      <c r="F819" s="266" t="s">
        <v>3293</v>
      </c>
      <c r="G819" s="267" t="s">
        <v>3294</v>
      </c>
      <c r="H819" s="268">
        <v>44280</v>
      </c>
      <c r="I819" s="133" t="s">
        <v>42</v>
      </c>
      <c r="J819" s="105" t="s">
        <v>95</v>
      </c>
      <c r="K819" s="266"/>
      <c r="L819" s="268">
        <v>44013</v>
      </c>
      <c r="M819" s="266" t="s">
        <v>492</v>
      </c>
      <c r="N819" s="307"/>
      <c r="O819" s="266" t="s">
        <v>186</v>
      </c>
      <c r="P819" s="266" t="s">
        <v>1577</v>
      </c>
      <c r="Q819" s="266" t="s">
        <v>49</v>
      </c>
      <c r="R819" s="266" t="s">
        <v>51</v>
      </c>
      <c r="S819" s="266" t="s">
        <v>29</v>
      </c>
      <c r="T819" s="156">
        <f t="shared" si="184"/>
        <v>33</v>
      </c>
      <c r="U819" s="296"/>
      <c r="V819" s="279"/>
      <c r="W819" s="280"/>
      <c r="X819" s="159">
        <f t="shared" si="182"/>
        <v>62</v>
      </c>
      <c r="Y819" s="159">
        <f t="shared" si="177"/>
        <v>5</v>
      </c>
      <c r="Z819" s="159">
        <f t="shared" si="178"/>
        <v>2</v>
      </c>
      <c r="AA819" s="281"/>
      <c r="AB819" s="281"/>
      <c r="AC819" s="281"/>
    </row>
    <row r="820" s="45" customFormat="1" ht="78.75" spans="1:29">
      <c r="A820" s="295">
        <v>6</v>
      </c>
      <c r="B820" s="274" t="s">
        <v>3295</v>
      </c>
      <c r="C820" s="268">
        <v>35487</v>
      </c>
      <c r="D820" s="266"/>
      <c r="E820" s="266" t="s">
        <v>2721</v>
      </c>
      <c r="F820" s="266" t="s">
        <v>3279</v>
      </c>
      <c r="G820" s="267" t="s">
        <v>3296</v>
      </c>
      <c r="H820" s="268">
        <v>44588</v>
      </c>
      <c r="I820" s="133" t="s">
        <v>42</v>
      </c>
      <c r="J820" s="105" t="s">
        <v>95</v>
      </c>
      <c r="K820" s="266"/>
      <c r="L820" s="268">
        <v>45261</v>
      </c>
      <c r="M820" s="266" t="s">
        <v>492</v>
      </c>
      <c r="N820" s="267"/>
      <c r="O820" s="266" t="s">
        <v>174</v>
      </c>
      <c r="P820" s="266" t="s">
        <v>48</v>
      </c>
      <c r="Q820" s="266" t="s">
        <v>49</v>
      </c>
      <c r="R820" s="266" t="s">
        <v>280</v>
      </c>
      <c r="S820" s="266" t="s">
        <v>2839</v>
      </c>
      <c r="T820" s="156">
        <f t="shared" si="184"/>
        <v>28</v>
      </c>
      <c r="U820" s="296"/>
      <c r="V820" s="279"/>
      <c r="W820" s="280"/>
      <c r="X820" s="159">
        <f t="shared" si="182"/>
        <v>21</v>
      </c>
      <c r="Y820" s="159">
        <f t="shared" si="177"/>
        <v>1</v>
      </c>
      <c r="Z820" s="159">
        <f t="shared" si="178"/>
        <v>9</v>
      </c>
      <c r="AA820" s="281"/>
      <c r="AB820" s="281"/>
      <c r="AC820" s="281"/>
    </row>
    <row r="821" s="45" customFormat="1" ht="78.75" spans="1:29">
      <c r="A821" s="295">
        <v>7</v>
      </c>
      <c r="B821" s="274" t="s">
        <v>3297</v>
      </c>
      <c r="C821" s="266"/>
      <c r="D821" s="268">
        <v>33166</v>
      </c>
      <c r="E821" s="274" t="s">
        <v>3080</v>
      </c>
      <c r="F821" s="304" t="s">
        <v>3298</v>
      </c>
      <c r="G821" s="336" t="s">
        <v>3299</v>
      </c>
      <c r="H821" s="305">
        <v>44325</v>
      </c>
      <c r="I821" s="133" t="s">
        <v>42</v>
      </c>
      <c r="J821" s="105" t="s">
        <v>95</v>
      </c>
      <c r="K821" s="266"/>
      <c r="L821" s="268">
        <v>45748</v>
      </c>
      <c r="M821" s="266" t="s">
        <v>492</v>
      </c>
      <c r="N821" s="267"/>
      <c r="O821" s="266" t="s">
        <v>174</v>
      </c>
      <c r="P821" s="266" t="s">
        <v>511</v>
      </c>
      <c r="Q821" s="266" t="s">
        <v>49</v>
      </c>
      <c r="R821" s="266" t="s">
        <v>51</v>
      </c>
      <c r="S821" s="266" t="s">
        <v>51</v>
      </c>
      <c r="T821" s="156">
        <f t="shared" si="185"/>
        <v>35</v>
      </c>
      <c r="U821" s="296"/>
      <c r="V821" s="279"/>
      <c r="W821" s="280"/>
      <c r="X821" s="159">
        <f t="shared" si="182"/>
        <v>5</v>
      </c>
      <c r="Y821" s="159">
        <f t="shared" si="177"/>
        <v>0</v>
      </c>
      <c r="Z821" s="159">
        <f t="shared" si="178"/>
        <v>5</v>
      </c>
      <c r="AA821" s="281"/>
      <c r="AB821" s="281"/>
      <c r="AC821" s="281"/>
    </row>
    <row r="822" s="45" customFormat="1" spans="1:29">
      <c r="A822" s="233" t="s">
        <v>304</v>
      </c>
      <c r="B822" s="252" t="s">
        <v>3005</v>
      </c>
      <c r="C822" s="282"/>
      <c r="D822" s="300"/>
      <c r="E822" s="233"/>
      <c r="F822" s="233"/>
      <c r="G822" s="233"/>
      <c r="H822" s="282"/>
      <c r="I822" s="233"/>
      <c r="J822" s="233">
        <f>A825</f>
        <v>3</v>
      </c>
      <c r="K822" s="233"/>
      <c r="L822" s="282"/>
      <c r="M822" s="233"/>
      <c r="N822" s="233"/>
      <c r="O822" s="233"/>
      <c r="P822" s="233"/>
      <c r="Q822" s="233"/>
      <c r="R822" s="233"/>
      <c r="S822" s="233"/>
      <c r="T822" s="233"/>
      <c r="U822" s="296"/>
      <c r="V822" s="279"/>
      <c r="W822" s="280"/>
      <c r="X822" s="159"/>
      <c r="Y822" s="159"/>
      <c r="Z822" s="159"/>
      <c r="AA822" s="281"/>
      <c r="AB822" s="281"/>
      <c r="AC822" s="281"/>
    </row>
    <row r="823" s="46" customFormat="1" ht="31.5" spans="1:29">
      <c r="A823" s="295">
        <v>1</v>
      </c>
      <c r="B823" s="274" t="s">
        <v>3300</v>
      </c>
      <c r="C823" s="268">
        <v>30642</v>
      </c>
      <c r="D823" s="266"/>
      <c r="E823" s="266" t="s">
        <v>2720</v>
      </c>
      <c r="F823" s="266" t="s">
        <v>3260</v>
      </c>
      <c r="G823" s="267" t="s">
        <v>3301</v>
      </c>
      <c r="H823" s="268">
        <v>45278</v>
      </c>
      <c r="I823" s="133" t="s">
        <v>42</v>
      </c>
      <c r="J823" s="266" t="s">
        <v>3302</v>
      </c>
      <c r="K823" s="266"/>
      <c r="L823" s="268">
        <v>42552</v>
      </c>
      <c r="M823" s="268"/>
      <c r="N823" s="267">
        <v>13.095</v>
      </c>
      <c r="O823" s="266" t="s">
        <v>186</v>
      </c>
      <c r="P823" s="266" t="s">
        <v>3303</v>
      </c>
      <c r="Q823" s="266" t="s">
        <v>78</v>
      </c>
      <c r="R823" s="266" t="s">
        <v>51</v>
      </c>
      <c r="S823" s="266" t="s">
        <v>51</v>
      </c>
      <c r="T823" s="156">
        <f>$X$9-YEAR(C823)</f>
        <v>42</v>
      </c>
      <c r="U823" s="300"/>
      <c r="V823" s="288"/>
      <c r="W823" s="289"/>
      <c r="X823" s="159">
        <f t="shared" si="182"/>
        <v>110</v>
      </c>
      <c r="Y823" s="159">
        <f t="shared" si="177"/>
        <v>9</v>
      </c>
      <c r="Z823" s="159">
        <f t="shared" si="178"/>
        <v>2</v>
      </c>
      <c r="AA823" s="292"/>
      <c r="AB823" s="292"/>
      <c r="AC823" s="292"/>
    </row>
    <row r="824" s="45" customFormat="1" ht="78.75" spans="1:29">
      <c r="A824" s="295">
        <v>2</v>
      </c>
      <c r="B824" s="274" t="s">
        <v>3304</v>
      </c>
      <c r="C824" s="266"/>
      <c r="D824" s="268">
        <v>35974</v>
      </c>
      <c r="E824" s="266" t="s">
        <v>3305</v>
      </c>
      <c r="F824" s="266" t="s">
        <v>3306</v>
      </c>
      <c r="G824" s="267" t="s">
        <v>3307</v>
      </c>
      <c r="H824" s="268">
        <v>45003</v>
      </c>
      <c r="I824" s="133" t="s">
        <v>42</v>
      </c>
      <c r="J824" s="105" t="s">
        <v>95</v>
      </c>
      <c r="K824" s="266"/>
      <c r="L824" s="268">
        <v>44348</v>
      </c>
      <c r="M824" s="266" t="s">
        <v>492</v>
      </c>
      <c r="N824" s="267"/>
      <c r="O824" s="266" t="s">
        <v>174</v>
      </c>
      <c r="P824" s="266" t="s">
        <v>2853</v>
      </c>
      <c r="Q824" s="266" t="s">
        <v>49</v>
      </c>
      <c r="R824" s="266" t="s">
        <v>51</v>
      </c>
      <c r="S824" s="266" t="s">
        <v>3308</v>
      </c>
      <c r="T824" s="156">
        <f t="shared" ref="T824:T828" si="186">$X$9-YEAR(D824)</f>
        <v>27</v>
      </c>
      <c r="U824" s="296"/>
      <c r="V824" s="279"/>
      <c r="W824" s="280"/>
      <c r="X824" s="159">
        <f t="shared" si="182"/>
        <v>51</v>
      </c>
      <c r="Y824" s="159">
        <f t="shared" si="177"/>
        <v>4</v>
      </c>
      <c r="Z824" s="159">
        <f t="shared" si="178"/>
        <v>3</v>
      </c>
      <c r="AA824" s="281"/>
      <c r="AB824" s="281"/>
      <c r="AC824" s="281"/>
    </row>
    <row r="825" s="45" customFormat="1" ht="79.5" spans="1:29">
      <c r="A825" s="295">
        <v>3</v>
      </c>
      <c r="B825" s="274" t="s">
        <v>3309</v>
      </c>
      <c r="C825" s="266"/>
      <c r="D825" s="268">
        <v>34803</v>
      </c>
      <c r="E825" s="266" t="s">
        <v>3310</v>
      </c>
      <c r="F825" s="304" t="s">
        <v>3311</v>
      </c>
      <c r="G825" s="336" t="s">
        <v>3312</v>
      </c>
      <c r="H825" s="284">
        <v>45695</v>
      </c>
      <c r="I825" s="113" t="s">
        <v>112</v>
      </c>
      <c r="J825" s="105" t="s">
        <v>95</v>
      </c>
      <c r="K825" s="266"/>
      <c r="L825" s="268">
        <v>45839</v>
      </c>
      <c r="M825" s="266" t="s">
        <v>492</v>
      </c>
      <c r="N825" s="267"/>
      <c r="O825" s="266" t="s">
        <v>174</v>
      </c>
      <c r="P825" s="266" t="s">
        <v>123</v>
      </c>
      <c r="Q825" s="266" t="s">
        <v>49</v>
      </c>
      <c r="R825" s="266" t="s">
        <v>79</v>
      </c>
      <c r="S825" s="266" t="s">
        <v>51</v>
      </c>
      <c r="T825" s="156">
        <f t="shared" si="186"/>
        <v>30</v>
      </c>
      <c r="U825" s="296"/>
      <c r="V825" s="279"/>
      <c r="W825" s="280"/>
      <c r="X825" s="159">
        <f t="shared" si="182"/>
        <v>2</v>
      </c>
      <c r="Y825" s="159">
        <f t="shared" si="177"/>
        <v>0</v>
      </c>
      <c r="Z825" s="159">
        <f t="shared" si="178"/>
        <v>2</v>
      </c>
      <c r="AA825" s="281"/>
      <c r="AB825" s="281"/>
      <c r="AC825" s="281"/>
    </row>
    <row r="826" s="45" customFormat="1" ht="16.5" spans="1:29">
      <c r="A826" s="233" t="s">
        <v>3313</v>
      </c>
      <c r="B826" s="252" t="s">
        <v>3314</v>
      </c>
      <c r="C826" s="296"/>
      <c r="D826" s="296"/>
      <c r="E826" s="296"/>
      <c r="F826" s="296"/>
      <c r="G826" s="296"/>
      <c r="H826" s="296"/>
      <c r="I826" s="296"/>
      <c r="J826" s="240">
        <f>SUM(J827:J841)</f>
        <v>13</v>
      </c>
      <c r="K826" s="296"/>
      <c r="L826" s="296"/>
      <c r="M826" s="296"/>
      <c r="N826" s="296"/>
      <c r="O826" s="296"/>
      <c r="P826" s="296"/>
      <c r="Q826" s="296"/>
      <c r="R826" s="296"/>
      <c r="S826" s="296"/>
      <c r="T826" s="296"/>
      <c r="U826" s="296"/>
      <c r="V826" s="255"/>
      <c r="W826" s="256"/>
      <c r="X826" s="159"/>
      <c r="Y826" s="159"/>
      <c r="Z826" s="159"/>
      <c r="AA826" s="256"/>
      <c r="AB826" s="256"/>
      <c r="AC826" s="256"/>
    </row>
    <row r="827" s="45" customFormat="1" ht="16.5" spans="1:29">
      <c r="A827" s="257" t="s">
        <v>31</v>
      </c>
      <c r="B827" s="236" t="s">
        <v>741</v>
      </c>
      <c r="C827" s="251"/>
      <c r="D827" s="297"/>
      <c r="E827" s="297"/>
      <c r="F827" s="297"/>
      <c r="G827" s="297"/>
      <c r="H827" s="297"/>
      <c r="I827" s="297"/>
      <c r="J827" s="257">
        <f>A828</f>
        <v>1</v>
      </c>
      <c r="K827" s="297"/>
      <c r="L827" s="297"/>
      <c r="M827" s="297"/>
      <c r="N827" s="297"/>
      <c r="O827" s="297"/>
      <c r="P827" s="297"/>
      <c r="Q827" s="297"/>
      <c r="R827" s="297"/>
      <c r="S827" s="297"/>
      <c r="T827" s="297"/>
      <c r="U827" s="297"/>
      <c r="V827" s="262"/>
      <c r="W827" s="263"/>
      <c r="X827" s="159"/>
      <c r="Y827" s="159"/>
      <c r="Z827" s="159"/>
      <c r="AA827" s="263"/>
      <c r="AB827" s="263"/>
      <c r="AC827" s="263"/>
    </row>
    <row r="828" s="45" customFormat="1" ht="32.25" spans="1:29">
      <c r="A828" s="295">
        <v>1</v>
      </c>
      <c r="B828" s="274" t="s">
        <v>3315</v>
      </c>
      <c r="C828" s="266"/>
      <c r="D828" s="306">
        <v>29849</v>
      </c>
      <c r="E828" s="266" t="s">
        <v>3316</v>
      </c>
      <c r="F828" s="266" t="s">
        <v>3317</v>
      </c>
      <c r="G828" s="267" t="s">
        <v>3318</v>
      </c>
      <c r="H828" s="268">
        <v>44266</v>
      </c>
      <c r="I828" s="133" t="s">
        <v>42</v>
      </c>
      <c r="J828" s="268" t="s">
        <v>745</v>
      </c>
      <c r="K828" s="266"/>
      <c r="L828" s="268">
        <v>42552</v>
      </c>
      <c r="M828" s="268"/>
      <c r="N828" s="267" t="s">
        <v>2607</v>
      </c>
      <c r="O828" s="266" t="s">
        <v>84</v>
      </c>
      <c r="P828" s="266" t="s">
        <v>48</v>
      </c>
      <c r="Q828" s="266" t="s">
        <v>49</v>
      </c>
      <c r="R828" s="266" t="s">
        <v>50</v>
      </c>
      <c r="S828" s="266" t="s">
        <v>51</v>
      </c>
      <c r="T828" s="156">
        <f t="shared" si="186"/>
        <v>44</v>
      </c>
      <c r="U828" s="296"/>
      <c r="V828" s="279"/>
      <c r="W828" s="280"/>
      <c r="X828" s="159">
        <f t="shared" si="182"/>
        <v>110</v>
      </c>
      <c r="Y828" s="159">
        <f t="shared" si="177"/>
        <v>9</v>
      </c>
      <c r="Z828" s="159">
        <f t="shared" si="178"/>
        <v>2</v>
      </c>
      <c r="AA828" s="281"/>
      <c r="AB828" s="281"/>
      <c r="AC828" s="281"/>
    </row>
    <row r="829" s="59" customFormat="1" ht="16.5" spans="1:29">
      <c r="A829" s="233" t="s">
        <v>85</v>
      </c>
      <c r="B829" s="236" t="s">
        <v>754</v>
      </c>
      <c r="C829" s="239"/>
      <c r="D829" s="239"/>
      <c r="E829" s="296"/>
      <c r="F829" s="296"/>
      <c r="G829" s="296"/>
      <c r="H829" s="296"/>
      <c r="I829" s="296"/>
      <c r="J829" s="233">
        <f>A832</f>
        <v>3</v>
      </c>
      <c r="K829" s="296"/>
      <c r="L829" s="296"/>
      <c r="M829" s="296"/>
      <c r="N829" s="296"/>
      <c r="O829" s="296"/>
      <c r="P829" s="296"/>
      <c r="Q829" s="296"/>
      <c r="R829" s="296"/>
      <c r="S829" s="296"/>
      <c r="T829" s="296"/>
      <c r="U829" s="296"/>
      <c r="V829" s="255"/>
      <c r="W829" s="256"/>
      <c r="X829" s="159"/>
      <c r="Y829" s="159"/>
      <c r="Z829" s="159"/>
      <c r="AA829" s="256"/>
      <c r="AB829" s="256"/>
      <c r="AC829" s="256"/>
    </row>
    <row r="830" s="45" customFormat="1" ht="78.75" spans="1:29">
      <c r="A830" s="295">
        <v>1</v>
      </c>
      <c r="B830" s="274" t="s">
        <v>3319</v>
      </c>
      <c r="C830" s="266"/>
      <c r="D830" s="268">
        <v>32634</v>
      </c>
      <c r="E830" s="266" t="s">
        <v>3320</v>
      </c>
      <c r="F830" s="266" t="s">
        <v>3321</v>
      </c>
      <c r="G830" s="333" t="s">
        <v>3322</v>
      </c>
      <c r="H830" s="268">
        <v>44257</v>
      </c>
      <c r="I830" s="133" t="s">
        <v>42</v>
      </c>
      <c r="J830" s="268" t="s">
        <v>2613</v>
      </c>
      <c r="K830" s="266"/>
      <c r="L830" s="268">
        <v>42552</v>
      </c>
      <c r="M830" s="266" t="s">
        <v>492</v>
      </c>
      <c r="N830" s="267"/>
      <c r="O830" s="266" t="s">
        <v>84</v>
      </c>
      <c r="P830" s="266" t="s">
        <v>3323</v>
      </c>
      <c r="Q830" s="266"/>
      <c r="R830" s="266" t="s">
        <v>2705</v>
      </c>
      <c r="S830" s="266" t="s">
        <v>51</v>
      </c>
      <c r="T830" s="156">
        <f>$X$9-YEAR(D830)</f>
        <v>36</v>
      </c>
      <c r="U830" s="308"/>
      <c r="V830" s="279"/>
      <c r="W830" s="280"/>
      <c r="X830" s="159">
        <f t="shared" si="182"/>
        <v>110</v>
      </c>
      <c r="Y830" s="159">
        <f t="shared" si="177"/>
        <v>9</v>
      </c>
      <c r="Z830" s="159">
        <f t="shared" si="178"/>
        <v>2</v>
      </c>
      <c r="AA830" s="281"/>
      <c r="AB830" s="281"/>
      <c r="AC830" s="281"/>
    </row>
    <row r="831" s="45" customFormat="1" ht="78.75" spans="1:29">
      <c r="A831" s="295">
        <v>2</v>
      </c>
      <c r="B831" s="274" t="s">
        <v>3324</v>
      </c>
      <c r="C831" s="266"/>
      <c r="D831" s="268">
        <v>36760</v>
      </c>
      <c r="E831" s="266" t="s">
        <v>3316</v>
      </c>
      <c r="F831" s="266" t="s">
        <v>3316</v>
      </c>
      <c r="G831" s="333" t="s">
        <v>3325</v>
      </c>
      <c r="H831" s="268">
        <v>44280</v>
      </c>
      <c r="I831" s="133" t="s">
        <v>42</v>
      </c>
      <c r="J831" s="105" t="s">
        <v>95</v>
      </c>
      <c r="K831" s="266"/>
      <c r="L831" s="268">
        <v>44986</v>
      </c>
      <c r="M831" s="266" t="s">
        <v>492</v>
      </c>
      <c r="N831" s="267"/>
      <c r="O831" s="266" t="s">
        <v>174</v>
      </c>
      <c r="P831" s="266" t="s">
        <v>1336</v>
      </c>
      <c r="Q831" s="266" t="s">
        <v>49</v>
      </c>
      <c r="R831" s="266" t="s">
        <v>51</v>
      </c>
      <c r="S831" s="266" t="s">
        <v>51</v>
      </c>
      <c r="T831" s="156">
        <f>$X$9-YEAR(D831)</f>
        <v>25</v>
      </c>
      <c r="U831" s="309"/>
      <c r="V831" s="279"/>
      <c r="W831" s="280"/>
      <c r="X831" s="159">
        <f t="shared" si="182"/>
        <v>30</v>
      </c>
      <c r="Y831" s="159">
        <f t="shared" si="177"/>
        <v>2</v>
      </c>
      <c r="Z831" s="159">
        <f t="shared" si="178"/>
        <v>6</v>
      </c>
      <c r="AA831" s="281"/>
      <c r="AB831" s="281"/>
      <c r="AC831" s="281"/>
    </row>
    <row r="832" s="45" customFormat="1" ht="48" spans="1:29">
      <c r="A832" s="295">
        <v>3</v>
      </c>
      <c r="B832" s="274" t="s">
        <v>3326</v>
      </c>
      <c r="C832" s="268">
        <v>27261</v>
      </c>
      <c r="D832" s="266"/>
      <c r="E832" s="266" t="s">
        <v>3327</v>
      </c>
      <c r="F832" s="266" t="s">
        <v>3328</v>
      </c>
      <c r="G832" s="267" t="s">
        <v>3329</v>
      </c>
      <c r="H832" s="268">
        <v>44280</v>
      </c>
      <c r="I832" s="133" t="s">
        <v>42</v>
      </c>
      <c r="J832" s="113" t="s">
        <v>45</v>
      </c>
      <c r="K832" s="266"/>
      <c r="L832" s="268">
        <v>42552</v>
      </c>
      <c r="M832" s="268"/>
      <c r="N832" s="267" t="s">
        <v>2607</v>
      </c>
      <c r="O832" s="266" t="s">
        <v>186</v>
      </c>
      <c r="P832" s="266" t="s">
        <v>48</v>
      </c>
      <c r="Q832" s="266" t="s">
        <v>49</v>
      </c>
      <c r="R832" s="266" t="s">
        <v>2705</v>
      </c>
      <c r="S832" s="266" t="s">
        <v>51</v>
      </c>
      <c r="T832" s="156">
        <f t="shared" ref="T832:T837" si="187">$X$9-YEAR(C832)</f>
        <v>51</v>
      </c>
      <c r="U832" s="309"/>
      <c r="V832" s="279"/>
      <c r="W832" s="280"/>
      <c r="X832" s="159">
        <f t="shared" si="182"/>
        <v>110</v>
      </c>
      <c r="Y832" s="159">
        <f t="shared" si="177"/>
        <v>9</v>
      </c>
      <c r="Z832" s="159">
        <f t="shared" si="178"/>
        <v>2</v>
      </c>
      <c r="AA832" s="281"/>
      <c r="AB832" s="281"/>
      <c r="AC832" s="281"/>
    </row>
    <row r="833" s="46" customFormat="1" ht="16.5" spans="1:29">
      <c r="A833" s="233" t="s">
        <v>104</v>
      </c>
      <c r="B833" s="264" t="s">
        <v>864</v>
      </c>
      <c r="C833" s="265"/>
      <c r="D833" s="296"/>
      <c r="E833" s="296"/>
      <c r="F833" s="296"/>
      <c r="G833" s="296"/>
      <c r="H833" s="296"/>
      <c r="I833" s="296"/>
      <c r="J833" s="233">
        <f>A840</f>
        <v>7</v>
      </c>
      <c r="K833" s="296"/>
      <c r="L833" s="296"/>
      <c r="M833" s="296"/>
      <c r="N833" s="296"/>
      <c r="O833" s="296"/>
      <c r="P833" s="296"/>
      <c r="Q833" s="296"/>
      <c r="R833" s="296"/>
      <c r="S833" s="296"/>
      <c r="T833" s="296"/>
      <c r="U833" s="296"/>
      <c r="V833" s="255"/>
      <c r="W833" s="256"/>
      <c r="X833" s="159"/>
      <c r="Y833" s="159"/>
      <c r="Z833" s="159"/>
      <c r="AA833" s="256"/>
      <c r="AB833" s="256"/>
      <c r="AC833" s="256"/>
    </row>
    <row r="834" s="45" customFormat="1" ht="78.75" spans="1:29">
      <c r="A834" s="301">
        <v>1</v>
      </c>
      <c r="B834" s="274" t="s">
        <v>3330</v>
      </c>
      <c r="C834" s="268">
        <v>33465</v>
      </c>
      <c r="D834" s="266"/>
      <c r="E834" s="266" t="s">
        <v>3327</v>
      </c>
      <c r="F834" s="266" t="s">
        <v>3328</v>
      </c>
      <c r="G834" s="267" t="s">
        <v>3331</v>
      </c>
      <c r="H834" s="268">
        <v>44389</v>
      </c>
      <c r="I834" s="133" t="s">
        <v>42</v>
      </c>
      <c r="J834" s="268" t="s">
        <v>3332</v>
      </c>
      <c r="K834" s="266"/>
      <c r="L834" s="268">
        <v>42552</v>
      </c>
      <c r="M834" s="266" t="s">
        <v>492</v>
      </c>
      <c r="N834" s="267"/>
      <c r="O834" s="266" t="s">
        <v>84</v>
      </c>
      <c r="P834" s="266" t="s">
        <v>48</v>
      </c>
      <c r="Q834" s="266" t="s">
        <v>49</v>
      </c>
      <c r="R834" s="266" t="s">
        <v>2705</v>
      </c>
      <c r="S834" s="266" t="s">
        <v>51</v>
      </c>
      <c r="T834" s="156">
        <f t="shared" si="187"/>
        <v>34</v>
      </c>
      <c r="U834" s="296"/>
      <c r="V834" s="279"/>
      <c r="W834" s="280"/>
      <c r="X834" s="159">
        <f t="shared" si="182"/>
        <v>110</v>
      </c>
      <c r="Y834" s="159">
        <f t="shared" si="177"/>
        <v>9</v>
      </c>
      <c r="Z834" s="159">
        <f t="shared" si="178"/>
        <v>2</v>
      </c>
      <c r="AA834" s="281"/>
      <c r="AB834" s="281"/>
      <c r="AC834" s="281"/>
    </row>
    <row r="835" s="45" customFormat="1" ht="78.75" spans="1:29">
      <c r="A835" s="301">
        <v>2</v>
      </c>
      <c r="B835" s="274" t="s">
        <v>3333</v>
      </c>
      <c r="C835" s="268">
        <v>34466</v>
      </c>
      <c r="D835" s="266"/>
      <c r="E835" s="266" t="s">
        <v>3334</v>
      </c>
      <c r="F835" s="266" t="s">
        <v>3334</v>
      </c>
      <c r="G835" s="267" t="s">
        <v>3335</v>
      </c>
      <c r="H835" s="268">
        <v>44535</v>
      </c>
      <c r="I835" s="133" t="s">
        <v>42</v>
      </c>
      <c r="J835" s="268" t="s">
        <v>3336</v>
      </c>
      <c r="K835" s="266"/>
      <c r="L835" s="268">
        <v>43252</v>
      </c>
      <c r="M835" s="266" t="s">
        <v>492</v>
      </c>
      <c r="N835" s="267"/>
      <c r="O835" s="266" t="s">
        <v>174</v>
      </c>
      <c r="P835" s="266" t="s">
        <v>48</v>
      </c>
      <c r="Q835" s="266" t="s">
        <v>49</v>
      </c>
      <c r="R835" s="266" t="s">
        <v>2705</v>
      </c>
      <c r="S835" s="266" t="s">
        <v>51</v>
      </c>
      <c r="T835" s="156">
        <f t="shared" si="187"/>
        <v>31</v>
      </c>
      <c r="U835" s="296"/>
      <c r="V835" s="279"/>
      <c r="W835" s="280"/>
      <c r="X835" s="159">
        <f t="shared" si="182"/>
        <v>87</v>
      </c>
      <c r="Y835" s="159">
        <f t="shared" si="177"/>
        <v>7</v>
      </c>
      <c r="Z835" s="159">
        <f t="shared" si="178"/>
        <v>3</v>
      </c>
      <c r="AA835" s="281"/>
      <c r="AB835" s="281"/>
      <c r="AC835" s="281"/>
    </row>
    <row r="836" s="45" customFormat="1" ht="78.75" spans="1:29">
      <c r="A836" s="301">
        <v>3</v>
      </c>
      <c r="B836" s="274" t="s">
        <v>3337</v>
      </c>
      <c r="C836" s="268">
        <v>32616</v>
      </c>
      <c r="D836" s="266"/>
      <c r="E836" s="266" t="s">
        <v>3338</v>
      </c>
      <c r="F836" s="266" t="s">
        <v>3339</v>
      </c>
      <c r="G836" s="267" t="s">
        <v>3340</v>
      </c>
      <c r="H836" s="268">
        <v>44299</v>
      </c>
      <c r="I836" s="133" t="s">
        <v>42</v>
      </c>
      <c r="J836" s="105" t="s">
        <v>95</v>
      </c>
      <c r="K836" s="266"/>
      <c r="L836" s="268">
        <v>43374</v>
      </c>
      <c r="M836" s="266" t="s">
        <v>492</v>
      </c>
      <c r="N836" s="267"/>
      <c r="O836" s="266" t="s">
        <v>186</v>
      </c>
      <c r="P836" s="266" t="s">
        <v>511</v>
      </c>
      <c r="Q836" s="266" t="s">
        <v>407</v>
      </c>
      <c r="R836" s="266" t="s">
        <v>735</v>
      </c>
      <c r="S836" s="266" t="s">
        <v>51</v>
      </c>
      <c r="T836" s="156">
        <f t="shared" si="187"/>
        <v>36</v>
      </c>
      <c r="U836" s="296"/>
      <c r="V836" s="279"/>
      <c r="W836" s="280"/>
      <c r="X836" s="159">
        <f t="shared" si="182"/>
        <v>83</v>
      </c>
      <c r="Y836" s="159">
        <f t="shared" si="177"/>
        <v>6</v>
      </c>
      <c r="Z836" s="159">
        <f t="shared" si="178"/>
        <v>11</v>
      </c>
      <c r="AA836" s="281"/>
      <c r="AB836" s="281"/>
      <c r="AC836" s="281"/>
    </row>
    <row r="837" s="45" customFormat="1" ht="78.75" spans="1:29">
      <c r="A837" s="301">
        <v>4</v>
      </c>
      <c r="B837" s="274" t="s">
        <v>3341</v>
      </c>
      <c r="C837" s="268">
        <v>34992</v>
      </c>
      <c r="D837" s="266"/>
      <c r="E837" s="266" t="s">
        <v>3342</v>
      </c>
      <c r="F837" s="266" t="s">
        <v>3342</v>
      </c>
      <c r="G837" s="267" t="s">
        <v>3343</v>
      </c>
      <c r="H837" s="268">
        <v>44839</v>
      </c>
      <c r="I837" s="133" t="s">
        <v>42</v>
      </c>
      <c r="J837" s="105" t="s">
        <v>95</v>
      </c>
      <c r="K837" s="266"/>
      <c r="L837" s="268">
        <v>44197</v>
      </c>
      <c r="M837" s="266" t="s">
        <v>492</v>
      </c>
      <c r="N837" s="267"/>
      <c r="O837" s="266" t="s">
        <v>186</v>
      </c>
      <c r="P837" s="266" t="s">
        <v>511</v>
      </c>
      <c r="Q837" s="266" t="s">
        <v>49</v>
      </c>
      <c r="R837" s="266" t="s">
        <v>735</v>
      </c>
      <c r="S837" s="266" t="s">
        <v>51</v>
      </c>
      <c r="T837" s="156">
        <f t="shared" si="187"/>
        <v>30</v>
      </c>
      <c r="U837" s="296"/>
      <c r="V837" s="279"/>
      <c r="W837" s="280"/>
      <c r="X837" s="159">
        <f t="shared" si="182"/>
        <v>56</v>
      </c>
      <c r="Y837" s="159">
        <f t="shared" si="177"/>
        <v>4</v>
      </c>
      <c r="Z837" s="159">
        <f t="shared" si="178"/>
        <v>8</v>
      </c>
      <c r="AA837" s="281"/>
      <c r="AB837" s="281"/>
      <c r="AC837" s="281"/>
    </row>
    <row r="838" s="45" customFormat="1" ht="78.75" spans="1:29">
      <c r="A838" s="301">
        <v>5</v>
      </c>
      <c r="B838" s="274" t="s">
        <v>3344</v>
      </c>
      <c r="C838" s="266"/>
      <c r="D838" s="268">
        <v>34561</v>
      </c>
      <c r="E838" s="266" t="s">
        <v>3345</v>
      </c>
      <c r="F838" s="266" t="s">
        <v>3346</v>
      </c>
      <c r="G838" s="267" t="s">
        <v>3347</v>
      </c>
      <c r="H838" s="268">
        <v>44954</v>
      </c>
      <c r="I838" s="133" t="s">
        <v>42</v>
      </c>
      <c r="J838" s="105" t="s">
        <v>95</v>
      </c>
      <c r="K838" s="266"/>
      <c r="L838" s="268">
        <v>44440</v>
      </c>
      <c r="M838" s="266" t="s">
        <v>492</v>
      </c>
      <c r="N838" s="267"/>
      <c r="O838" s="266" t="s">
        <v>174</v>
      </c>
      <c r="P838" s="266" t="s">
        <v>48</v>
      </c>
      <c r="Q838" s="266" t="s">
        <v>49</v>
      </c>
      <c r="R838" s="266" t="s">
        <v>735</v>
      </c>
      <c r="S838" s="266" t="s">
        <v>51</v>
      </c>
      <c r="T838" s="156">
        <f t="shared" ref="T838:T843" si="188">$X$9-YEAR(D838)</f>
        <v>31</v>
      </c>
      <c r="U838" s="296"/>
      <c r="V838" s="279"/>
      <c r="W838" s="280"/>
      <c r="X838" s="159">
        <f>DATEDIF(L838,$W$7,"m")</f>
        <v>48</v>
      </c>
      <c r="Y838" s="159">
        <f t="shared" si="177"/>
        <v>4</v>
      </c>
      <c r="Z838" s="159">
        <f t="shared" si="178"/>
        <v>0</v>
      </c>
      <c r="AA838" s="281"/>
      <c r="AB838" s="281"/>
      <c r="AC838" s="281"/>
    </row>
    <row r="839" s="45" customFormat="1" ht="78.75" spans="1:29">
      <c r="A839" s="301">
        <v>6</v>
      </c>
      <c r="B839" s="274" t="s">
        <v>3348</v>
      </c>
      <c r="C839" s="266"/>
      <c r="D839" s="268">
        <v>34118</v>
      </c>
      <c r="E839" s="266" t="s">
        <v>3349</v>
      </c>
      <c r="F839" s="266" t="s">
        <v>3349</v>
      </c>
      <c r="G839" s="333" t="s">
        <v>3350</v>
      </c>
      <c r="H839" s="268">
        <v>44445</v>
      </c>
      <c r="I839" s="133" t="s">
        <v>42</v>
      </c>
      <c r="J839" s="105" t="s">
        <v>95</v>
      </c>
      <c r="K839" s="266"/>
      <c r="L839" s="268">
        <v>45444</v>
      </c>
      <c r="M839" s="266" t="s">
        <v>492</v>
      </c>
      <c r="N839" s="267"/>
      <c r="O839" s="266" t="s">
        <v>174</v>
      </c>
      <c r="P839" s="266" t="s">
        <v>123</v>
      </c>
      <c r="Q839" s="266" t="s">
        <v>49</v>
      </c>
      <c r="R839" s="266" t="s">
        <v>79</v>
      </c>
      <c r="S839" s="266" t="s">
        <v>543</v>
      </c>
      <c r="T839" s="156">
        <f t="shared" si="188"/>
        <v>32</v>
      </c>
      <c r="U839" s="296"/>
      <c r="V839" s="279"/>
      <c r="W839" s="280"/>
      <c r="X839" s="159">
        <f>DATEDIF(L839,$W$7,"m")</f>
        <v>15</v>
      </c>
      <c r="Y839" s="159">
        <f t="shared" si="177"/>
        <v>1</v>
      </c>
      <c r="Z839" s="159">
        <f t="shared" si="178"/>
        <v>3</v>
      </c>
      <c r="AA839" s="281"/>
      <c r="AB839" s="281"/>
      <c r="AC839" s="281"/>
    </row>
    <row r="840" s="45" customFormat="1" ht="78.75" spans="1:29">
      <c r="A840" s="301">
        <v>7</v>
      </c>
      <c r="B840" s="274" t="s">
        <v>3351</v>
      </c>
      <c r="C840" s="268">
        <v>34698</v>
      </c>
      <c r="D840" s="266"/>
      <c r="E840" s="266" t="s">
        <v>3352</v>
      </c>
      <c r="F840" s="266" t="s">
        <v>3352</v>
      </c>
      <c r="G840" s="333" t="s">
        <v>3353</v>
      </c>
      <c r="H840" s="268">
        <v>44971</v>
      </c>
      <c r="I840" s="133" t="s">
        <v>42</v>
      </c>
      <c r="J840" s="105" t="s">
        <v>95</v>
      </c>
      <c r="K840" s="266"/>
      <c r="L840" s="268">
        <v>45444</v>
      </c>
      <c r="M840" s="266" t="s">
        <v>492</v>
      </c>
      <c r="N840" s="267"/>
      <c r="O840" s="266" t="s">
        <v>174</v>
      </c>
      <c r="P840" s="266" t="s">
        <v>48</v>
      </c>
      <c r="Q840" s="266" t="s">
        <v>49</v>
      </c>
      <c r="R840" s="266" t="s">
        <v>51</v>
      </c>
      <c r="S840" s="266" t="s">
        <v>51</v>
      </c>
      <c r="T840" s="156">
        <f>$X$9-YEAR(C840)</f>
        <v>31</v>
      </c>
      <c r="U840" s="296"/>
      <c r="V840" s="279"/>
      <c r="W840" s="280"/>
      <c r="X840" s="159">
        <f>DATEDIF(L840,$W$7,"m")</f>
        <v>15</v>
      </c>
      <c r="Y840" s="159">
        <f t="shared" si="177"/>
        <v>1</v>
      </c>
      <c r="Z840" s="159">
        <f t="shared" si="178"/>
        <v>3</v>
      </c>
      <c r="AA840" s="281"/>
      <c r="AB840" s="281"/>
      <c r="AC840" s="281"/>
    </row>
    <row r="841" s="46" customFormat="1" spans="1:29">
      <c r="A841" s="233" t="s">
        <v>304</v>
      </c>
      <c r="B841" s="252" t="s">
        <v>3005</v>
      </c>
      <c r="C841" s="282"/>
      <c r="D841" s="300"/>
      <c r="E841" s="233"/>
      <c r="F841" s="233"/>
      <c r="G841" s="233"/>
      <c r="H841" s="282"/>
      <c r="I841" s="233"/>
      <c r="J841" s="233">
        <f>A843</f>
        <v>2</v>
      </c>
      <c r="K841" s="233"/>
      <c r="L841" s="282"/>
      <c r="M841" s="233"/>
      <c r="N841" s="233"/>
      <c r="O841" s="233"/>
      <c r="P841" s="233"/>
      <c r="Q841" s="233"/>
      <c r="R841" s="233"/>
      <c r="S841" s="233"/>
      <c r="T841" s="233"/>
      <c r="U841" s="300"/>
      <c r="V841" s="288"/>
      <c r="W841" s="289"/>
      <c r="X841" s="159"/>
      <c r="Y841" s="159"/>
      <c r="Z841" s="159"/>
      <c r="AA841" s="292"/>
      <c r="AB841" s="292"/>
      <c r="AC841" s="292"/>
    </row>
    <row r="842" s="45" customFormat="1" ht="78.75" spans="1:29">
      <c r="A842" s="295">
        <v>1</v>
      </c>
      <c r="B842" s="274" t="s">
        <v>3354</v>
      </c>
      <c r="C842" s="268">
        <v>35142</v>
      </c>
      <c r="D842" s="266"/>
      <c r="E842" s="266" t="s">
        <v>3355</v>
      </c>
      <c r="F842" s="266" t="s">
        <v>3355</v>
      </c>
      <c r="G842" s="267" t="s">
        <v>3356</v>
      </c>
      <c r="H842" s="268">
        <v>44557</v>
      </c>
      <c r="I842" s="133" t="s">
        <v>42</v>
      </c>
      <c r="J842" s="268" t="s">
        <v>2906</v>
      </c>
      <c r="K842" s="266"/>
      <c r="L842" s="268">
        <v>44197</v>
      </c>
      <c r="M842" s="266" t="s">
        <v>492</v>
      </c>
      <c r="N842" s="267"/>
      <c r="O842" s="266" t="s">
        <v>186</v>
      </c>
      <c r="P842" s="266" t="s">
        <v>48</v>
      </c>
      <c r="Q842" s="266" t="s">
        <v>49</v>
      </c>
      <c r="R842" s="266" t="s">
        <v>3357</v>
      </c>
      <c r="S842" s="266" t="s">
        <v>51</v>
      </c>
      <c r="T842" s="156">
        <f>$X$9-YEAR(C842)</f>
        <v>29</v>
      </c>
      <c r="U842" s="296"/>
      <c r="V842" s="279"/>
      <c r="W842" s="280"/>
      <c r="X842" s="159">
        <f>DATEDIF(L842,$W$7,"m")</f>
        <v>56</v>
      </c>
      <c r="Y842" s="159">
        <f t="shared" si="177"/>
        <v>4</v>
      </c>
      <c r="Z842" s="159">
        <f t="shared" si="178"/>
        <v>8</v>
      </c>
      <c r="AA842" s="281"/>
      <c r="AB842" s="281"/>
      <c r="AC842" s="281"/>
    </row>
    <row r="843" s="45" customFormat="1" ht="78.75" spans="1:29">
      <c r="A843" s="295">
        <v>2</v>
      </c>
      <c r="B843" s="274" t="s">
        <v>3358</v>
      </c>
      <c r="C843" s="266"/>
      <c r="D843" s="268">
        <v>33666</v>
      </c>
      <c r="E843" s="266" t="s">
        <v>2796</v>
      </c>
      <c r="F843" s="266" t="s">
        <v>2796</v>
      </c>
      <c r="G843" s="267" t="s">
        <v>3359</v>
      </c>
      <c r="H843" s="268">
        <v>44839</v>
      </c>
      <c r="I843" s="133" t="s">
        <v>42</v>
      </c>
      <c r="J843" s="105" t="s">
        <v>95</v>
      </c>
      <c r="K843" s="266"/>
      <c r="L843" s="268">
        <v>44440</v>
      </c>
      <c r="M843" s="266" t="s">
        <v>492</v>
      </c>
      <c r="N843" s="267"/>
      <c r="O843" s="266" t="s">
        <v>174</v>
      </c>
      <c r="P843" s="266" t="s">
        <v>3360</v>
      </c>
      <c r="Q843" s="266" t="s">
        <v>78</v>
      </c>
      <c r="R843" s="266" t="s">
        <v>735</v>
      </c>
      <c r="S843" s="266" t="s">
        <v>51</v>
      </c>
      <c r="T843" s="156">
        <f t="shared" si="188"/>
        <v>33</v>
      </c>
      <c r="U843" s="296"/>
      <c r="V843" s="279"/>
      <c r="W843" s="280"/>
      <c r="X843" s="159">
        <f>DATEDIF(L843,$W$7,"m")</f>
        <v>48</v>
      </c>
      <c r="Y843" s="159">
        <f t="shared" si="177"/>
        <v>4</v>
      </c>
      <c r="Z843" s="159">
        <f t="shared" si="178"/>
        <v>0</v>
      </c>
      <c r="AA843" s="281"/>
      <c r="AB843" s="281"/>
      <c r="AC843" s="281"/>
    </row>
    <row r="844" s="41" customFormat="1" spans="1:24">
      <c r="A844" s="17"/>
      <c r="B844" s="27" t="s">
        <v>3361</v>
      </c>
      <c r="C844" s="18"/>
      <c r="D844" s="310"/>
      <c r="E844" s="311"/>
      <c r="F844" s="311"/>
      <c r="G844" s="311"/>
      <c r="H844" s="311"/>
      <c r="I844" s="311"/>
      <c r="J844" s="28">
        <f>SUM(J12,J153,J236,J268,J294,J320,J362,J390,J422,J442,J468,J493,J520,J553,J587,J604,J624,J659,J684,J714,J740,J763,J787,J806,J826)</f>
        <v>706</v>
      </c>
      <c r="K844" s="318"/>
      <c r="L844" s="319"/>
      <c r="M844" s="319"/>
      <c r="N844" s="319"/>
      <c r="O844" s="319"/>
      <c r="P844" s="319"/>
      <c r="Q844" s="319"/>
      <c r="R844" s="319"/>
      <c r="S844" s="319"/>
      <c r="T844" s="24"/>
      <c r="U844" s="19"/>
      <c r="V844" s="170"/>
      <c r="W844" s="154"/>
      <c r="X844" s="321"/>
    </row>
    <row r="845" s="40" customFormat="1" spans="1:23">
      <c r="A845" s="312"/>
      <c r="B845" s="313"/>
      <c r="C845" s="314"/>
      <c r="D845" s="314"/>
      <c r="E845" s="16"/>
      <c r="F845" s="16"/>
      <c r="G845" s="16"/>
      <c r="H845" s="16"/>
      <c r="I845" s="16"/>
      <c r="J845" s="16"/>
      <c r="K845" s="16"/>
      <c r="L845" s="16"/>
      <c r="M845" s="16"/>
      <c r="N845" s="320" t="s">
        <v>3362</v>
      </c>
      <c r="O845" s="320"/>
      <c r="P845" s="320"/>
      <c r="Q845" s="320"/>
      <c r="R845" s="320"/>
      <c r="S845" s="320"/>
      <c r="T845" s="322"/>
      <c r="U845" s="54"/>
      <c r="V845" s="143"/>
      <c r="W845" s="45"/>
    </row>
    <row r="846" s="40" customFormat="1" spans="1:23">
      <c r="A846" s="312"/>
      <c r="B846" s="315" t="s">
        <v>3363</v>
      </c>
      <c r="C846" s="316"/>
      <c r="D846" s="314"/>
      <c r="E846" s="16"/>
      <c r="F846" s="16"/>
      <c r="G846" s="16"/>
      <c r="H846" s="16"/>
      <c r="I846" s="16"/>
      <c r="J846" s="16"/>
      <c r="K846" s="16"/>
      <c r="L846" s="16"/>
      <c r="M846" s="16"/>
      <c r="N846" s="316" t="s">
        <v>3364</v>
      </c>
      <c r="O846" s="316"/>
      <c r="P846" s="316"/>
      <c r="Q846" s="316"/>
      <c r="R846" s="316"/>
      <c r="S846" s="316"/>
      <c r="T846" s="323"/>
      <c r="U846" s="54"/>
      <c r="V846" s="143"/>
      <c r="W846" s="45"/>
    </row>
    <row r="848" spans="8:8">
      <c r="H848" s="317"/>
    </row>
  </sheetData>
  <autoFilter xmlns:etc="http://www.wps.cn/officeDocument/2017/etCustomData" ref="A11:AC846" etc:filterBottomFollowUsedRange="0">
    <extLst/>
  </autoFilter>
  <mergeCells count="28">
    <mergeCell ref="A1:E1"/>
    <mergeCell ref="A2:E2"/>
    <mergeCell ref="A4:U4"/>
    <mergeCell ref="A5:U5"/>
    <mergeCell ref="A6:U6"/>
    <mergeCell ref="C8:D8"/>
    <mergeCell ref="B844:C844"/>
    <mergeCell ref="N845:T845"/>
    <mergeCell ref="B846:C846"/>
    <mergeCell ref="N846:S846"/>
    <mergeCell ref="A8:A10"/>
    <mergeCell ref="B8:B10"/>
    <mergeCell ref="C9:C10"/>
    <mergeCell ref="D9:D10"/>
    <mergeCell ref="E8:E10"/>
    <mergeCell ref="F8:F10"/>
    <mergeCell ref="G8:G10"/>
    <mergeCell ref="H8:H10"/>
    <mergeCell ref="I8:I10"/>
    <mergeCell ref="J8:J10"/>
    <mergeCell ref="K8:K10"/>
    <mergeCell ref="L8:L10"/>
    <mergeCell ref="M8:M10"/>
    <mergeCell ref="N8:N10"/>
    <mergeCell ref="T8:T10"/>
    <mergeCell ref="U8:U10"/>
    <mergeCell ref="O8:Q9"/>
    <mergeCell ref="R8:S9"/>
  </mergeCells>
  <conditionalFormatting sqref="E17">
    <cfRule type="duplicateValues" dxfId="0" priority="179" stopIfTrue="1"/>
  </conditionalFormatting>
  <conditionalFormatting sqref="F17">
    <cfRule type="duplicateValues" dxfId="0" priority="177" stopIfTrue="1"/>
  </conditionalFormatting>
  <conditionalFormatting sqref="H17">
    <cfRule type="expression" dxfId="1" priority="169">
      <formula>ROW()=CELL("Row")</formula>
    </cfRule>
  </conditionalFormatting>
  <conditionalFormatting sqref="L17">
    <cfRule type="expression" dxfId="1" priority="171">
      <formula>ROW()=CELL("Row")</formula>
    </cfRule>
  </conditionalFormatting>
  <conditionalFormatting sqref="L18">
    <cfRule type="expression" dxfId="1" priority="172">
      <formula>ROW()=CELL("Row")</formula>
    </cfRule>
  </conditionalFormatting>
  <conditionalFormatting sqref="H627">
    <cfRule type="expression" dxfId="2" priority="166">
      <formula>ROW()=CELL("Row")</formula>
    </cfRule>
  </conditionalFormatting>
  <conditionalFormatting sqref="J627">
    <cfRule type="expression" dxfId="2" priority="2">
      <formula>ROW()=CELL("Row")</formula>
    </cfRule>
  </conditionalFormatting>
  <conditionalFormatting sqref="C631">
    <cfRule type="expression" dxfId="2" priority="114">
      <formula>ROW()=CELL("Row")</formula>
    </cfRule>
  </conditionalFormatting>
  <conditionalFormatting sqref="C663">
    <cfRule type="expression" dxfId="2" priority="112">
      <formula>ROW()=CELL("Row")</formula>
    </cfRule>
  </conditionalFormatting>
  <conditionalFormatting sqref="C664">
    <cfRule type="expression" dxfId="2" priority="111">
      <formula>ROW()=CELL("Row")</formula>
    </cfRule>
  </conditionalFormatting>
  <conditionalFormatting sqref="D665">
    <cfRule type="expression" dxfId="2" priority="110">
      <formula>ROW()=CELL("Row")</formula>
    </cfRule>
  </conditionalFormatting>
  <conditionalFormatting sqref="D682">
    <cfRule type="expression" dxfId="2" priority="107">
      <formula>ROW()=CELL("Row")</formula>
    </cfRule>
  </conditionalFormatting>
  <conditionalFormatting sqref="C683">
    <cfRule type="expression" dxfId="2" priority="108">
      <formula>ROW()=CELL("Row")</formula>
    </cfRule>
  </conditionalFormatting>
  <conditionalFormatting sqref="C689">
    <cfRule type="expression" dxfId="2" priority="103">
      <formula>ROW()=CELL("Row")</formula>
    </cfRule>
  </conditionalFormatting>
  <conditionalFormatting sqref="C692">
    <cfRule type="expression" dxfId="2" priority="101">
      <formula>ROW()=CELL("Row")</formula>
    </cfRule>
  </conditionalFormatting>
  <conditionalFormatting sqref="D697">
    <cfRule type="expression" dxfId="2" priority="95">
      <formula>ROW()=CELL("Row")</formula>
    </cfRule>
  </conditionalFormatting>
  <conditionalFormatting sqref="D698">
    <cfRule type="expression" dxfId="2" priority="94">
      <formula>ROW()=CELL("Row")</formula>
    </cfRule>
  </conditionalFormatting>
  <conditionalFormatting sqref="C699">
    <cfRule type="expression" dxfId="2" priority="93">
      <formula>ROW()=CELL("Row")</formula>
    </cfRule>
  </conditionalFormatting>
  <conditionalFormatting sqref="C700">
    <cfRule type="expression" dxfId="2" priority="92">
      <formula>ROW()=CELL("Row")</formula>
    </cfRule>
  </conditionalFormatting>
  <conditionalFormatting sqref="D701">
    <cfRule type="expression" dxfId="2" priority="91">
      <formula>ROW()=CELL("Row")</formula>
    </cfRule>
  </conditionalFormatting>
  <conditionalFormatting sqref="D716">
    <cfRule type="expression" dxfId="2" priority="123">
      <formula>ROW()=CELL("Row")</formula>
    </cfRule>
  </conditionalFormatting>
  <conditionalFormatting sqref="L716">
    <cfRule type="expression" dxfId="2" priority="117">
      <formula>ROW()=CELL("Row")</formula>
    </cfRule>
  </conditionalFormatting>
  <conditionalFormatting sqref="P716">
    <cfRule type="expression" dxfId="2" priority="120">
      <formula>ROW()=CELL("Row")</formula>
    </cfRule>
  </conditionalFormatting>
  <conditionalFormatting sqref="Q716">
    <cfRule type="expression" dxfId="2" priority="119">
      <formula>ROW()=CELL("Row")</formula>
    </cfRule>
  </conditionalFormatting>
  <conditionalFormatting sqref="R716:S716">
    <cfRule type="expression" dxfId="2" priority="118">
      <formula>ROW()=CELL("Row")</formula>
    </cfRule>
  </conditionalFormatting>
  <conditionalFormatting sqref="C717">
    <cfRule type="expression" dxfId="2" priority="122">
      <formula>ROW()=CELL("Row")</formula>
    </cfRule>
  </conditionalFormatting>
  <conditionalFormatting sqref="D719">
    <cfRule type="expression" dxfId="2" priority="135">
      <formula>ROW()=CELL("Row")</formula>
    </cfRule>
  </conditionalFormatting>
  <conditionalFormatting sqref="O719">
    <cfRule type="expression" dxfId="2" priority="131">
      <formula>ROW()=CELL("Row")</formula>
    </cfRule>
  </conditionalFormatting>
  <conditionalFormatting sqref="C720">
    <cfRule type="expression" dxfId="2" priority="134">
      <formula>ROW()=CELL("Row")</formula>
    </cfRule>
  </conditionalFormatting>
  <conditionalFormatting sqref="L720">
    <cfRule type="expression" dxfId="2" priority="128">
      <formula>ROW()=CELL("Row")</formula>
    </cfRule>
    <cfRule type="expression" dxfId="2" priority="129">
      <formula>ROW()=CELL("Row")</formula>
    </cfRule>
  </conditionalFormatting>
  <conditionalFormatting sqref="O720">
    <cfRule type="expression" dxfId="2" priority="127">
      <formula>ROW()=CELL("Row")</formula>
    </cfRule>
  </conditionalFormatting>
  <conditionalFormatting sqref="C721">
    <cfRule type="expression" dxfId="2" priority="133">
      <formula>ROW()=CELL("Row")</formula>
    </cfRule>
  </conditionalFormatting>
  <conditionalFormatting sqref="L721">
    <cfRule type="expression" dxfId="2" priority="125">
      <formula>ROW()=CELL("Row")</formula>
    </cfRule>
  </conditionalFormatting>
  <conditionalFormatting sqref="O721">
    <cfRule type="expression" dxfId="2" priority="124">
      <formula>ROW()=CELL("Row")</formula>
    </cfRule>
  </conditionalFormatting>
  <conditionalFormatting sqref="O723">
    <cfRule type="expression" dxfId="2" priority="141">
      <formula>ROW()=CELL("Row")</formula>
    </cfRule>
    <cfRule type="expression" dxfId="2" priority="146">
      <formula>ROW()=CELL("Row")</formula>
    </cfRule>
  </conditionalFormatting>
  <conditionalFormatting sqref="O724">
    <cfRule type="expression" dxfId="2" priority="142">
      <formula>ROW()=CELL("Row")</formula>
    </cfRule>
  </conditionalFormatting>
  <conditionalFormatting sqref="D725">
    <cfRule type="expression" dxfId="2" priority="150">
      <formula>ROW()=CELL("Row")</formula>
    </cfRule>
  </conditionalFormatting>
  <conditionalFormatting sqref="O727">
    <cfRule type="expression" dxfId="2" priority="145">
      <formula>ROW()=CELL("Row")</formula>
    </cfRule>
  </conditionalFormatting>
  <conditionalFormatting sqref="K731">
    <cfRule type="expression" dxfId="2" priority="147">
      <formula>ROW()=CELL("Row")</formula>
    </cfRule>
  </conditionalFormatting>
  <conditionalFormatting sqref="O731">
    <cfRule type="expression" dxfId="2" priority="144">
      <formula>ROW()=CELL("Row")</formula>
    </cfRule>
  </conditionalFormatting>
  <conditionalFormatting sqref="P735">
    <cfRule type="expression" dxfId="2" priority="140">
      <formula>ROW()=CELL("Row")</formula>
    </cfRule>
  </conditionalFormatting>
  <conditionalFormatting sqref="D736">
    <cfRule type="expression" dxfId="2" priority="149">
      <formula>ROW()=CELL("Row")</formula>
    </cfRule>
  </conditionalFormatting>
  <conditionalFormatting sqref="O736">
    <cfRule type="expression" dxfId="2" priority="136">
      <formula>ROW()=CELL("Row")</formula>
    </cfRule>
  </conditionalFormatting>
  <conditionalFormatting sqref="S736">
    <cfRule type="expression" dxfId="2" priority="138">
      <formula>ROW()=CELL("Row")</formula>
    </cfRule>
  </conditionalFormatting>
  <conditionalFormatting sqref="O738">
    <cfRule type="expression" dxfId="2" priority="154">
      <formula>ROW()=CELL("Row")</formula>
    </cfRule>
  </conditionalFormatting>
  <conditionalFormatting sqref="O739">
    <cfRule type="expression" dxfId="2" priority="152">
      <formula>ROW()=CELL("Row")</formula>
    </cfRule>
  </conditionalFormatting>
  <conditionalFormatting sqref="D760">
    <cfRule type="expression" dxfId="2" priority="164">
      <formula>ROW()=CELL("Row")</formula>
    </cfRule>
  </conditionalFormatting>
  <conditionalFormatting sqref="D782">
    <cfRule type="expression" dxfId="2" priority="84">
      <formula>ROW()=CELL("Row")</formula>
    </cfRule>
  </conditionalFormatting>
  <conditionalFormatting sqref="C783">
    <cfRule type="expression" dxfId="2" priority="85">
      <formula>ROW()=CELL("Row")</formula>
    </cfRule>
  </conditionalFormatting>
  <conditionalFormatting sqref="D785">
    <cfRule type="expression" dxfId="2" priority="77">
      <formula>ROW()=CELL("Row")</formula>
    </cfRule>
  </conditionalFormatting>
  <conditionalFormatting sqref="D804">
    <cfRule type="expression" dxfId="2" priority="66">
      <formula>ROW()=CELL("Row")</formula>
    </cfRule>
  </conditionalFormatting>
  <conditionalFormatting sqref="J809:K809">
    <cfRule type="expression" dxfId="2" priority="51">
      <formula>ROW()=CELL("Row")</formula>
    </cfRule>
  </conditionalFormatting>
  <conditionalFormatting sqref="R809">
    <cfRule type="expression" dxfId="2" priority="50">
      <formula>ROW()=CELL("Row")</formula>
    </cfRule>
  </conditionalFormatting>
  <conditionalFormatting sqref="J811:K811">
    <cfRule type="expression" dxfId="2" priority="45">
      <formula>ROW()=CELL("Row")</formula>
    </cfRule>
  </conditionalFormatting>
  <conditionalFormatting sqref="R811">
    <cfRule type="expression" dxfId="2" priority="43">
      <formula>ROW()=CELL("Row")</formula>
    </cfRule>
  </conditionalFormatting>
  <conditionalFormatting sqref="K812">
    <cfRule type="expression" dxfId="2" priority="44">
      <formula>ROW()=CELL("Row")</formula>
    </cfRule>
  </conditionalFormatting>
  <conditionalFormatting sqref="K813">
    <cfRule type="expression" dxfId="2" priority="46">
      <formula>ROW()=CELL("Row")</formula>
    </cfRule>
  </conditionalFormatting>
  <conditionalFormatting sqref="R813">
    <cfRule type="expression" dxfId="2" priority="42">
      <formula>ROW()=CELL("Row")</formula>
    </cfRule>
  </conditionalFormatting>
  <conditionalFormatting sqref="K816">
    <cfRule type="expression" dxfId="2" priority="31">
      <formula>ROW()=CELL("Row")</formula>
    </cfRule>
  </conditionalFormatting>
  <conditionalFormatting sqref="R816">
    <cfRule type="expression" dxfId="2" priority="27">
      <formula>ROW()=CELL("Row")</formula>
    </cfRule>
  </conditionalFormatting>
  <conditionalFormatting sqref="K817">
    <cfRule type="expression" dxfId="2" priority="30">
      <formula>ROW()=CELL("Row")</formula>
    </cfRule>
  </conditionalFormatting>
  <conditionalFormatting sqref="K818">
    <cfRule type="expression" dxfId="2" priority="29">
      <formula>ROW()=CELL("Row")</formula>
    </cfRule>
  </conditionalFormatting>
  <conditionalFormatting sqref="K819">
    <cfRule type="expression" dxfId="2" priority="28">
      <formula>ROW()=CELL("Row")</formula>
    </cfRule>
  </conditionalFormatting>
  <conditionalFormatting sqref="K823">
    <cfRule type="expression" dxfId="2" priority="38">
      <formula>ROW()=CELL("Row")</formula>
    </cfRule>
  </conditionalFormatting>
  <conditionalFormatting sqref="R823">
    <cfRule type="expression" dxfId="2" priority="36">
      <formula>ROW()=CELL("Row")</formula>
    </cfRule>
  </conditionalFormatting>
  <conditionalFormatting sqref="K824">
    <cfRule type="expression" dxfId="2" priority="37">
      <formula>ROW()=CELL("Row")</formula>
    </cfRule>
  </conditionalFormatting>
  <conditionalFormatting sqref="E825">
    <cfRule type="expression" dxfId="2" priority="35">
      <formula>ROW()=CELL("Row")</formula>
    </cfRule>
  </conditionalFormatting>
  <conditionalFormatting sqref="J828">
    <cfRule type="expression" dxfId="2" priority="21">
      <formula>ROW()=CELL("Row")</formula>
    </cfRule>
  </conditionalFormatting>
  <conditionalFormatting sqref="A830">
    <cfRule type="expression" dxfId="2" priority="24">
      <formula>ROW()=CELL("Row")</formula>
    </cfRule>
  </conditionalFormatting>
  <conditionalFormatting sqref="R834:S834">
    <cfRule type="expression" dxfId="2" priority="14">
      <formula>ROW()=CELL("Row")</formula>
    </cfRule>
  </conditionalFormatting>
  <conditionalFormatting sqref="A842">
    <cfRule type="expression" dxfId="2" priority="18">
      <formula>ROW()=CELL("Row")</formula>
    </cfRule>
  </conditionalFormatting>
  <conditionalFormatting sqref="A843">
    <cfRule type="expression" dxfId="2" priority="19">
      <formula>ROW()=CELL("Row")</formula>
    </cfRule>
  </conditionalFormatting>
  <conditionalFormatting sqref="A738:A739">
    <cfRule type="expression" dxfId="2" priority="158">
      <formula>ROW()=CELL("Row")</formula>
    </cfRule>
  </conditionalFormatting>
  <conditionalFormatting sqref="A808:A809">
    <cfRule type="expression" dxfId="2" priority="53">
      <formula>ROW()=CELL("Row")</formula>
    </cfRule>
  </conditionalFormatting>
  <conditionalFormatting sqref="A811:A813">
    <cfRule type="expression" dxfId="2" priority="48">
      <formula>ROW()=CELL("Row")</formula>
    </cfRule>
  </conditionalFormatting>
  <conditionalFormatting sqref="A815:A821">
    <cfRule type="expression" dxfId="2" priority="33">
      <formula>ROW()=CELL("Row")</formula>
    </cfRule>
  </conditionalFormatting>
  <conditionalFormatting sqref="A823:A825">
    <cfRule type="expression" dxfId="2" priority="40">
      <formula>ROW()=CELL("Row")</formula>
    </cfRule>
  </conditionalFormatting>
  <conditionalFormatting sqref="A834:A840">
    <cfRule type="expression" dxfId="2" priority="56">
      <formula>ROW()=CELL("Row")</formula>
    </cfRule>
  </conditionalFormatting>
  <conditionalFormatting sqref="B14:B843">
    <cfRule type="duplicateValues" dxfId="3" priority="195"/>
  </conditionalFormatting>
  <conditionalFormatting sqref="C811:C813">
    <cfRule type="expression" dxfId="2" priority="49">
      <formula>ROW()=CELL("Row")</formula>
    </cfRule>
  </conditionalFormatting>
  <conditionalFormatting sqref="D704:D705">
    <cfRule type="expression" dxfId="2" priority="90">
      <formula>ROW()=CELL("Row")</formula>
    </cfRule>
  </conditionalFormatting>
  <conditionalFormatting sqref="D706:D707">
    <cfRule type="expression" dxfId="2" priority="89">
      <formula>ROW()=CELL("Row")</formula>
    </cfRule>
  </conditionalFormatting>
  <conditionalFormatting sqref="E17:E19">
    <cfRule type="expression" dxfId="1" priority="180">
      <formula>ROW()=CELL("Row")</formula>
    </cfRule>
  </conditionalFormatting>
  <conditionalFormatting sqref="F17:F19">
    <cfRule type="expression" dxfId="1" priority="178">
      <formula>ROW()=CELL("Row")</formula>
    </cfRule>
  </conditionalFormatting>
  <conditionalFormatting sqref="G17:G19">
    <cfRule type="expression" dxfId="1" priority="176">
      <formula>ROW()=CELL("Row")</formula>
    </cfRule>
  </conditionalFormatting>
  <conditionalFormatting sqref="H18:H19">
    <cfRule type="expression" dxfId="1" priority="170">
      <formula>ROW()=CELL("Row")</formula>
    </cfRule>
  </conditionalFormatting>
  <conditionalFormatting sqref="N17:N18">
    <cfRule type="expression" dxfId="1" priority="175">
      <formula>ROW()=CELL("Row")</formula>
    </cfRule>
  </conditionalFormatting>
  <conditionalFormatting sqref="O734:O735">
    <cfRule type="expression" dxfId="2" priority="143">
      <formula>ROW()=CELL("Row")</formula>
    </cfRule>
  </conditionalFormatting>
  <conditionalFormatting sqref="P17:P19">
    <cfRule type="expression" dxfId="1" priority="174">
      <formula>ROW()=CELL("Row")</formula>
    </cfRule>
  </conditionalFormatting>
  <conditionalFormatting sqref="R17:S19">
    <cfRule type="expression" dxfId="1" priority="173">
      <formula>ROW()=CELL("Row")</formula>
    </cfRule>
  </conditionalFormatting>
  <conditionalFormatting sqref="E626:H626;J626:S626;E628:H628;J628:S628">
    <cfRule type="expression" dxfId="2" priority="168">
      <formula>ROW()=CELL("Row")</formula>
    </cfRule>
  </conditionalFormatting>
  <conditionalFormatting sqref="E627:F627;K627:S627">
    <cfRule type="expression" dxfId="2" priority="167">
      <formula>ROW()=CELL("Row")</formula>
    </cfRule>
  </conditionalFormatting>
  <conditionalFormatting sqref="D635;C630:C635">
    <cfRule type="expression" dxfId="2" priority="115">
      <formula>ROW()=CELL("Row")</formula>
    </cfRule>
  </conditionalFormatting>
  <conditionalFormatting sqref="D637:D638;C650;D647:D649;D651:D653;C654;D641:D643;C645:C646">
    <cfRule type="expression" dxfId="2" priority="113">
      <formula>ROW()=CELL("Row")</formula>
    </cfRule>
  </conditionalFormatting>
  <conditionalFormatting sqref="D667:D670;C677:C679;D676;D680;C673:C675;D672">
    <cfRule type="expression" dxfId="2" priority="109">
      <formula>ROW()=CELL("Row")</formula>
    </cfRule>
  </conditionalFormatting>
  <conditionalFormatting sqref="E716:H716;O716:S716;M716;J716:K716">
    <cfRule type="expression" dxfId="2" priority="121">
      <formula>ROW()=CELL("Row")</formula>
    </cfRule>
  </conditionalFormatting>
  <conditionalFormatting sqref="E717:H717;J717:S717">
    <cfRule type="expression" dxfId="2" priority="116">
      <formula>ROW()=CELL("Row")</formula>
    </cfRule>
  </conditionalFormatting>
  <conditionalFormatting sqref="E719:H719;K719:S719">
    <cfRule type="expression" dxfId="2" priority="132">
      <formula>ROW()=CELL("Row")</formula>
    </cfRule>
  </conditionalFormatting>
  <conditionalFormatting sqref="E720:H720;N720:S720;K720:L720">
    <cfRule type="expression" dxfId="2" priority="130">
      <formula>ROW()=CELL("Row")</formula>
    </cfRule>
  </conditionalFormatting>
  <conditionalFormatting sqref="E721:H721;N721:S721;K721:L721">
    <cfRule type="expression" dxfId="2" priority="126">
      <formula>ROW()=CELL("Row")</formula>
    </cfRule>
  </conditionalFormatting>
  <conditionalFormatting sqref="D723:D724;D732:D734;C735;C731;C727">
    <cfRule type="expression" dxfId="2" priority="151">
      <formula>ROW()=CELL("Row")</formula>
    </cfRule>
  </conditionalFormatting>
  <conditionalFormatting sqref="E732:F734;N731:S735;N727:S727;N723:S724;E735;K724:L724;J723:M723;E723:H724;K731:L735;G731:H735;K727:L727;E727:H727">
    <cfRule type="expression" dxfId="2" priority="148">
      <formula>ROW()=CELL("Row")</formula>
    </cfRule>
  </conditionalFormatting>
  <conditionalFormatting sqref="E725:H725;N725:S725;K725:L725">
    <cfRule type="expression" dxfId="2" priority="139">
      <formula>ROW()=CELL("Row")</formula>
    </cfRule>
  </conditionalFormatting>
  <conditionalFormatting sqref="E736;N736:R736;K736:L736;G736:H736">
    <cfRule type="expression" dxfId="2" priority="137">
      <formula>ROW()=CELL("Row")</formula>
    </cfRule>
  </conditionalFormatting>
  <conditionalFormatting sqref="E738:H738;L738;N738:S738">
    <cfRule type="expression" dxfId="2" priority="155">
      <formula>ROW()=CELL("Row")</formula>
    </cfRule>
  </conditionalFormatting>
  <conditionalFormatting sqref="E739:H739;N739:S739;L739">
    <cfRule type="expression" dxfId="2" priority="153">
      <formula>ROW()=CELL("Row")</formula>
    </cfRule>
  </conditionalFormatting>
  <conditionalFormatting sqref="A742:A743;C742:C743">
    <cfRule type="expression" dxfId="2" priority="161">
      <formula>ROW()=CELL("Row")</formula>
    </cfRule>
  </conditionalFormatting>
  <conditionalFormatting sqref="A746:A748;C746:C748">
    <cfRule type="expression" dxfId="2" priority="162">
      <formula>ROW()=CELL("Row")</formula>
    </cfRule>
  </conditionalFormatting>
  <conditionalFormatting sqref="A750:A758;D755:D758;C754;D750:D753">
    <cfRule type="expression" dxfId="2" priority="163">
      <formula>ROW()=CELL("Row")</formula>
    </cfRule>
  </conditionalFormatting>
  <conditionalFormatting sqref="C761;D762;A760:A762">
    <cfRule type="expression" dxfId="2" priority="165">
      <formula>ROW()=CELL("Row")</formula>
    </cfRule>
  </conditionalFormatting>
  <conditionalFormatting sqref="E760:H760;N760:S760;K760:L760">
    <cfRule type="expression" dxfId="2" priority="159">
      <formula>ROW()=CELL("Row")</formula>
    </cfRule>
  </conditionalFormatting>
  <conditionalFormatting sqref="E761:H762;N761:S762;K761:L762">
    <cfRule type="expression" dxfId="2" priority="160">
      <formula>ROW()=CELL("Row")</formula>
    </cfRule>
  </conditionalFormatting>
  <conditionalFormatting sqref="A765:A766;C765:C766">
    <cfRule type="expression" dxfId="2" priority="81">
      <formula>ROW()=CELL("Row")</formula>
    </cfRule>
  </conditionalFormatting>
  <conditionalFormatting sqref="A768:A770;C768:C770">
    <cfRule type="expression" dxfId="2" priority="82">
      <formula>ROW()=CELL("Row")</formula>
    </cfRule>
  </conditionalFormatting>
  <conditionalFormatting sqref="A772:A783;D777:D780;C776;D772:D775">
    <cfRule type="expression" dxfId="2" priority="83">
      <formula>ROW()=CELL("Row")</formula>
    </cfRule>
  </conditionalFormatting>
  <conditionalFormatting sqref="E782:H782;N782:S782;K782:L782">
    <cfRule type="expression" dxfId="2" priority="79">
      <formula>ROW()=CELL("Row")</formula>
    </cfRule>
  </conditionalFormatting>
  <conditionalFormatting sqref="E783:H783;N783:S783;K783:L783">
    <cfRule type="expression" dxfId="2" priority="80">
      <formula>ROW()=CELL("Row")</formula>
    </cfRule>
  </conditionalFormatting>
  <conditionalFormatting sqref="C786;A785:A786">
    <cfRule type="expression" dxfId="2" priority="78">
      <formula>ROW()=CELL("Row")</formula>
    </cfRule>
  </conditionalFormatting>
  <conditionalFormatting sqref="E785:H785;N785:S785;K785:L785">
    <cfRule type="expression" dxfId="2" priority="75">
      <formula>ROW()=CELL("Row")</formula>
    </cfRule>
  </conditionalFormatting>
  <conditionalFormatting sqref="E786:H786;N786:S786;K786:L786">
    <cfRule type="expression" dxfId="2" priority="76">
      <formula>ROW()=CELL("Row")</formula>
    </cfRule>
  </conditionalFormatting>
  <conditionalFormatting sqref="A789:A790;C789:C790">
    <cfRule type="expression" dxfId="2" priority="70">
      <formula>ROW()=CELL("Row")</formula>
    </cfRule>
  </conditionalFormatting>
  <conditionalFormatting sqref="A792:A794;C792:C794">
    <cfRule type="expression" dxfId="2" priority="71">
      <formula>ROW()=CELL("Row")</formula>
    </cfRule>
  </conditionalFormatting>
  <conditionalFormatting sqref="A796:A802;D801:D802;C800;D796:D799">
    <cfRule type="expression" dxfId="2" priority="72">
      <formula>ROW()=CELL("Row")</formula>
    </cfRule>
  </conditionalFormatting>
  <conditionalFormatting sqref="C805;A804:A805">
    <cfRule type="expression" dxfId="2" priority="67">
      <formula>ROW()=CELL("Row")</formula>
    </cfRule>
  </conditionalFormatting>
  <conditionalFormatting sqref="E804:H804;N804:S804;K804:L804">
    <cfRule type="expression" dxfId="2" priority="64">
      <formula>ROW()=CELL("Row")</formula>
    </cfRule>
  </conditionalFormatting>
  <conditionalFormatting sqref="E805:H805;N805:S805;K805:L805">
    <cfRule type="expression" dxfId="2" priority="65">
      <formula>ROW()=CELL("Row")</formula>
    </cfRule>
  </conditionalFormatting>
  <conditionalFormatting sqref="E808:H809;J808:K808;R808;S808:S809;L808:Q809">
    <cfRule type="expression" dxfId="2" priority="52">
      <formula>ROW()=CELL("Row")</formula>
    </cfRule>
  </conditionalFormatting>
  <conditionalFormatting sqref="E811:H813;L813:Q813;S811;L811:L812;N812:S812;N811:Q811;S813">
    <cfRule type="expression" dxfId="2" priority="47">
      <formula>ROW()=CELL("Row")</formula>
    </cfRule>
  </conditionalFormatting>
  <conditionalFormatting sqref="D819:D820;D815:D816;C821;C817:C818">
    <cfRule type="expression" dxfId="2" priority="34">
      <formula>ROW()=CELL("Row")</formula>
    </cfRule>
  </conditionalFormatting>
  <conditionalFormatting sqref="E815:H820;N815:S815;L816:Q816;K820:L821;L817:L819;N817:S821;S816;K815:L815">
    <cfRule type="expression" dxfId="2" priority="32">
      <formula>ROW()=CELL("Row")</formula>
    </cfRule>
  </conditionalFormatting>
  <conditionalFormatting sqref="D823;C824:C825">
    <cfRule type="expression" dxfId="2" priority="41">
      <formula>ROW()=CELL("Row")</formula>
    </cfRule>
  </conditionalFormatting>
  <conditionalFormatting sqref="E823:H824;L823:Q823;N824:S825;S823;K825:L825;L824">
    <cfRule type="expression" dxfId="2" priority="39">
      <formula>ROW()=CELL("Row")</formula>
    </cfRule>
  </conditionalFormatting>
  <conditionalFormatting sqref="A828;C828">
    <cfRule type="expression" dxfId="2" priority="26">
      <formula>ROW()=CELL("Row")</formula>
    </cfRule>
  </conditionalFormatting>
  <conditionalFormatting sqref="E828:H828;K828:S828">
    <cfRule type="expression" dxfId="2" priority="22">
      <formula>ROW()=CELL("Row")</formula>
    </cfRule>
  </conditionalFormatting>
  <conditionalFormatting sqref="A831:A832;C830:C831;D832">
    <cfRule type="expression" dxfId="2" priority="25">
      <formula>ROW()=CELL("Row")</formula>
    </cfRule>
  </conditionalFormatting>
  <conditionalFormatting sqref="E830:H832;K832:S832;K831:L831;J830:L830;N830:S831">
    <cfRule type="expression" dxfId="2" priority="23">
      <formula>ROW()=CELL("Row")</formula>
    </cfRule>
  </conditionalFormatting>
  <conditionalFormatting sqref="D834:D837;D840;C838:C839">
    <cfRule type="expression" dxfId="2" priority="16">
      <formula>ROW()=CELL("Row")</formula>
    </cfRule>
  </conditionalFormatting>
  <conditionalFormatting sqref="E834:H840;N837:S840;R835:S836;N834:Q836;K836:L840;J834:L835">
    <cfRule type="expression" dxfId="2" priority="15">
      <formula>ROW()=CELL("Row")</formula>
    </cfRule>
  </conditionalFormatting>
  <conditionalFormatting sqref="D842;C843">
    <cfRule type="expression" dxfId="2" priority="20">
      <formula>ROW()=CELL("Row")</formula>
    </cfRule>
  </conditionalFormatting>
  <conditionalFormatting sqref="E842:H843;N842:S843;K843:L843;J842:L842">
    <cfRule type="expression" dxfId="2" priority="17">
      <formula>ROW()=CELL("Row")</formula>
    </cfRule>
  </conditionalFormatting>
  <dataValidations count="3">
    <dataValidation type="list" allowBlank="1" showInputMessage="1" showErrorMessage="1" sqref="J626:K626 J627 K627 J628:K628 K719 J723:K723 K727 J809 K809 J811 K828 K720:K721 K724:K725 K731:K736 K760:K762 K811:K813 K815:K821 K823:K825 K830:K832 K834:K840 K842:K843 J716:K717">
      <formula1>INDIRECT("chucvu")</formula1>
    </dataValidation>
    <dataValidation type="list" allowBlank="1" showInputMessage="1" showErrorMessage="1" sqref="O727 O828 O626:O628 O716:O717 O719:O721 O723:O725 O731:O736 O738:O739 O760:O762 O808:O809 O811:O813 O815:O821 O823:O825 O830:O832 O834:O840 O842:O843">
      <formula1>INDIRECT("trinhdo")</formula1>
    </dataValidation>
    <dataValidation type="list" allowBlank="1" showInputMessage="1" showErrorMessage="1" sqref="J808:K808">
      <formula1>INDIRECT("vitri")</formula1>
    </dataValidation>
  </dataValidations>
  <pageMargins left="0.200694444444444" right="0.200694444444444" top="0.200694444444444" bottom="0.251388888888889" header="0.298611111111111" footer="0.298611111111111"/>
  <pageSetup paperSize="9" scale="95" orientation="landscape"/>
  <headerFooter>
    <oddFooter>&amp;RTrang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9"/>
  <sheetViews>
    <sheetView zoomScale="70" zoomScaleNormal="70" workbookViewId="0">
      <selection activeCell="C30" sqref="C30"/>
    </sheetView>
  </sheetViews>
  <sheetFormatPr defaultColWidth="9" defaultRowHeight="15.75" outlineLevelCol="3"/>
  <cols>
    <col min="2" max="2" width="44.25" customWidth="1"/>
    <col min="3" max="3" width="13.125" customWidth="1"/>
  </cols>
  <sheetData>
    <row r="1" spans="1:3">
      <c r="A1" s="1" t="s">
        <v>0</v>
      </c>
      <c r="B1" s="1"/>
      <c r="C1" s="2"/>
    </row>
    <row r="2" spans="1:3">
      <c r="A2" s="3" t="s">
        <v>1</v>
      </c>
      <c r="B2" s="3"/>
      <c r="C2" s="4"/>
    </row>
    <row r="3" spans="1:3">
      <c r="A3" s="3"/>
      <c r="B3" s="5"/>
      <c r="C3" s="6"/>
    </row>
    <row r="4" ht="18.75" spans="1:3">
      <c r="A4" s="7"/>
      <c r="B4" s="8"/>
      <c r="C4" s="9"/>
    </row>
    <row r="5" spans="1:3">
      <c r="A5" s="3"/>
      <c r="B5" s="5"/>
      <c r="C5" s="10"/>
    </row>
    <row r="6" ht="18.75" spans="1:3">
      <c r="A6" s="11"/>
      <c r="B6" s="12"/>
      <c r="C6" s="13"/>
    </row>
    <row r="7" spans="1:3">
      <c r="A7" s="14"/>
      <c r="B7" s="15"/>
      <c r="C7" s="16"/>
    </row>
    <row r="8" ht="15.6" customHeight="1" spans="1:4">
      <c r="A8" s="17" t="s">
        <v>5</v>
      </c>
      <c r="B8" s="18" t="s">
        <v>6</v>
      </c>
      <c r="C8" s="19" t="s">
        <v>3365</v>
      </c>
      <c r="D8" s="20"/>
    </row>
    <row r="9" spans="1:4">
      <c r="A9" s="17"/>
      <c r="B9" s="18"/>
      <c r="C9" s="19"/>
      <c r="D9" s="21"/>
    </row>
    <row r="10" spans="1:4">
      <c r="A10" s="17"/>
      <c r="B10" s="18"/>
      <c r="C10" s="19"/>
      <c r="D10" s="21"/>
    </row>
    <row r="11" spans="1:3">
      <c r="A11" s="22">
        <v>1</v>
      </c>
      <c r="B11" s="22">
        <v>2</v>
      </c>
      <c r="C11" s="22">
        <v>3</v>
      </c>
    </row>
    <row r="12" spans="1:3">
      <c r="A12" s="17" t="s">
        <v>29</v>
      </c>
      <c r="B12" s="23" t="s">
        <v>30</v>
      </c>
      <c r="C12" s="24">
        <v>95</v>
      </c>
    </row>
    <row r="13" spans="1:3">
      <c r="A13" s="17">
        <v>1</v>
      </c>
      <c r="B13" s="23" t="s">
        <v>32</v>
      </c>
      <c r="C13" s="24">
        <v>3</v>
      </c>
    </row>
    <row r="14" spans="1:3">
      <c r="A14" s="17">
        <v>2</v>
      </c>
      <c r="B14" s="25" t="s">
        <v>86</v>
      </c>
      <c r="C14" s="19">
        <v>13</v>
      </c>
    </row>
    <row r="15" spans="1:3">
      <c r="A15" s="17">
        <v>3</v>
      </c>
      <c r="B15" s="25" t="s">
        <v>192</v>
      </c>
      <c r="C15" s="26">
        <v>12</v>
      </c>
    </row>
    <row r="16" spans="1:3">
      <c r="A16" s="17">
        <v>4</v>
      </c>
      <c r="B16" s="25" t="s">
        <v>3366</v>
      </c>
      <c r="C16" s="26">
        <v>23</v>
      </c>
    </row>
    <row r="17" spans="1:3">
      <c r="A17" s="17">
        <v>5</v>
      </c>
      <c r="B17" s="25" t="s">
        <v>3367</v>
      </c>
      <c r="C17" s="26">
        <v>37</v>
      </c>
    </row>
    <row r="18" spans="1:3">
      <c r="A18" s="17">
        <v>6</v>
      </c>
      <c r="B18" s="25" t="s">
        <v>3368</v>
      </c>
      <c r="C18" s="26">
        <v>7</v>
      </c>
    </row>
    <row r="19" spans="1:3">
      <c r="A19" s="17" t="s">
        <v>85</v>
      </c>
      <c r="B19" s="27" t="s">
        <v>3369</v>
      </c>
      <c r="C19" s="28">
        <v>77</v>
      </c>
    </row>
    <row r="20" spans="1:3">
      <c r="A20" s="17">
        <v>1</v>
      </c>
      <c r="B20" s="27" t="s">
        <v>3370</v>
      </c>
      <c r="C20" s="28">
        <v>3</v>
      </c>
    </row>
    <row r="21" spans="1:3">
      <c r="A21" s="17">
        <v>2</v>
      </c>
      <c r="B21" s="29" t="s">
        <v>754</v>
      </c>
      <c r="C21" s="30">
        <v>23</v>
      </c>
    </row>
    <row r="22" spans="1:3">
      <c r="A22" s="17">
        <v>3</v>
      </c>
      <c r="B22" s="27" t="s">
        <v>3371</v>
      </c>
      <c r="C22" s="19">
        <v>23</v>
      </c>
    </row>
    <row r="23" spans="1:3">
      <c r="A23" s="17">
        <v>4</v>
      </c>
      <c r="B23" s="27" t="s">
        <v>3372</v>
      </c>
      <c r="C23" s="19">
        <v>17</v>
      </c>
    </row>
    <row r="24" spans="1:3">
      <c r="A24" s="17">
        <v>5</v>
      </c>
      <c r="B24" s="27" t="s">
        <v>3373</v>
      </c>
      <c r="C24" s="19">
        <v>11</v>
      </c>
    </row>
    <row r="25" spans="1:3">
      <c r="A25" s="17" t="s">
        <v>104</v>
      </c>
      <c r="B25" s="27" t="s">
        <v>1110</v>
      </c>
      <c r="C25" s="28">
        <v>27</v>
      </c>
    </row>
    <row r="26" spans="1:3">
      <c r="A26" s="17">
        <v>1</v>
      </c>
      <c r="B26" s="27" t="s">
        <v>3370</v>
      </c>
      <c r="C26" s="28">
        <v>3</v>
      </c>
    </row>
    <row r="27" spans="1:3">
      <c r="A27" s="26">
        <v>2</v>
      </c>
      <c r="B27" s="31" t="s">
        <v>754</v>
      </c>
      <c r="C27" s="26">
        <v>6</v>
      </c>
    </row>
    <row r="28" spans="1:3">
      <c r="A28" s="17">
        <v>3</v>
      </c>
      <c r="B28" s="27" t="s">
        <v>3371</v>
      </c>
      <c r="C28" s="26">
        <v>8</v>
      </c>
    </row>
    <row r="29" spans="1:3">
      <c r="A29" s="26">
        <v>4</v>
      </c>
      <c r="B29" s="25" t="s">
        <v>3374</v>
      </c>
      <c r="C29" s="26">
        <v>7</v>
      </c>
    </row>
    <row r="30" spans="1:3">
      <c r="A30" s="17">
        <v>5</v>
      </c>
      <c r="B30" s="25" t="s">
        <v>3373</v>
      </c>
      <c r="C30" s="26">
        <v>3</v>
      </c>
    </row>
    <row r="31" spans="1:3">
      <c r="A31" s="17" t="s">
        <v>304</v>
      </c>
      <c r="B31" s="27" t="s">
        <v>1244</v>
      </c>
      <c r="C31" s="19">
        <v>22</v>
      </c>
    </row>
    <row r="32" spans="1:3">
      <c r="A32" s="18">
        <v>1</v>
      </c>
      <c r="B32" s="23" t="s">
        <v>3370</v>
      </c>
      <c r="C32" s="19">
        <v>2</v>
      </c>
    </row>
    <row r="33" spans="1:3">
      <c r="A33" s="18">
        <v>2</v>
      </c>
      <c r="B33" s="25" t="s">
        <v>754</v>
      </c>
      <c r="C33" s="19">
        <v>6</v>
      </c>
    </row>
    <row r="34" spans="1:3">
      <c r="A34" s="18">
        <v>3</v>
      </c>
      <c r="B34" s="23" t="s">
        <v>3371</v>
      </c>
      <c r="C34" s="19">
        <v>8</v>
      </c>
    </row>
    <row r="35" spans="1:3">
      <c r="A35" s="18">
        <v>4</v>
      </c>
      <c r="B35" s="25" t="s">
        <v>3372</v>
      </c>
      <c r="C35" s="19">
        <v>2</v>
      </c>
    </row>
    <row r="36" spans="1:3">
      <c r="A36" s="18">
        <v>5</v>
      </c>
      <c r="B36" s="23" t="s">
        <v>3373</v>
      </c>
      <c r="C36" s="19">
        <v>4</v>
      </c>
    </row>
    <row r="37" spans="1:3">
      <c r="A37" s="17" t="s">
        <v>557</v>
      </c>
      <c r="B37" s="27" t="s">
        <v>1337</v>
      </c>
      <c r="C37" s="19">
        <v>20</v>
      </c>
    </row>
    <row r="38" spans="1:3">
      <c r="A38" s="18">
        <v>1</v>
      </c>
      <c r="B38" s="23" t="s">
        <v>3370</v>
      </c>
      <c r="C38" s="19">
        <v>3</v>
      </c>
    </row>
    <row r="39" spans="1:3">
      <c r="A39" s="18">
        <v>2</v>
      </c>
      <c r="B39" s="25" t="s">
        <v>754</v>
      </c>
      <c r="C39" s="19">
        <v>4</v>
      </c>
    </row>
    <row r="40" spans="1:3">
      <c r="A40" s="18">
        <v>3</v>
      </c>
      <c r="B40" s="23" t="s">
        <v>3371</v>
      </c>
      <c r="C40" s="19">
        <v>5</v>
      </c>
    </row>
    <row r="41" spans="1:3">
      <c r="A41" s="18">
        <v>4</v>
      </c>
      <c r="B41" s="23" t="s">
        <v>3374</v>
      </c>
      <c r="C41" s="19">
        <v>6</v>
      </c>
    </row>
    <row r="42" spans="1:3">
      <c r="A42" s="18">
        <v>5</v>
      </c>
      <c r="B42" s="23" t="s">
        <v>3373</v>
      </c>
      <c r="C42" s="19">
        <v>2</v>
      </c>
    </row>
    <row r="43" spans="1:3">
      <c r="A43" s="17" t="s">
        <v>1437</v>
      </c>
      <c r="B43" s="31" t="s">
        <v>1438</v>
      </c>
      <c r="C43" s="19">
        <v>36</v>
      </c>
    </row>
    <row r="44" spans="1:3">
      <c r="A44" s="17">
        <v>1</v>
      </c>
      <c r="B44" s="23" t="s">
        <v>3370</v>
      </c>
      <c r="C44" s="19">
        <v>2</v>
      </c>
    </row>
    <row r="45" spans="1:3">
      <c r="A45" s="17">
        <v>2</v>
      </c>
      <c r="B45" s="25" t="s">
        <v>754</v>
      </c>
      <c r="C45" s="19">
        <v>9</v>
      </c>
    </row>
    <row r="46" spans="1:3">
      <c r="A46" s="17">
        <v>3</v>
      </c>
      <c r="B46" s="23" t="s">
        <v>3371</v>
      </c>
      <c r="C46" s="19">
        <v>15</v>
      </c>
    </row>
    <row r="47" spans="1:3">
      <c r="A47" s="17">
        <v>4</v>
      </c>
      <c r="B47" s="31" t="s">
        <v>3374</v>
      </c>
      <c r="C47" s="19">
        <v>5</v>
      </c>
    </row>
    <row r="48" spans="1:3">
      <c r="A48" s="17">
        <v>5</v>
      </c>
      <c r="B48" s="23" t="s">
        <v>3373</v>
      </c>
      <c r="C48" s="19">
        <v>5</v>
      </c>
    </row>
    <row r="49" spans="1:3">
      <c r="A49" s="17" t="s">
        <v>1627</v>
      </c>
      <c r="B49" s="27" t="s">
        <v>1628</v>
      </c>
      <c r="C49" s="19">
        <v>23</v>
      </c>
    </row>
    <row r="50" spans="1:3">
      <c r="A50" s="17">
        <v>1</v>
      </c>
      <c r="B50" s="23" t="s">
        <v>3370</v>
      </c>
      <c r="C50" s="19">
        <v>3</v>
      </c>
    </row>
    <row r="51" spans="1:3">
      <c r="A51" s="17">
        <v>2</v>
      </c>
      <c r="B51" s="25" t="s">
        <v>754</v>
      </c>
      <c r="C51" s="19">
        <v>5</v>
      </c>
    </row>
    <row r="52" spans="1:3">
      <c r="A52" s="17">
        <v>3</v>
      </c>
      <c r="B52" s="23" t="s">
        <v>3371</v>
      </c>
      <c r="C52" s="26">
        <v>8</v>
      </c>
    </row>
    <row r="53" spans="1:3">
      <c r="A53" s="17">
        <v>4</v>
      </c>
      <c r="B53" s="25" t="s">
        <v>3372</v>
      </c>
      <c r="C53" s="26">
        <v>5</v>
      </c>
    </row>
    <row r="54" spans="1:3">
      <c r="A54" s="17">
        <v>5</v>
      </c>
      <c r="B54" s="23" t="s">
        <v>3373</v>
      </c>
      <c r="C54" s="26">
        <v>2</v>
      </c>
    </row>
    <row r="55" spans="1:3">
      <c r="A55" s="17" t="s">
        <v>1739</v>
      </c>
      <c r="B55" s="27" t="s">
        <v>1740</v>
      </c>
      <c r="C55" s="19">
        <v>27</v>
      </c>
    </row>
    <row r="56" spans="1:3">
      <c r="A56" s="18">
        <v>1</v>
      </c>
      <c r="B56" s="23" t="s">
        <v>3370</v>
      </c>
      <c r="C56" s="19">
        <v>3</v>
      </c>
    </row>
    <row r="57" spans="1:3">
      <c r="A57" s="18">
        <v>2</v>
      </c>
      <c r="B57" s="25" t="s">
        <v>754</v>
      </c>
      <c r="C57" s="19">
        <v>6</v>
      </c>
    </row>
    <row r="58" spans="1:3">
      <c r="A58" s="18">
        <v>3</v>
      </c>
      <c r="B58" s="23" t="s">
        <v>3371</v>
      </c>
      <c r="C58" s="19">
        <v>8</v>
      </c>
    </row>
    <row r="59" spans="1:3">
      <c r="A59" s="18">
        <v>4</v>
      </c>
      <c r="B59" s="25" t="s">
        <v>3372</v>
      </c>
      <c r="C59" s="19">
        <v>7</v>
      </c>
    </row>
    <row r="60" spans="1:3">
      <c r="A60" s="18">
        <v>5</v>
      </c>
      <c r="B60" s="23" t="s">
        <v>3373</v>
      </c>
      <c r="C60" s="19">
        <v>3</v>
      </c>
    </row>
    <row r="61" spans="1:3">
      <c r="A61" s="17" t="s">
        <v>1857</v>
      </c>
      <c r="B61" s="27" t="s">
        <v>1858</v>
      </c>
      <c r="C61" s="19">
        <v>14</v>
      </c>
    </row>
    <row r="62" spans="1:3">
      <c r="A62" s="18">
        <v>1</v>
      </c>
      <c r="B62" s="32" t="s">
        <v>3370</v>
      </c>
      <c r="C62" s="33">
        <v>1</v>
      </c>
    </row>
    <row r="63" spans="1:3">
      <c r="A63" s="34">
        <v>2</v>
      </c>
      <c r="B63" s="32" t="s">
        <v>754</v>
      </c>
      <c r="C63" s="35">
        <v>3</v>
      </c>
    </row>
    <row r="64" spans="1:3">
      <c r="A64" s="18">
        <v>3</v>
      </c>
      <c r="B64" s="32" t="s">
        <v>3371</v>
      </c>
      <c r="C64" s="35">
        <v>4</v>
      </c>
    </row>
    <row r="65" spans="1:3">
      <c r="A65" s="34">
        <v>4</v>
      </c>
      <c r="B65" s="32" t="s">
        <v>3372</v>
      </c>
      <c r="C65" s="35">
        <v>4</v>
      </c>
    </row>
    <row r="66" spans="1:3">
      <c r="A66" s="18">
        <v>5</v>
      </c>
      <c r="B66" s="32" t="s">
        <v>3373</v>
      </c>
      <c r="C66" s="35">
        <v>2</v>
      </c>
    </row>
    <row r="67" spans="1:3">
      <c r="A67" s="17" t="s">
        <v>1922</v>
      </c>
      <c r="B67" s="27" t="s">
        <v>1923</v>
      </c>
      <c r="C67" s="19">
        <v>20</v>
      </c>
    </row>
    <row r="68" spans="1:3">
      <c r="A68" s="18">
        <v>1</v>
      </c>
      <c r="B68" s="23" t="s">
        <v>3370</v>
      </c>
      <c r="C68" s="19">
        <v>3</v>
      </c>
    </row>
    <row r="69" spans="1:3">
      <c r="A69" s="18">
        <v>2</v>
      </c>
      <c r="B69" s="25" t="s">
        <v>754</v>
      </c>
      <c r="C69" s="19">
        <v>5</v>
      </c>
    </row>
    <row r="70" spans="1:3">
      <c r="A70" s="18">
        <v>3</v>
      </c>
      <c r="B70" s="23" t="s">
        <v>3371</v>
      </c>
      <c r="C70" s="26">
        <v>6</v>
      </c>
    </row>
    <row r="71" spans="1:3">
      <c r="A71" s="18">
        <v>4</v>
      </c>
      <c r="B71" s="25" t="s">
        <v>3372</v>
      </c>
      <c r="C71" s="36">
        <v>3</v>
      </c>
    </row>
    <row r="72" spans="1:3">
      <c r="A72" s="18">
        <v>5</v>
      </c>
      <c r="B72" s="23" t="s">
        <v>3373</v>
      </c>
      <c r="C72" s="36">
        <v>3</v>
      </c>
    </row>
    <row r="73" spans="1:3">
      <c r="A73" s="17" t="s">
        <v>2013</v>
      </c>
      <c r="B73" s="27" t="s">
        <v>2014</v>
      </c>
      <c r="C73" s="19">
        <v>19</v>
      </c>
    </row>
    <row r="74" spans="1:3">
      <c r="A74" s="18">
        <v>1</v>
      </c>
      <c r="B74" s="23" t="s">
        <v>3370</v>
      </c>
      <c r="C74" s="19">
        <v>3</v>
      </c>
    </row>
    <row r="75" spans="1:3">
      <c r="A75" s="18">
        <v>2</v>
      </c>
      <c r="B75" s="25" t="s">
        <v>754</v>
      </c>
      <c r="C75" s="19">
        <v>5</v>
      </c>
    </row>
    <row r="76" spans="1:3">
      <c r="A76" s="18">
        <v>3</v>
      </c>
      <c r="B76" s="23" t="s">
        <v>3371</v>
      </c>
      <c r="C76" s="19">
        <v>6</v>
      </c>
    </row>
    <row r="77" spans="1:3">
      <c r="A77" s="18">
        <v>4</v>
      </c>
      <c r="B77" s="25" t="s">
        <v>3372</v>
      </c>
      <c r="C77" s="19">
        <v>3</v>
      </c>
    </row>
    <row r="78" spans="1:3">
      <c r="A78" s="18">
        <v>5</v>
      </c>
      <c r="B78" s="23" t="s">
        <v>3373</v>
      </c>
      <c r="C78" s="19">
        <v>2</v>
      </c>
    </row>
    <row r="79" spans="1:3">
      <c r="A79" s="17" t="s">
        <v>2097</v>
      </c>
      <c r="B79" s="27" t="s">
        <v>2098</v>
      </c>
      <c r="C79" s="19">
        <v>22</v>
      </c>
    </row>
    <row r="80" spans="1:3">
      <c r="A80" s="18">
        <v>1</v>
      </c>
      <c r="B80" s="23" t="s">
        <v>3370</v>
      </c>
      <c r="C80" s="19">
        <v>2</v>
      </c>
    </row>
    <row r="81" spans="1:3">
      <c r="A81" s="18">
        <v>2</v>
      </c>
      <c r="B81" s="31" t="s">
        <v>754</v>
      </c>
      <c r="C81" s="19">
        <v>6</v>
      </c>
    </row>
    <row r="82" spans="1:3">
      <c r="A82" s="18">
        <v>3</v>
      </c>
      <c r="B82" s="23" t="s">
        <v>3371</v>
      </c>
      <c r="C82" s="19">
        <v>8</v>
      </c>
    </row>
    <row r="83" spans="1:3">
      <c r="A83" s="18">
        <v>4</v>
      </c>
      <c r="B83" s="25" t="s">
        <v>3372</v>
      </c>
      <c r="C83" s="19">
        <v>4</v>
      </c>
    </row>
    <row r="84" spans="1:3">
      <c r="A84" s="18">
        <v>5</v>
      </c>
      <c r="B84" s="23" t="s">
        <v>3373</v>
      </c>
      <c r="C84" s="19">
        <v>2</v>
      </c>
    </row>
    <row r="85" spans="1:3">
      <c r="A85" s="17" t="s">
        <v>2196</v>
      </c>
      <c r="B85" s="27" t="s">
        <v>2197</v>
      </c>
      <c r="C85" s="19">
        <v>26</v>
      </c>
    </row>
    <row r="86" spans="1:3">
      <c r="A86" s="18">
        <v>1</v>
      </c>
      <c r="B86" s="27" t="s">
        <v>741</v>
      </c>
      <c r="C86" s="19">
        <v>3</v>
      </c>
    </row>
    <row r="87" spans="1:3">
      <c r="A87" s="18">
        <v>2</v>
      </c>
      <c r="B87" s="27" t="s">
        <v>754</v>
      </c>
      <c r="C87" s="19">
        <v>7</v>
      </c>
    </row>
    <row r="88" spans="1:3">
      <c r="A88" s="18">
        <v>3</v>
      </c>
      <c r="B88" s="27" t="s">
        <v>3371</v>
      </c>
      <c r="C88" s="19">
        <v>10</v>
      </c>
    </row>
    <row r="89" spans="1:3">
      <c r="A89" s="18">
        <v>4</v>
      </c>
      <c r="B89" s="37" t="s">
        <v>3372</v>
      </c>
      <c r="C89" s="19">
        <v>4</v>
      </c>
    </row>
    <row r="90" spans="1:3">
      <c r="A90" s="18">
        <v>5</v>
      </c>
      <c r="B90" s="27" t="s">
        <v>3373</v>
      </c>
      <c r="C90" s="19">
        <v>2</v>
      </c>
    </row>
    <row r="91" spans="1:3">
      <c r="A91" s="17" t="s">
        <v>2324</v>
      </c>
      <c r="B91" s="27" t="s">
        <v>2325</v>
      </c>
      <c r="C91" s="19">
        <v>29</v>
      </c>
    </row>
    <row r="92" spans="1:3">
      <c r="A92" s="18">
        <v>1</v>
      </c>
      <c r="B92" s="23" t="s">
        <v>3370</v>
      </c>
      <c r="C92" s="19">
        <v>2</v>
      </c>
    </row>
    <row r="93" spans="1:3">
      <c r="A93" s="18">
        <v>2</v>
      </c>
      <c r="B93" s="25" t="s">
        <v>754</v>
      </c>
      <c r="C93" s="19">
        <v>8</v>
      </c>
    </row>
    <row r="94" spans="1:3">
      <c r="A94" s="18">
        <v>3</v>
      </c>
      <c r="B94" s="23" t="s">
        <v>3371</v>
      </c>
      <c r="C94" s="19">
        <v>12</v>
      </c>
    </row>
    <row r="95" spans="1:3">
      <c r="A95" s="18">
        <v>4</v>
      </c>
      <c r="B95" s="25" t="s">
        <v>3372</v>
      </c>
      <c r="C95" s="19">
        <v>5</v>
      </c>
    </row>
    <row r="96" spans="1:3">
      <c r="A96" s="18">
        <v>5</v>
      </c>
      <c r="B96" s="23" t="s">
        <v>3373</v>
      </c>
      <c r="C96" s="19">
        <v>2</v>
      </c>
    </row>
    <row r="97" spans="1:3">
      <c r="A97" s="17" t="s">
        <v>2457</v>
      </c>
      <c r="B97" s="27" t="s">
        <v>2458</v>
      </c>
      <c r="C97" s="19">
        <v>12</v>
      </c>
    </row>
    <row r="98" spans="1:3">
      <c r="A98" s="18">
        <v>1</v>
      </c>
      <c r="B98" s="23" t="s">
        <v>3370</v>
      </c>
      <c r="C98" s="19">
        <v>2</v>
      </c>
    </row>
    <row r="99" spans="1:3">
      <c r="A99" s="18">
        <v>2</v>
      </c>
      <c r="B99" s="25" t="s">
        <v>86</v>
      </c>
      <c r="C99" s="19">
        <v>2</v>
      </c>
    </row>
    <row r="100" spans="1:3">
      <c r="A100" s="18">
        <v>3</v>
      </c>
      <c r="B100" s="23" t="s">
        <v>3371</v>
      </c>
      <c r="C100" s="19">
        <v>3</v>
      </c>
    </row>
    <row r="101" spans="1:3">
      <c r="A101" s="18">
        <v>4</v>
      </c>
      <c r="B101" s="25" t="s">
        <v>3372</v>
      </c>
      <c r="C101" s="19">
        <v>4</v>
      </c>
    </row>
    <row r="102" spans="1:3">
      <c r="A102" s="18">
        <v>5</v>
      </c>
      <c r="B102" s="23" t="s">
        <v>3373</v>
      </c>
      <c r="C102" s="19">
        <v>1</v>
      </c>
    </row>
    <row r="103" spans="1:3">
      <c r="A103" s="17" t="s">
        <v>2514</v>
      </c>
      <c r="B103" s="27" t="s">
        <v>3375</v>
      </c>
      <c r="C103" s="28">
        <v>14</v>
      </c>
    </row>
    <row r="104" spans="1:3">
      <c r="A104" s="18">
        <v>1</v>
      </c>
      <c r="B104" s="23" t="s">
        <v>3370</v>
      </c>
      <c r="C104" s="19">
        <v>2</v>
      </c>
    </row>
    <row r="105" spans="1:3">
      <c r="A105" s="18">
        <v>2</v>
      </c>
      <c r="B105" s="25" t="s">
        <v>754</v>
      </c>
      <c r="C105" s="19">
        <v>4</v>
      </c>
    </row>
    <row r="106" spans="1:3">
      <c r="A106" s="18">
        <v>3</v>
      </c>
      <c r="B106" s="23" t="s">
        <v>3371</v>
      </c>
      <c r="C106" s="38">
        <v>4</v>
      </c>
    </row>
    <row r="107" spans="1:3">
      <c r="A107" s="18">
        <v>4</v>
      </c>
      <c r="B107" s="25" t="s">
        <v>3372</v>
      </c>
      <c r="C107" s="19">
        <v>3</v>
      </c>
    </row>
    <row r="108" spans="1:3">
      <c r="A108" s="18">
        <v>5</v>
      </c>
      <c r="B108" s="23" t="s">
        <v>3373</v>
      </c>
      <c r="C108" s="28">
        <v>1</v>
      </c>
    </row>
    <row r="109" spans="1:3">
      <c r="A109" s="39"/>
      <c r="B109" s="18" t="s">
        <v>3361</v>
      </c>
      <c r="C109" s="28">
        <v>483</v>
      </c>
    </row>
  </sheetData>
  <mergeCells count="9">
    <mergeCell ref="A1:B1"/>
    <mergeCell ref="A2:B2"/>
    <mergeCell ref="A4:C4"/>
    <mergeCell ref="A5:C5"/>
    <mergeCell ref="A6:C6"/>
    <mergeCell ref="A8:A10"/>
    <mergeCell ref="B8:B10"/>
    <mergeCell ref="C8:C10"/>
    <mergeCell ref="D9:D10"/>
  </mergeCells>
  <conditionalFormatting sqref="B1:B109">
    <cfRule type="duplicateValues" dxfId="4" priority="5"/>
  </conditionalFormatting>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Mai Nguyen</cp:lastModifiedBy>
  <dcterms:created xsi:type="dcterms:W3CDTF">2024-03-20T07:59:00Z</dcterms:created>
  <cp:lastPrinted>2024-03-26T03:46:00Z</cp:lastPrinted>
  <dcterms:modified xsi:type="dcterms:W3CDTF">2025-08-06T06:59:57Z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46E2360CF2A54BE0B56137216B6F9513_13</vt:lpwstr>
  </property>
  <property fmtid="{D5CDD505-2E9C-101B-9397-08002B2CF9AE}" pid="3" name="KSOProductBuildVer">
    <vt:lpwstr>1033-12.2.0.21931</vt:lpwstr>
  </property>
</Properties>
</file>