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alru\OneDrive\Рабочий стол\Main Folders\Python\Shooting scores\Scores\"/>
    </mc:Choice>
  </mc:AlternateContent>
  <xr:revisionPtr revIDLastSave="0" documentId="13_ncr:1_{D203D548-B9A5-4AC7-AA0B-B06882DBAF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cores" sheetId="5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71" i="5" l="1"/>
  <c r="BK71" i="5"/>
  <c r="BJ71" i="5"/>
  <c r="BN70" i="5"/>
  <c r="BK70" i="5"/>
  <c r="BJ70" i="5"/>
  <c r="BL70" i="5" s="1"/>
  <c r="BL71" i="5" l="1"/>
  <c r="BN98" i="5"/>
  <c r="BN99" i="5"/>
  <c r="BJ98" i="5"/>
  <c r="BL98" i="5" s="1"/>
  <c r="BM98" i="5" s="1"/>
  <c r="BK98" i="5"/>
  <c r="BN83" i="5" l="1"/>
  <c r="BK83" i="5"/>
  <c r="BJ83" i="5"/>
  <c r="BN82" i="5"/>
  <c r="BL83" i="5" l="1"/>
  <c r="BM83" i="5" s="1"/>
  <c r="BN63" i="5"/>
  <c r="BN62" i="5"/>
  <c r="BN7" i="5"/>
  <c r="BN6" i="5"/>
  <c r="BN14" i="5" l="1"/>
  <c r="BN15" i="5"/>
  <c r="BN18" i="5"/>
  <c r="BN19" i="5"/>
  <c r="BJ42" i="5"/>
  <c r="BK42" i="5"/>
  <c r="BN42" i="5"/>
  <c r="BL42" i="5" l="1"/>
  <c r="BN26" i="5"/>
  <c r="BN22" i="5"/>
  <c r="BJ26" i="5"/>
  <c r="BK26" i="5"/>
  <c r="BJ22" i="5"/>
  <c r="BK22" i="5"/>
  <c r="BJ23" i="5"/>
  <c r="BK23" i="5"/>
  <c r="BL22" i="5" l="1"/>
  <c r="BL26" i="5"/>
  <c r="BM26" i="5" s="1"/>
  <c r="BL23" i="5"/>
  <c r="BN59" i="5"/>
  <c r="BK59" i="5"/>
  <c r="BJ59" i="5"/>
  <c r="BN58" i="5"/>
  <c r="BK58" i="5"/>
  <c r="BJ58" i="5"/>
  <c r="BL58" i="5" l="1"/>
  <c r="BM58" i="5" s="1"/>
  <c r="BL59" i="5"/>
  <c r="BM59" i="5" s="1"/>
  <c r="BN27" i="5" l="1"/>
  <c r="BK27" i="5"/>
  <c r="BJ27" i="5"/>
  <c r="BK19" i="5"/>
  <c r="BJ19" i="5"/>
  <c r="BK18" i="5"/>
  <c r="BJ18" i="5"/>
  <c r="BK15" i="5"/>
  <c r="BJ15" i="5"/>
  <c r="BK14" i="5"/>
  <c r="BJ14" i="5"/>
  <c r="BK63" i="5"/>
  <c r="BJ63" i="5"/>
  <c r="BK62" i="5"/>
  <c r="BJ62" i="5"/>
  <c r="BL27" i="5" l="1"/>
  <c r="BM27" i="5" s="1"/>
  <c r="BL14" i="5"/>
  <c r="BL18" i="5"/>
  <c r="BL19" i="5"/>
  <c r="BL15" i="5"/>
  <c r="BL62" i="5"/>
  <c r="BM62" i="5" s="1"/>
  <c r="BL63" i="5"/>
  <c r="BM63" i="5" s="1"/>
  <c r="BJ6" i="5"/>
  <c r="BL6" i="5" s="1"/>
  <c r="BK6" i="5"/>
  <c r="BJ7" i="5"/>
  <c r="BK7" i="5"/>
  <c r="BL7" i="5" l="1"/>
  <c r="BI66" i="5"/>
  <c r="BI22" i="5"/>
  <c r="BM22" i="5" s="1"/>
  <c r="BI42" i="5"/>
  <c r="BM42" i="5" s="1"/>
  <c r="BJ30" i="5" l="1"/>
  <c r="BN103" i="5" l="1"/>
  <c r="BK103" i="5"/>
  <c r="BJ103" i="5"/>
  <c r="BN102" i="5"/>
  <c r="BK102" i="5"/>
  <c r="BJ102" i="5"/>
  <c r="BN91" i="5"/>
  <c r="BK91" i="5"/>
  <c r="BJ91" i="5"/>
  <c r="BN90" i="5"/>
  <c r="BK90" i="5"/>
  <c r="BJ90" i="5"/>
  <c r="BN43" i="5"/>
  <c r="BK43" i="5"/>
  <c r="BJ43" i="5"/>
  <c r="BN23" i="5"/>
  <c r="BN75" i="5"/>
  <c r="BK75" i="5"/>
  <c r="BJ75" i="5"/>
  <c r="BN74" i="5"/>
  <c r="BK74" i="5"/>
  <c r="BJ74" i="5"/>
  <c r="BN67" i="5"/>
  <c r="BK67" i="5"/>
  <c r="BJ67" i="5"/>
  <c r="BN95" i="5"/>
  <c r="BK95" i="5"/>
  <c r="BJ95" i="5"/>
  <c r="BN94" i="5"/>
  <c r="BK94" i="5"/>
  <c r="BJ94" i="5"/>
  <c r="BN55" i="5"/>
  <c r="BK55" i="5"/>
  <c r="BJ55" i="5"/>
  <c r="BN54" i="5"/>
  <c r="BK54" i="5"/>
  <c r="BJ54" i="5"/>
  <c r="BN51" i="5"/>
  <c r="BK51" i="5"/>
  <c r="BJ51" i="5"/>
  <c r="BN50" i="5"/>
  <c r="BK50" i="5"/>
  <c r="BJ50" i="5"/>
  <c r="BN47" i="5"/>
  <c r="BK47" i="5"/>
  <c r="BJ47" i="5"/>
  <c r="BN46" i="5"/>
  <c r="BK46" i="5"/>
  <c r="BJ46" i="5"/>
  <c r="BN39" i="5"/>
  <c r="BK39" i="5"/>
  <c r="BJ39" i="5"/>
  <c r="BN38" i="5"/>
  <c r="BK38" i="5"/>
  <c r="BJ38" i="5"/>
  <c r="BN35" i="5"/>
  <c r="BK35" i="5"/>
  <c r="BJ35" i="5"/>
  <c r="BN34" i="5"/>
  <c r="BK34" i="5"/>
  <c r="BJ34" i="5"/>
  <c r="BN87" i="5"/>
  <c r="BK87" i="5"/>
  <c r="BJ87" i="5"/>
  <c r="BN86" i="5"/>
  <c r="BK86" i="5"/>
  <c r="BJ86" i="5"/>
  <c r="BN31" i="5"/>
  <c r="BK31" i="5"/>
  <c r="BJ31" i="5"/>
  <c r="BN30" i="5"/>
  <c r="BK30" i="5"/>
  <c r="BN79" i="5"/>
  <c r="BK79" i="5"/>
  <c r="BJ79" i="5"/>
  <c r="BN78" i="5"/>
  <c r="BK78" i="5"/>
  <c r="BJ78" i="5"/>
  <c r="BN11" i="5"/>
  <c r="BK11" i="5"/>
  <c r="BJ11" i="5"/>
  <c r="BN10" i="5"/>
  <c r="BK10" i="5"/>
  <c r="BJ10" i="5"/>
  <c r="BN3" i="5"/>
  <c r="BK3" i="5"/>
  <c r="BJ3" i="5"/>
  <c r="BN2" i="5"/>
  <c r="BK2" i="5"/>
  <c r="BJ2" i="5"/>
  <c r="BM23" i="5" l="1"/>
  <c r="BL79" i="5"/>
  <c r="BM79" i="5" s="1"/>
  <c r="BL51" i="5"/>
  <c r="BM51" i="5" s="1"/>
  <c r="BL31" i="5"/>
  <c r="BM31" i="5" s="1"/>
  <c r="BL43" i="5"/>
  <c r="BM43" i="5" s="1"/>
  <c r="BL2" i="5"/>
  <c r="BM2" i="5" s="1"/>
  <c r="BL38" i="5"/>
  <c r="BM38" i="5" s="1"/>
  <c r="BL67" i="5"/>
  <c r="BM67" i="5" s="1"/>
  <c r="BL10" i="5"/>
  <c r="BM10" i="5" s="1"/>
  <c r="BL47" i="5"/>
  <c r="BM47" i="5" s="1"/>
  <c r="BL90" i="5"/>
  <c r="BM90" i="5" s="1"/>
  <c r="BL86" i="5"/>
  <c r="BM86" i="5" s="1"/>
  <c r="BL54" i="5"/>
  <c r="BM54" i="5" s="1"/>
  <c r="BL103" i="5"/>
  <c r="BM103" i="5" s="1"/>
  <c r="BL91" i="5"/>
  <c r="BM91" i="5" s="1"/>
  <c r="BL74" i="5"/>
  <c r="BM74" i="5" s="1"/>
  <c r="BL50" i="5"/>
  <c r="BM50" i="5" s="1"/>
  <c r="BL30" i="5"/>
  <c r="BM30" i="5" s="1"/>
  <c r="BL46" i="5"/>
  <c r="BM46" i="5" s="1"/>
  <c r="BL55" i="5"/>
  <c r="BM55" i="5" s="1"/>
  <c r="BL75" i="5"/>
  <c r="BM75" i="5" s="1"/>
  <c r="BL34" i="5"/>
  <c r="BM34" i="5" s="1"/>
  <c r="BL95" i="5"/>
  <c r="BM95" i="5" s="1"/>
  <c r="BL11" i="5"/>
  <c r="BM11" i="5" s="1"/>
  <c r="BL39" i="5"/>
  <c r="BM39" i="5" s="1"/>
  <c r="BL3" i="5"/>
  <c r="BM3" i="5" s="1"/>
  <c r="BL35" i="5"/>
  <c r="BM35" i="5" s="1"/>
  <c r="BL78" i="5"/>
  <c r="BM78" i="5" s="1"/>
  <c r="BL87" i="5"/>
  <c r="BM87" i="5" s="1"/>
  <c r="BL94" i="5"/>
  <c r="BM94" i="5" s="1"/>
  <c r="BL102" i="5"/>
  <c r="BM102" i="5" s="1"/>
</calcChain>
</file>

<file path=xl/sharedStrings.xml><?xml version="1.0" encoding="utf-8"?>
<sst xmlns="http://schemas.openxmlformats.org/spreadsheetml/2006/main" count="683" uniqueCount="119">
  <si>
    <t>Previous Term</t>
  </si>
  <si>
    <t>Current Term</t>
  </si>
  <si>
    <t>Average Change</t>
  </si>
  <si>
    <t>Best Score</t>
  </si>
  <si>
    <t>5 Bull</t>
  </si>
  <si>
    <t>10 Bull</t>
  </si>
  <si>
    <t>Comp</t>
  </si>
  <si>
    <t>Date</t>
  </si>
  <si>
    <t>British Schools Small-bore Rifle Association</t>
  </si>
  <si>
    <t>KEY</t>
  </si>
  <si>
    <t>Ewan</t>
  </si>
  <si>
    <t>Hird</t>
  </si>
  <si>
    <t xml:space="preserve">Henry </t>
  </si>
  <si>
    <t>Kiran</t>
  </si>
  <si>
    <t>McWilliams</t>
  </si>
  <si>
    <t>Bold = Confirmed Scores</t>
  </si>
  <si>
    <t>Leo</t>
  </si>
  <si>
    <t>Black</t>
  </si>
  <si>
    <t>Jais</t>
  </si>
  <si>
    <t>Picariello</t>
  </si>
  <si>
    <t>Cheng</t>
  </si>
  <si>
    <t>Lincoln</t>
  </si>
  <si>
    <t>Gadd Chapman</t>
  </si>
  <si>
    <t>Jones</t>
  </si>
  <si>
    <t>Harry</t>
  </si>
  <si>
    <t>Henry</t>
  </si>
  <si>
    <t>Trickey</t>
  </si>
  <si>
    <t>Target Sprint</t>
  </si>
  <si>
    <t>Tun Wells 50m</t>
  </si>
  <si>
    <t>Rapid 5 Bull</t>
  </si>
  <si>
    <t>Skirmisher</t>
  </si>
  <si>
    <t>Yury</t>
  </si>
  <si>
    <t>Balabin</t>
  </si>
  <si>
    <t>Rhys</t>
  </si>
  <si>
    <t>Crosby</t>
  </si>
  <si>
    <t>Karl</t>
  </si>
  <si>
    <t>Lam</t>
  </si>
  <si>
    <t>Ben</t>
  </si>
  <si>
    <t>Morrison</t>
  </si>
  <si>
    <t>Ryan</t>
  </si>
  <si>
    <t>Ng</t>
  </si>
  <si>
    <t>Tonbridge School</t>
  </si>
  <si>
    <t>2D2-R1</t>
  </si>
  <si>
    <t>Alexander</t>
  </si>
  <si>
    <t>Cunningham</t>
  </si>
  <si>
    <t>Marius</t>
  </si>
  <si>
    <t>Kobler</t>
  </si>
  <si>
    <t>Adam</t>
  </si>
  <si>
    <t>Rice</t>
  </si>
  <si>
    <t>Hiroki</t>
  </si>
  <si>
    <t>Shu</t>
  </si>
  <si>
    <t>Ismael</t>
  </si>
  <si>
    <t>Afaf</t>
  </si>
  <si>
    <t>Practice</t>
  </si>
  <si>
    <t>KO5</t>
  </si>
  <si>
    <t>1D4-R1</t>
  </si>
  <si>
    <t>1D4-R2</t>
  </si>
  <si>
    <t>KO10</t>
  </si>
  <si>
    <t>1D4-R3</t>
  </si>
  <si>
    <t>1D4-R4</t>
  </si>
  <si>
    <t>Kent Schools 50m</t>
  </si>
  <si>
    <t>KO Final</t>
  </si>
  <si>
    <t>KO5 Final</t>
  </si>
  <si>
    <t>Max</t>
  </si>
  <si>
    <t>Charrington</t>
  </si>
  <si>
    <t>Oliver</t>
  </si>
  <si>
    <t>Clarke</t>
  </si>
  <si>
    <t>Leonid</t>
  </si>
  <si>
    <t>Elkin</t>
  </si>
  <si>
    <t>Maxim</t>
  </si>
  <si>
    <t>Golubchenko</t>
  </si>
  <si>
    <t>Stanley</t>
  </si>
  <si>
    <t>Southgate</t>
  </si>
  <si>
    <t>NZ1</t>
  </si>
  <si>
    <t>NZ2</t>
  </si>
  <si>
    <t>NZ3</t>
  </si>
  <si>
    <t>Thomas</t>
  </si>
  <si>
    <t>Holman</t>
  </si>
  <si>
    <t>1D2-R1</t>
  </si>
  <si>
    <t>1D2-R2</t>
  </si>
  <si>
    <t>1D5-R1</t>
  </si>
  <si>
    <t>1D5-R2</t>
  </si>
  <si>
    <t>1D3-R1</t>
  </si>
  <si>
    <t>1D2-R3</t>
  </si>
  <si>
    <t>1D2-R4</t>
  </si>
  <si>
    <t>1D5-R3</t>
  </si>
  <si>
    <t>1D5-R4</t>
  </si>
  <si>
    <t>1D3-R2</t>
  </si>
  <si>
    <t>2D2-R2</t>
  </si>
  <si>
    <t>2D3-R1</t>
  </si>
  <si>
    <t>1D3-R3</t>
  </si>
  <si>
    <t>1D3-R4</t>
  </si>
  <si>
    <t>2D3-R2</t>
  </si>
  <si>
    <t>England 1</t>
  </si>
  <si>
    <t>England 2</t>
  </si>
  <si>
    <t>2D5-R2</t>
  </si>
  <si>
    <t>Tinker</t>
  </si>
  <si>
    <t>2D2-R3</t>
  </si>
  <si>
    <t>Bray</t>
  </si>
  <si>
    <t>2D3-R3</t>
  </si>
  <si>
    <t>17/5.</t>
  </si>
  <si>
    <t>2D5-R3</t>
  </si>
  <si>
    <t>Luke</t>
  </si>
  <si>
    <t>2D3-R4</t>
  </si>
  <si>
    <t>2D2-R4</t>
  </si>
  <si>
    <t>2D5-R4</t>
  </si>
  <si>
    <t>Tun Wells 100y</t>
  </si>
  <si>
    <t>Kent School 100y</t>
  </si>
  <si>
    <t>KO10F</t>
  </si>
  <si>
    <t>Fulb-bore Comp Day</t>
  </si>
  <si>
    <t>Y</t>
  </si>
  <si>
    <t>Ashburton</t>
  </si>
  <si>
    <t>KO</t>
  </si>
  <si>
    <t>Knock Out Competition</t>
  </si>
  <si>
    <t>ID6-R1</t>
  </si>
  <si>
    <t>1 = 10 bull cards, D6 = Division Six, R1= Round One, etc</t>
  </si>
  <si>
    <t>2 = 5 bull cards, D2 = Division Two, R1= Round One, etc</t>
  </si>
  <si>
    <t>NZ</t>
  </si>
  <si>
    <t>Home Counties Team v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</si>
</sst>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0" xfId="0" applyFont="1"/>
    <xf numFmtId="0" fontId="4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1" fillId="0" borderId="0" xfId="0" applyFont="1"/>
    <xf numFmtId="1" fontId="12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" fontId="3" fillId="0" borderId="19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" fontId="3" fillId="0" borderId="1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6" fontId="3" fillId="0" borderId="13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" fontId="3" fillId="0" borderId="2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/>
    <xf numFmtId="1" fontId="1" fillId="0" borderId="0" xfId="0" applyNumberFormat="1" applyFont="1"/>
    <xf numFmtId="1" fontId="15" fillId="0" borderId="0" xfId="0" applyNumberFormat="1" applyFont="1"/>
    <xf numFmtId="0" fontId="10" fillId="0" borderId="0" xfId="0" applyFont="1"/>
    <xf numFmtId="164" fontId="1" fillId="0" borderId="42" xfId="0" applyNumberFormat="1" applyFont="1" applyBorder="1" applyAlignment="1">
      <alignment horizontal="center" vertical="center"/>
    </xf>
    <xf numFmtId="164" fontId="1" fillId="0" borderId="43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" fontId="3" fillId="0" borderId="10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" fontId="3" fillId="0" borderId="44" xfId="0" applyNumberFormat="1" applyFont="1" applyBorder="1" applyAlignment="1">
      <alignment horizontal="center" vertical="center"/>
    </xf>
    <xf numFmtId="1" fontId="3" fillId="0" borderId="36" xfId="0" applyNumberFormat="1" applyFont="1" applyBorder="1" applyAlignment="1">
      <alignment horizontal="center" vertical="center"/>
    </xf>
    <xf numFmtId="1" fontId="3" fillId="0" borderId="37" xfId="0" applyNumberFormat="1" applyFont="1" applyBorder="1" applyAlignment="1">
      <alignment horizontal="center" vertical="center"/>
    </xf>
    <xf numFmtId="1" fontId="3" fillId="0" borderId="45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64" fontId="1" fillId="0" borderId="44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3" fillId="0" borderId="50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64" fontId="15" fillId="0" borderId="11" xfId="0" applyNumberFormat="1" applyFont="1" applyBorder="1" applyAlignment="1">
      <alignment horizontal="center" vertical="center"/>
    </xf>
    <xf numFmtId="164" fontId="17" fillId="0" borderId="11" xfId="0" applyNumberFormat="1" applyFont="1" applyBorder="1" applyAlignment="1">
      <alignment horizontal="center" vertical="center"/>
    </xf>
    <xf numFmtId="164" fontId="15" fillId="0" borderId="17" xfId="0" applyNumberFormat="1" applyFont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1" fillId="0" borderId="49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0" fontId="1" fillId="0" borderId="4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64" fontId="1" fillId="0" borderId="52" xfId="0" applyNumberFormat="1" applyFont="1" applyBorder="1" applyAlignment="1">
      <alignment horizontal="center" vertical="center"/>
    </xf>
    <xf numFmtId="164" fontId="1" fillId="0" borderId="50" xfId="0" applyNumberFormat="1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164" fontId="1" fillId="0" borderId="55" xfId="0" applyNumberFormat="1" applyFont="1" applyBorder="1" applyAlignment="1">
      <alignment horizontal="center" vertical="center"/>
    </xf>
    <xf numFmtId="164" fontId="1" fillId="0" borderId="56" xfId="0" applyNumberFormat="1" applyFont="1" applyBorder="1" applyAlignment="1">
      <alignment horizontal="center" vertical="center"/>
    </xf>
    <xf numFmtId="20" fontId="0" fillId="5" borderId="29" xfId="0" applyNumberFormat="1" applyFill="1" applyBorder="1" applyAlignment="1">
      <alignment horizontal="center" vertical="center"/>
    </xf>
    <xf numFmtId="20" fontId="0" fillId="7" borderId="29" xfId="0" applyNumberFormat="1" applyFill="1" applyBorder="1" applyAlignment="1">
      <alignment horizontal="center" vertical="center"/>
    </xf>
    <xf numFmtId="16" fontId="3" fillId="0" borderId="8" xfId="0" applyNumberFormat="1" applyFont="1" applyBorder="1" applyAlignment="1">
      <alignment horizontal="center" vertical="center"/>
    </xf>
    <xf numFmtId="16" fontId="3" fillId="0" borderId="47" xfId="0" applyNumberFormat="1" applyFont="1" applyBorder="1" applyAlignment="1">
      <alignment horizontal="center" vertical="center"/>
    </xf>
    <xf numFmtId="16" fontId="3" fillId="0" borderId="57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64" fontId="15" fillId="0" borderId="22" xfId="0" applyNumberFormat="1" applyFont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0" fontId="0" fillId="6" borderId="29" xfId="0" applyNumberFormat="1" applyFill="1" applyBorder="1" applyAlignment="1">
      <alignment horizontal="center" vertical="center"/>
    </xf>
    <xf numFmtId="0" fontId="13" fillId="0" borderId="0" xfId="0" applyFont="1"/>
    <xf numFmtId="0" fontId="3" fillId="0" borderId="0" xfId="0" applyFont="1"/>
    <xf numFmtId="0" fontId="14" fillId="0" borderId="0" xfId="0" applyFont="1"/>
    <xf numFmtId="164" fontId="15" fillId="0" borderId="8" xfId="0" applyNumberFormat="1" applyFont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6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3" fillId="0" borderId="26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47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42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0" fillId="0" borderId="2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3EE4-DD1D-400D-A977-CAC56AA3A474}">
  <dimension ref="A1:BW135"/>
  <sheetViews>
    <sheetView tabSelected="1" zoomScale="67" zoomScaleNormal="70" workbookViewId="0">
      <pane xSplit="4" topLeftCell="AU1" activePane="topRight" state="frozen"/>
      <selection pane="topRight" activeCell="BE10" sqref="BE10"/>
    </sheetView>
  </sheetViews>
  <sheetFormatPr defaultColWidth="8.81640625" defaultRowHeight="15.5" x14ac:dyDescent="0.35"/>
  <cols>
    <col min="1" max="1" width="4.26953125" bestFit="1" customWidth="1"/>
    <col min="2" max="3" width="17.7265625" style="1" customWidth="1"/>
    <col min="4" max="4" width="11.1796875" style="2" customWidth="1"/>
    <col min="5" max="58" width="9.81640625" style="9" customWidth="1"/>
    <col min="59" max="59" width="10.81640625" customWidth="1"/>
    <col min="61" max="61" width="8.81640625" style="107"/>
    <col min="62" max="62" width="10.81640625" style="7" customWidth="1"/>
    <col min="64" max="64" width="9.1796875" style="108" customWidth="1"/>
    <col min="65" max="65" width="18.81640625" customWidth="1"/>
    <col min="66" max="66" width="12.453125" bestFit="1" customWidth="1"/>
    <col min="67" max="67" width="13.453125" style="3" bestFit="1" customWidth="1"/>
    <col min="68" max="68" width="14.81640625" bestFit="1" customWidth="1"/>
    <col min="69" max="69" width="14.81640625" customWidth="1"/>
    <col min="70" max="70" width="18.7265625" bestFit="1" customWidth="1"/>
    <col min="71" max="71" width="18.7265625" customWidth="1"/>
    <col min="72" max="72" width="12.453125" style="3" bestFit="1" customWidth="1"/>
    <col min="73" max="73" width="11" bestFit="1" customWidth="1"/>
    <col min="74" max="74" width="21" bestFit="1" customWidth="1"/>
    <col min="75" max="75" width="11.1796875" bestFit="1" customWidth="1"/>
  </cols>
  <sheetData>
    <row r="1" spans="1:75" s="4" customFormat="1" ht="28.5" customHeight="1" thickBot="1" x14ac:dyDescent="0.4">
      <c r="B1" s="5"/>
      <c r="C1" s="5"/>
      <c r="D1" s="6"/>
      <c r="E1" s="118">
        <v>1</v>
      </c>
      <c r="F1" s="119">
        <v>2</v>
      </c>
      <c r="G1" s="119">
        <v>3</v>
      </c>
      <c r="H1" s="119">
        <v>4</v>
      </c>
      <c r="I1" s="119">
        <v>5</v>
      </c>
      <c r="J1" s="119">
        <v>6</v>
      </c>
      <c r="K1" s="119">
        <v>7</v>
      </c>
      <c r="L1" s="119">
        <v>8</v>
      </c>
      <c r="M1" s="119">
        <v>9</v>
      </c>
      <c r="N1" s="119">
        <v>10</v>
      </c>
      <c r="O1" s="119">
        <v>11</v>
      </c>
      <c r="P1" s="119">
        <v>12</v>
      </c>
      <c r="Q1" s="119">
        <v>13</v>
      </c>
      <c r="R1" s="119">
        <v>14</v>
      </c>
      <c r="S1" s="119">
        <v>15</v>
      </c>
      <c r="T1" s="119">
        <v>16</v>
      </c>
      <c r="U1" s="119">
        <v>17</v>
      </c>
      <c r="V1" s="119">
        <v>18</v>
      </c>
      <c r="W1" s="119">
        <v>19</v>
      </c>
      <c r="X1" s="119">
        <v>20</v>
      </c>
      <c r="Y1" s="119">
        <v>21</v>
      </c>
      <c r="Z1" s="119">
        <v>22</v>
      </c>
      <c r="AA1" s="119">
        <v>23</v>
      </c>
      <c r="AB1" s="119">
        <v>24</v>
      </c>
      <c r="AC1" s="119">
        <v>25</v>
      </c>
      <c r="AD1" s="119">
        <v>26</v>
      </c>
      <c r="AE1" s="119">
        <v>27</v>
      </c>
      <c r="AF1" s="119">
        <v>28</v>
      </c>
      <c r="AG1" s="119">
        <v>29</v>
      </c>
      <c r="AH1" s="119">
        <v>30</v>
      </c>
      <c r="AI1" s="119">
        <v>31</v>
      </c>
      <c r="AJ1" s="119">
        <v>32</v>
      </c>
      <c r="AK1" s="119">
        <v>33</v>
      </c>
      <c r="AL1" s="119">
        <v>34</v>
      </c>
      <c r="AM1" s="119">
        <v>35</v>
      </c>
      <c r="AN1" s="119">
        <v>36</v>
      </c>
      <c r="AO1" s="119">
        <v>37</v>
      </c>
      <c r="AP1" s="119">
        <v>38</v>
      </c>
      <c r="AQ1" s="119">
        <v>39</v>
      </c>
      <c r="AR1" s="119">
        <v>40</v>
      </c>
      <c r="AS1" s="119">
        <v>41</v>
      </c>
      <c r="AT1" s="119">
        <v>42</v>
      </c>
      <c r="AU1" s="119">
        <v>43</v>
      </c>
      <c r="AV1" s="119">
        <v>44</v>
      </c>
      <c r="AW1" s="119">
        <v>45</v>
      </c>
      <c r="AX1" s="119">
        <v>46</v>
      </c>
      <c r="AY1" s="119">
        <v>47</v>
      </c>
      <c r="AZ1" s="119">
        <v>48</v>
      </c>
      <c r="BA1" s="119">
        <v>49</v>
      </c>
      <c r="BB1" s="119">
        <v>50</v>
      </c>
      <c r="BC1" s="119">
        <v>51</v>
      </c>
      <c r="BD1" s="119">
        <v>52</v>
      </c>
      <c r="BE1" s="119">
        <v>53</v>
      </c>
      <c r="BF1" s="119">
        <v>54</v>
      </c>
      <c r="BG1" s="194" t="s">
        <v>0</v>
      </c>
      <c r="BH1" s="195"/>
      <c r="BI1" s="196"/>
      <c r="BJ1" s="197" t="s">
        <v>1</v>
      </c>
      <c r="BK1" s="198"/>
      <c r="BL1" s="199"/>
      <c r="BM1" s="30" t="s">
        <v>2</v>
      </c>
      <c r="BN1" s="29" t="s">
        <v>3</v>
      </c>
      <c r="BO1" s="8" t="s">
        <v>27</v>
      </c>
      <c r="BP1" s="37" t="s">
        <v>28</v>
      </c>
      <c r="BQ1" s="37" t="s">
        <v>106</v>
      </c>
      <c r="BR1" s="8" t="s">
        <v>60</v>
      </c>
      <c r="BS1" s="8" t="s">
        <v>107</v>
      </c>
      <c r="BT1" s="8" t="s">
        <v>29</v>
      </c>
      <c r="BU1" s="37" t="s">
        <v>30</v>
      </c>
      <c r="BV1" s="37" t="s">
        <v>109</v>
      </c>
      <c r="BW1" s="37" t="s">
        <v>111</v>
      </c>
    </row>
    <row r="2" spans="1:75" s="3" customFormat="1" ht="24" customHeight="1" thickBot="1" x14ac:dyDescent="0.4">
      <c r="A2" s="171">
        <v>1</v>
      </c>
      <c r="B2" s="174" t="s">
        <v>16</v>
      </c>
      <c r="C2" s="177" t="s">
        <v>17</v>
      </c>
      <c r="D2" s="79" t="s">
        <v>4</v>
      </c>
      <c r="E2" s="36">
        <v>100</v>
      </c>
      <c r="F2" s="36"/>
      <c r="G2" s="36"/>
      <c r="H2" s="36"/>
      <c r="I2" s="36"/>
      <c r="J2" s="36">
        <v>99</v>
      </c>
      <c r="K2" s="36"/>
      <c r="L2" s="36">
        <v>100</v>
      </c>
      <c r="M2" s="36"/>
      <c r="N2" s="35"/>
      <c r="O2" s="35"/>
      <c r="P2" s="35"/>
      <c r="Q2" s="35"/>
      <c r="R2" s="36">
        <v>98</v>
      </c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19">
        <v>3</v>
      </c>
      <c r="BH2" s="20">
        <v>299</v>
      </c>
      <c r="BI2" s="24">
        <v>99.666666666666671</v>
      </c>
      <c r="BJ2" s="38">
        <f>COUNTIF(E2:BF2,"&gt;=1")-COUNTIF(E2:BF2,"&gt;100")</f>
        <v>4</v>
      </c>
      <c r="BK2" s="20">
        <f>SUM(E2:BF2)</f>
        <v>397</v>
      </c>
      <c r="BL2" s="21">
        <f>SUM(BK2/BJ2)</f>
        <v>99.25</v>
      </c>
      <c r="BM2" s="55">
        <f>SUM(BL2-BI2)</f>
        <v>-0.4166666666666714</v>
      </c>
      <c r="BN2" s="8">
        <f>MAX(E2:BF2)</f>
        <v>100</v>
      </c>
      <c r="BO2" s="141">
        <v>0.29375000000000001</v>
      </c>
      <c r="BV2" s="8" t="s">
        <v>110</v>
      </c>
    </row>
    <row r="3" spans="1:75" s="3" customFormat="1" ht="24" customHeight="1" thickBot="1" x14ac:dyDescent="0.4">
      <c r="A3" s="172"/>
      <c r="B3" s="175"/>
      <c r="C3" s="178"/>
      <c r="D3" s="80" t="s">
        <v>5</v>
      </c>
      <c r="E3" s="59"/>
      <c r="F3" s="40">
        <v>96</v>
      </c>
      <c r="G3" s="40">
        <v>95</v>
      </c>
      <c r="H3" s="40">
        <v>96</v>
      </c>
      <c r="I3" s="40">
        <v>92</v>
      </c>
      <c r="J3" s="40"/>
      <c r="K3" s="40">
        <v>94</v>
      </c>
      <c r="L3" s="40"/>
      <c r="M3" s="40">
        <v>97</v>
      </c>
      <c r="N3" s="40">
        <v>95</v>
      </c>
      <c r="O3" s="40">
        <v>95</v>
      </c>
      <c r="P3" s="40">
        <v>98</v>
      </c>
      <c r="Q3" s="40">
        <v>96</v>
      </c>
      <c r="R3" s="40"/>
      <c r="S3" s="40">
        <v>99</v>
      </c>
      <c r="T3" s="40">
        <v>97</v>
      </c>
      <c r="U3" s="40">
        <v>93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13">
        <v>28</v>
      </c>
      <c r="BH3" s="11">
        <v>2695</v>
      </c>
      <c r="BI3" s="89">
        <v>96.25</v>
      </c>
      <c r="BJ3" s="10">
        <f>COUNTIF(E3:BF3,"&gt;=1")-COUNTIF(E3:BF3,"&gt;100")</f>
        <v>13</v>
      </c>
      <c r="BK3" s="14">
        <f>SUM(E3:BF3)</f>
        <v>1243</v>
      </c>
      <c r="BL3" s="97">
        <f>SUM(BK3/BJ3)</f>
        <v>95.615384615384613</v>
      </c>
      <c r="BM3" s="55">
        <f>SUM(BL3-BI3)</f>
        <v>-0.6346153846153868</v>
      </c>
      <c r="BN3" s="8">
        <f>MAX(E3:BF3)</f>
        <v>99</v>
      </c>
    </row>
    <row r="4" spans="1:75" s="3" customFormat="1" ht="24" customHeight="1" x14ac:dyDescent="0.35">
      <c r="A4" s="172"/>
      <c r="B4" s="175"/>
      <c r="C4" s="178"/>
      <c r="D4" s="80" t="s">
        <v>6</v>
      </c>
      <c r="E4" s="77" t="s">
        <v>53</v>
      </c>
      <c r="F4" s="23" t="s">
        <v>53</v>
      </c>
      <c r="G4" s="23" t="s">
        <v>53</v>
      </c>
      <c r="H4" s="23" t="s">
        <v>53</v>
      </c>
      <c r="I4" s="23" t="s">
        <v>53</v>
      </c>
      <c r="J4" s="23" t="s">
        <v>54</v>
      </c>
      <c r="K4" s="23" t="s">
        <v>53</v>
      </c>
      <c r="L4" s="23" t="s">
        <v>54</v>
      </c>
      <c r="M4" s="23" t="s">
        <v>53</v>
      </c>
      <c r="N4" s="23" t="s">
        <v>78</v>
      </c>
      <c r="O4" s="23" t="s">
        <v>79</v>
      </c>
      <c r="P4" s="23" t="s">
        <v>83</v>
      </c>
      <c r="Q4" s="23" t="s">
        <v>84</v>
      </c>
      <c r="R4" s="23" t="s">
        <v>54</v>
      </c>
      <c r="S4" s="23" t="s">
        <v>53</v>
      </c>
      <c r="T4" s="23" t="s">
        <v>93</v>
      </c>
      <c r="U4" s="23" t="s">
        <v>94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2"/>
      <c r="BH4" s="11"/>
      <c r="BI4" s="89"/>
      <c r="BJ4" s="10"/>
      <c r="BK4" s="14"/>
      <c r="BL4" s="15"/>
      <c r="BM4" s="55"/>
    </row>
    <row r="5" spans="1:75" s="3" customFormat="1" ht="24" customHeight="1" thickBot="1" x14ac:dyDescent="0.4">
      <c r="A5" s="173"/>
      <c r="B5" s="176"/>
      <c r="C5" s="179"/>
      <c r="D5" s="81" t="s">
        <v>7</v>
      </c>
      <c r="E5" s="48">
        <v>44672</v>
      </c>
      <c r="F5" s="48">
        <v>44672</v>
      </c>
      <c r="G5" s="48">
        <v>44673</v>
      </c>
      <c r="H5" s="48">
        <v>44677</v>
      </c>
      <c r="I5" s="48">
        <v>44677</v>
      </c>
      <c r="J5" s="48">
        <v>44679</v>
      </c>
      <c r="K5" s="48">
        <v>44679</v>
      </c>
      <c r="L5" s="48">
        <v>44680</v>
      </c>
      <c r="M5" s="48">
        <v>44680</v>
      </c>
      <c r="N5" s="48">
        <v>44684</v>
      </c>
      <c r="O5" s="48">
        <v>44684</v>
      </c>
      <c r="P5" s="48">
        <v>44686</v>
      </c>
      <c r="Q5" s="48">
        <v>44686</v>
      </c>
      <c r="R5" s="48">
        <v>44691</v>
      </c>
      <c r="S5" s="48">
        <v>44691</v>
      </c>
      <c r="T5" s="48">
        <v>44693</v>
      </c>
      <c r="U5" s="48">
        <v>44693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3"/>
      <c r="BH5" s="51"/>
      <c r="BI5" s="111"/>
      <c r="BJ5" s="45"/>
      <c r="BK5" s="17"/>
      <c r="BL5" s="113"/>
      <c r="BM5" s="112"/>
    </row>
    <row r="6" spans="1:75" s="3" customFormat="1" ht="24" customHeight="1" thickBot="1" x14ac:dyDescent="0.4">
      <c r="A6" s="156">
        <v>2</v>
      </c>
      <c r="B6" s="159" t="s">
        <v>63</v>
      </c>
      <c r="C6" s="162" t="s">
        <v>64</v>
      </c>
      <c r="D6" s="79" t="s">
        <v>4</v>
      </c>
      <c r="E6" s="36">
        <v>80</v>
      </c>
      <c r="F6" s="36">
        <v>75</v>
      </c>
      <c r="G6" s="36">
        <v>79</v>
      </c>
      <c r="H6" s="36">
        <v>82</v>
      </c>
      <c r="I6" s="36">
        <v>83</v>
      </c>
      <c r="J6" s="36">
        <v>93</v>
      </c>
      <c r="K6" s="36">
        <v>88</v>
      </c>
      <c r="L6" s="36">
        <v>94</v>
      </c>
      <c r="M6" s="36">
        <v>95</v>
      </c>
      <c r="N6" s="36">
        <v>95</v>
      </c>
      <c r="O6" s="36">
        <v>87</v>
      </c>
      <c r="P6" s="36">
        <v>91</v>
      </c>
      <c r="Q6" s="36">
        <v>94</v>
      </c>
      <c r="R6" s="36">
        <v>88</v>
      </c>
      <c r="S6" s="36">
        <v>92</v>
      </c>
      <c r="T6" s="36">
        <v>85</v>
      </c>
      <c r="U6" s="36">
        <v>96</v>
      </c>
      <c r="V6" s="35"/>
      <c r="W6" s="36">
        <v>93</v>
      </c>
      <c r="X6" s="36">
        <v>93</v>
      </c>
      <c r="Y6" s="36">
        <v>94</v>
      </c>
      <c r="Z6" s="36">
        <v>96</v>
      </c>
      <c r="AA6" s="103">
        <v>97</v>
      </c>
      <c r="AB6" s="103"/>
      <c r="AC6" s="103">
        <v>96</v>
      </c>
      <c r="AD6" s="103">
        <v>94</v>
      </c>
      <c r="AE6" s="103">
        <v>93</v>
      </c>
      <c r="AF6" s="103"/>
      <c r="AG6" s="103">
        <v>96</v>
      </c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19"/>
      <c r="BH6" s="20"/>
      <c r="BI6" s="24"/>
      <c r="BJ6" s="49">
        <f>COUNTIF(E6:BF6,"&gt;=1")-COUNTIF(E6:BF6,"&gt;100")</f>
        <v>26</v>
      </c>
      <c r="BK6" s="11">
        <f>SUM(E6:BF6)</f>
        <v>2349</v>
      </c>
      <c r="BL6" s="12">
        <f t="shared" ref="BL6:BL7" si="0">SUM(BK6/BJ6)</f>
        <v>90.34615384615384</v>
      </c>
      <c r="BM6" s="87"/>
      <c r="BN6" s="8">
        <f>MAX(E6:BF6)</f>
        <v>97</v>
      </c>
      <c r="BO6" s="53">
        <v>0.3888888888888889</v>
      </c>
      <c r="BP6" s="8">
        <v>140</v>
      </c>
      <c r="BQ6" s="8">
        <v>174</v>
      </c>
      <c r="BR6" s="8">
        <v>159</v>
      </c>
      <c r="BS6" s="8">
        <v>150</v>
      </c>
      <c r="BT6" s="8">
        <v>91</v>
      </c>
      <c r="BU6" s="8">
        <v>4</v>
      </c>
    </row>
    <row r="7" spans="1:75" s="3" customFormat="1" ht="24" customHeight="1" thickBot="1" x14ac:dyDescent="0.4">
      <c r="A7" s="157"/>
      <c r="B7" s="160"/>
      <c r="C7" s="163"/>
      <c r="D7" s="80" t="s">
        <v>5</v>
      </c>
      <c r="E7" s="59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40"/>
      <c r="S7" s="40"/>
      <c r="T7" s="23"/>
      <c r="U7" s="23"/>
      <c r="V7" s="40">
        <v>83</v>
      </c>
      <c r="W7" s="23"/>
      <c r="X7" s="23"/>
      <c r="Y7" s="40"/>
      <c r="Z7" s="40"/>
      <c r="AA7" s="64"/>
      <c r="AB7" s="64">
        <v>85</v>
      </c>
      <c r="AC7" s="64"/>
      <c r="AD7" s="54"/>
      <c r="AE7" s="64"/>
      <c r="AF7" s="64">
        <v>77</v>
      </c>
      <c r="AG7" s="54"/>
      <c r="AH7" s="64">
        <v>80</v>
      </c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13"/>
      <c r="BH7" s="14"/>
      <c r="BI7" s="25"/>
      <c r="BJ7" s="10">
        <f>COUNTIF(E7:BF7,"&gt;=1")-COUNTIF(E7:BF7,"&gt;100")</f>
        <v>4</v>
      </c>
      <c r="BK7" s="14">
        <f>SUM(E7:BF7)</f>
        <v>325</v>
      </c>
      <c r="BL7" s="15">
        <f t="shared" si="0"/>
        <v>81.25</v>
      </c>
      <c r="BM7" s="56"/>
      <c r="BN7" s="8">
        <f>MAX(E7:BF7)</f>
        <v>85</v>
      </c>
    </row>
    <row r="8" spans="1:75" s="3" customFormat="1" ht="24" customHeight="1" x14ac:dyDescent="0.35">
      <c r="A8" s="157"/>
      <c r="B8" s="160"/>
      <c r="C8" s="163"/>
      <c r="D8" s="80" t="s">
        <v>6</v>
      </c>
      <c r="E8" s="77" t="s">
        <v>53</v>
      </c>
      <c r="F8" s="23" t="s">
        <v>53</v>
      </c>
      <c r="G8" s="23" t="s">
        <v>53</v>
      </c>
      <c r="H8" s="23" t="s">
        <v>54</v>
      </c>
      <c r="I8" s="23" t="s">
        <v>53</v>
      </c>
      <c r="J8" s="23" t="s">
        <v>53</v>
      </c>
      <c r="K8" s="23" t="s">
        <v>53</v>
      </c>
      <c r="L8" s="23" t="s">
        <v>53</v>
      </c>
      <c r="M8" s="23" t="s">
        <v>53</v>
      </c>
      <c r="N8" s="23" t="s">
        <v>53</v>
      </c>
      <c r="O8" s="23" t="s">
        <v>53</v>
      </c>
      <c r="P8" s="23" t="s">
        <v>89</v>
      </c>
      <c r="Q8" s="23" t="s">
        <v>92</v>
      </c>
      <c r="R8" s="23" t="s">
        <v>53</v>
      </c>
      <c r="S8" s="23" t="s">
        <v>53</v>
      </c>
      <c r="T8" s="23" t="s">
        <v>53</v>
      </c>
      <c r="U8" s="23" t="s">
        <v>99</v>
      </c>
      <c r="V8" s="23" t="s">
        <v>57</v>
      </c>
      <c r="W8" s="23" t="s">
        <v>53</v>
      </c>
      <c r="X8" s="23" t="s">
        <v>103</v>
      </c>
      <c r="Y8" s="23" t="s">
        <v>53</v>
      </c>
      <c r="Z8" s="23" t="s">
        <v>53</v>
      </c>
      <c r="AA8" s="23" t="s">
        <v>53</v>
      </c>
      <c r="AB8" s="23" t="s">
        <v>53</v>
      </c>
      <c r="AC8" s="23" t="s">
        <v>53</v>
      </c>
      <c r="AD8" s="54" t="s">
        <v>53</v>
      </c>
      <c r="AE8" s="54" t="s">
        <v>53</v>
      </c>
      <c r="AF8" s="54" t="s">
        <v>53</v>
      </c>
      <c r="AG8" s="54" t="s">
        <v>53</v>
      </c>
      <c r="AH8" s="54" t="s">
        <v>53</v>
      </c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13"/>
      <c r="BH8" s="14"/>
      <c r="BI8" s="25"/>
      <c r="BJ8" s="10"/>
      <c r="BK8" s="14"/>
      <c r="BL8" s="15"/>
      <c r="BM8" s="56"/>
    </row>
    <row r="9" spans="1:75" s="3" customFormat="1" ht="24" customHeight="1" thickBot="1" x14ac:dyDescent="0.4">
      <c r="A9" s="158"/>
      <c r="B9" s="161"/>
      <c r="C9" s="164"/>
      <c r="D9" s="81" t="s">
        <v>7</v>
      </c>
      <c r="E9" s="48">
        <v>44677</v>
      </c>
      <c r="F9" s="48">
        <v>44677</v>
      </c>
      <c r="G9" s="48">
        <v>44679</v>
      </c>
      <c r="H9" s="48">
        <v>44679</v>
      </c>
      <c r="I9" s="48">
        <v>44680</v>
      </c>
      <c r="J9" s="48">
        <v>44684</v>
      </c>
      <c r="K9" s="48">
        <v>44684</v>
      </c>
      <c r="L9" s="48">
        <v>44687</v>
      </c>
      <c r="M9" s="48">
        <v>44691</v>
      </c>
      <c r="N9" s="48">
        <v>44691</v>
      </c>
      <c r="O9" s="48">
        <v>44693</v>
      </c>
      <c r="P9" s="48">
        <v>44693</v>
      </c>
      <c r="Q9" s="48">
        <v>44694</v>
      </c>
      <c r="R9" s="48">
        <v>44698</v>
      </c>
      <c r="S9" s="48">
        <v>44698</v>
      </c>
      <c r="T9" s="48">
        <v>44700</v>
      </c>
      <c r="U9" s="48">
        <v>44700</v>
      </c>
      <c r="V9" s="48">
        <v>44701</v>
      </c>
      <c r="W9" s="48">
        <v>44705</v>
      </c>
      <c r="X9" s="48">
        <v>44705</v>
      </c>
      <c r="Y9" s="48">
        <v>44719</v>
      </c>
      <c r="Z9" s="48">
        <v>44719</v>
      </c>
      <c r="AA9" s="65">
        <v>44721</v>
      </c>
      <c r="AB9" s="65">
        <v>44721</v>
      </c>
      <c r="AC9" s="65">
        <v>44723</v>
      </c>
      <c r="AD9" s="65">
        <v>44729</v>
      </c>
      <c r="AE9" s="65">
        <v>44733</v>
      </c>
      <c r="AF9" s="65">
        <v>44733</v>
      </c>
      <c r="AG9" s="65">
        <v>44736</v>
      </c>
      <c r="AH9" s="65">
        <v>44740</v>
      </c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16"/>
      <c r="BH9" s="17"/>
      <c r="BI9" s="26"/>
      <c r="BJ9" s="45"/>
      <c r="BK9" s="17"/>
      <c r="BL9" s="18"/>
      <c r="BM9" s="62"/>
    </row>
    <row r="10" spans="1:75" ht="23.25" customHeight="1" thickBot="1" x14ac:dyDescent="0.4">
      <c r="A10" s="171">
        <v>3</v>
      </c>
      <c r="B10" s="191" t="s">
        <v>21</v>
      </c>
      <c r="C10" s="182" t="s">
        <v>20</v>
      </c>
      <c r="D10" s="79" t="s">
        <v>4</v>
      </c>
      <c r="E10" s="36">
        <v>98</v>
      </c>
      <c r="F10" s="36"/>
      <c r="G10" s="36">
        <v>96</v>
      </c>
      <c r="H10" s="36"/>
      <c r="I10" s="36">
        <v>98</v>
      </c>
      <c r="J10" s="36"/>
      <c r="K10" s="36">
        <v>95</v>
      </c>
      <c r="L10" s="36"/>
      <c r="M10" s="36">
        <v>97</v>
      </c>
      <c r="N10" s="36"/>
      <c r="O10" s="36"/>
      <c r="P10" s="36"/>
      <c r="Q10" s="36"/>
      <c r="R10" s="36">
        <v>96</v>
      </c>
      <c r="S10" s="36">
        <v>93</v>
      </c>
      <c r="T10" s="36">
        <v>97</v>
      </c>
      <c r="U10" s="36">
        <v>98</v>
      </c>
      <c r="V10" s="36">
        <v>98</v>
      </c>
      <c r="W10" s="36">
        <v>96</v>
      </c>
      <c r="X10" s="36">
        <v>99</v>
      </c>
      <c r="Y10" s="36">
        <v>89</v>
      </c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22">
        <v>5</v>
      </c>
      <c r="BH10" s="11">
        <v>479</v>
      </c>
      <c r="BI10" s="12">
        <v>95.8</v>
      </c>
      <c r="BJ10" s="49">
        <f>COUNTIF(E10:BF10,"&gt;=1")-COUNTIF(E10:BF10,"&gt;100")</f>
        <v>13</v>
      </c>
      <c r="BK10" s="11">
        <f>SUM(E10:BF10)</f>
        <v>1250</v>
      </c>
      <c r="BL10" s="12">
        <f t="shared" ref="BL10:BL11" si="1">SUM(BK10/BJ10)</f>
        <v>96.15384615384616</v>
      </c>
      <c r="BM10" s="47">
        <f t="shared" ref="BM10:BM11" si="2">SUM(BL10-BI10)</f>
        <v>0.35384615384616325</v>
      </c>
      <c r="BN10" s="140">
        <f>MAX(E10:BF10)</f>
        <v>99</v>
      </c>
      <c r="BO10" s="53">
        <v>0.4069444444444445</v>
      </c>
      <c r="BP10" s="3"/>
      <c r="BQ10" s="3"/>
      <c r="BR10" s="3"/>
      <c r="BS10" s="3"/>
      <c r="BT10" s="8">
        <v>92</v>
      </c>
      <c r="BU10" s="8">
        <v>7</v>
      </c>
      <c r="BV10" s="3"/>
    </row>
    <row r="11" spans="1:75" ht="23.25" customHeight="1" thickBot="1" x14ac:dyDescent="0.4">
      <c r="A11" s="172"/>
      <c r="B11" s="192"/>
      <c r="C11" s="183"/>
      <c r="D11" s="80" t="s">
        <v>5</v>
      </c>
      <c r="E11" s="40"/>
      <c r="F11" s="40">
        <v>85</v>
      </c>
      <c r="G11" s="40"/>
      <c r="H11" s="40">
        <v>91</v>
      </c>
      <c r="I11" s="40"/>
      <c r="J11" s="40">
        <v>86</v>
      </c>
      <c r="K11" s="40"/>
      <c r="L11" s="40">
        <v>90</v>
      </c>
      <c r="M11" s="23"/>
      <c r="N11" s="40">
        <v>93</v>
      </c>
      <c r="O11" s="138">
        <v>87</v>
      </c>
      <c r="P11" s="138">
        <v>88</v>
      </c>
      <c r="Q11" s="138">
        <v>94</v>
      </c>
      <c r="R11" s="23"/>
      <c r="S11" s="23"/>
      <c r="T11" s="23"/>
      <c r="U11" s="40"/>
      <c r="V11" s="40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13">
        <v>8</v>
      </c>
      <c r="BH11" s="11">
        <v>694</v>
      </c>
      <c r="BI11" s="12">
        <v>86.75</v>
      </c>
      <c r="BJ11" s="10">
        <f>COUNTIF(E11:BF11,"&gt;=1")-COUNTIF(E11:BF11,"&gt;100")</f>
        <v>8</v>
      </c>
      <c r="BK11" s="14">
        <f>SUM(E11:BF11)</f>
        <v>714</v>
      </c>
      <c r="BL11" s="12">
        <f t="shared" si="1"/>
        <v>89.25</v>
      </c>
      <c r="BM11" s="47">
        <f t="shared" si="2"/>
        <v>2.5</v>
      </c>
      <c r="BN11" s="8">
        <f>MAX(E11:BF11)</f>
        <v>94</v>
      </c>
      <c r="BP11" s="3"/>
      <c r="BQ11" s="3"/>
      <c r="BR11" s="3"/>
      <c r="BS11" s="3"/>
      <c r="BV11" s="3"/>
    </row>
    <row r="12" spans="1:75" ht="23.25" customHeight="1" x14ac:dyDescent="0.35">
      <c r="A12" s="172"/>
      <c r="B12" s="192"/>
      <c r="C12" s="183"/>
      <c r="D12" s="80" t="s">
        <v>6</v>
      </c>
      <c r="E12" s="77" t="s">
        <v>53</v>
      </c>
      <c r="F12" s="23" t="s">
        <v>53</v>
      </c>
      <c r="G12" s="23" t="s">
        <v>53</v>
      </c>
      <c r="H12" s="23" t="s">
        <v>53</v>
      </c>
      <c r="I12" s="23" t="s">
        <v>53</v>
      </c>
      <c r="J12" s="23" t="s">
        <v>53</v>
      </c>
      <c r="K12" s="23" t="s">
        <v>54</v>
      </c>
      <c r="L12" s="23" t="s">
        <v>53</v>
      </c>
      <c r="M12" s="23" t="s">
        <v>54</v>
      </c>
      <c r="N12" s="23" t="s">
        <v>80</v>
      </c>
      <c r="O12" s="23" t="s">
        <v>81</v>
      </c>
      <c r="P12" s="23" t="s">
        <v>85</v>
      </c>
      <c r="Q12" s="23" t="s">
        <v>86</v>
      </c>
      <c r="R12" s="23" t="s">
        <v>53</v>
      </c>
      <c r="S12" s="23" t="s">
        <v>53</v>
      </c>
      <c r="T12" s="23" t="s">
        <v>53</v>
      </c>
      <c r="U12" s="23" t="s">
        <v>53</v>
      </c>
      <c r="V12" s="23" t="s">
        <v>53</v>
      </c>
      <c r="W12" s="23" t="s">
        <v>53</v>
      </c>
      <c r="X12" s="23" t="s">
        <v>53</v>
      </c>
      <c r="Y12" s="23" t="s">
        <v>53</v>
      </c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13"/>
      <c r="BH12" s="14"/>
      <c r="BI12" s="12"/>
      <c r="BJ12" s="10"/>
      <c r="BK12" s="14"/>
      <c r="BL12" s="15"/>
      <c r="BM12" s="41"/>
      <c r="BN12" s="3"/>
      <c r="BP12" s="3"/>
      <c r="BQ12" s="3"/>
      <c r="BR12" s="3"/>
      <c r="BT12"/>
      <c r="BV12" s="3"/>
    </row>
    <row r="13" spans="1:75" ht="23.25" customHeight="1" thickBot="1" x14ac:dyDescent="0.4">
      <c r="A13" s="173"/>
      <c r="B13" s="193"/>
      <c r="C13" s="184"/>
      <c r="D13" s="82" t="s">
        <v>7</v>
      </c>
      <c r="E13" s="44">
        <v>44672</v>
      </c>
      <c r="F13" s="44">
        <v>44672</v>
      </c>
      <c r="G13" s="44">
        <v>44673</v>
      </c>
      <c r="H13" s="44">
        <v>44672</v>
      </c>
      <c r="I13" s="44">
        <v>44677</v>
      </c>
      <c r="J13" s="44">
        <v>44677</v>
      </c>
      <c r="K13" s="44">
        <v>44679</v>
      </c>
      <c r="L13" s="44">
        <v>44679</v>
      </c>
      <c r="M13" s="44">
        <v>44680</v>
      </c>
      <c r="N13" s="48">
        <v>44684</v>
      </c>
      <c r="O13" s="48">
        <v>44684</v>
      </c>
      <c r="P13" s="44">
        <v>44686</v>
      </c>
      <c r="Q13" s="44">
        <v>44686</v>
      </c>
      <c r="R13" s="44">
        <v>44687</v>
      </c>
      <c r="S13" s="44">
        <v>44691</v>
      </c>
      <c r="T13" s="44">
        <v>44691</v>
      </c>
      <c r="U13" s="48">
        <v>44698</v>
      </c>
      <c r="V13" s="48">
        <v>44698</v>
      </c>
      <c r="W13" s="44">
        <v>44700</v>
      </c>
      <c r="X13" s="44">
        <v>44700</v>
      </c>
      <c r="Y13" s="44">
        <v>44736</v>
      </c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16"/>
      <c r="BH13" s="17"/>
      <c r="BI13" s="104"/>
      <c r="BJ13" s="45"/>
      <c r="BK13" s="17"/>
      <c r="BL13" s="18"/>
      <c r="BM13" s="46"/>
      <c r="BN13" s="3"/>
      <c r="BP13" s="3"/>
      <c r="BQ13" s="3"/>
      <c r="BR13" s="3"/>
      <c r="BT13"/>
      <c r="BV13" s="3"/>
    </row>
    <row r="14" spans="1:75" s="3" customFormat="1" ht="24" customHeight="1" thickBot="1" x14ac:dyDescent="0.4">
      <c r="A14" s="156">
        <v>4</v>
      </c>
      <c r="B14" s="159" t="s">
        <v>65</v>
      </c>
      <c r="C14" s="162" t="s">
        <v>66</v>
      </c>
      <c r="D14" s="79" t="s">
        <v>4</v>
      </c>
      <c r="E14" s="36">
        <v>92</v>
      </c>
      <c r="F14" s="36">
        <v>89</v>
      </c>
      <c r="G14" s="36">
        <v>74</v>
      </c>
      <c r="H14" s="36">
        <v>77</v>
      </c>
      <c r="I14" s="36">
        <v>91</v>
      </c>
      <c r="J14" s="36">
        <v>85</v>
      </c>
      <c r="K14" s="36">
        <v>87</v>
      </c>
      <c r="L14" s="36">
        <v>88</v>
      </c>
      <c r="M14" s="36"/>
      <c r="N14" s="36">
        <v>87</v>
      </c>
      <c r="O14" s="36">
        <v>90</v>
      </c>
      <c r="P14" s="36">
        <v>96</v>
      </c>
      <c r="Q14" s="36">
        <v>80</v>
      </c>
      <c r="R14" s="35"/>
      <c r="S14" s="36">
        <v>94</v>
      </c>
      <c r="T14" s="36">
        <v>89</v>
      </c>
      <c r="U14" s="36"/>
      <c r="V14" s="36">
        <v>95</v>
      </c>
      <c r="W14" s="36"/>
      <c r="X14" s="103">
        <v>88</v>
      </c>
      <c r="Y14" s="103">
        <v>96</v>
      </c>
      <c r="Z14" s="10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19"/>
      <c r="BH14" s="20"/>
      <c r="BI14" s="24"/>
      <c r="BJ14" s="49">
        <f>COUNTIF(E14:BF14,"&gt;=1")-COUNTIF(E14:BF14,"&gt;100")</f>
        <v>17</v>
      </c>
      <c r="BK14" s="11">
        <f>SUM(E14:BF14)</f>
        <v>1498</v>
      </c>
      <c r="BL14" s="12">
        <f t="shared" ref="BL14:BL15" si="3">SUM(BK14/BJ14)</f>
        <v>88.117647058823536</v>
      </c>
      <c r="BM14" s="87"/>
      <c r="BN14" s="140">
        <f>MAX(E14:BF14)</f>
        <v>96</v>
      </c>
      <c r="BO14" s="53">
        <v>0.37222222222222223</v>
      </c>
      <c r="BT14" s="8">
        <v>92</v>
      </c>
      <c r="BU14" s="8">
        <v>1</v>
      </c>
    </row>
    <row r="15" spans="1:75" s="3" customFormat="1" ht="24" customHeight="1" thickBot="1" x14ac:dyDescent="0.4">
      <c r="A15" s="157"/>
      <c r="B15" s="160"/>
      <c r="C15" s="163"/>
      <c r="D15" s="80" t="s">
        <v>5</v>
      </c>
      <c r="E15" s="59"/>
      <c r="F15" s="23"/>
      <c r="G15" s="23"/>
      <c r="H15" s="23"/>
      <c r="I15" s="23"/>
      <c r="J15" s="23"/>
      <c r="K15" s="23"/>
      <c r="L15" s="23"/>
      <c r="M15" s="40">
        <v>85</v>
      </c>
      <c r="N15" s="23"/>
      <c r="O15" s="23"/>
      <c r="P15" s="23"/>
      <c r="Q15" s="40"/>
      <c r="R15" s="40">
        <v>74</v>
      </c>
      <c r="S15" s="23"/>
      <c r="T15" s="23"/>
      <c r="U15" s="40">
        <v>77</v>
      </c>
      <c r="V15" s="40"/>
      <c r="W15" s="40">
        <v>78</v>
      </c>
      <c r="X15" s="54"/>
      <c r="Y15" s="64"/>
      <c r="Z15" s="64">
        <v>80</v>
      </c>
      <c r="AA15" s="64">
        <v>78</v>
      </c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13"/>
      <c r="BH15" s="14"/>
      <c r="BI15" s="25"/>
      <c r="BJ15" s="10">
        <f>COUNTIF(E15:BF15,"&gt;=1")-COUNTIF(E15:BF15,"&gt;100")</f>
        <v>6</v>
      </c>
      <c r="BK15" s="14">
        <f>SUM(E15:BF15)</f>
        <v>472</v>
      </c>
      <c r="BL15" s="15">
        <f t="shared" si="3"/>
        <v>78.666666666666671</v>
      </c>
      <c r="BM15" s="56"/>
      <c r="BN15" s="8">
        <f>MAX(E15:BF15)</f>
        <v>85</v>
      </c>
    </row>
    <row r="16" spans="1:75" s="3" customFormat="1" ht="24" customHeight="1" x14ac:dyDescent="0.35">
      <c r="A16" s="157"/>
      <c r="B16" s="160"/>
      <c r="C16" s="163"/>
      <c r="D16" s="80" t="s">
        <v>6</v>
      </c>
      <c r="E16" s="77" t="s">
        <v>53</v>
      </c>
      <c r="F16" s="23" t="s">
        <v>53</v>
      </c>
      <c r="G16" s="23" t="s">
        <v>53</v>
      </c>
      <c r="H16" s="23" t="s">
        <v>54</v>
      </c>
      <c r="I16" s="23" t="s">
        <v>53</v>
      </c>
      <c r="J16" s="23" t="s">
        <v>53</v>
      </c>
      <c r="K16" s="23" t="s">
        <v>53</v>
      </c>
      <c r="L16" s="23" t="s">
        <v>53</v>
      </c>
      <c r="M16" s="23" t="s">
        <v>53</v>
      </c>
      <c r="N16" s="23" t="s">
        <v>53</v>
      </c>
      <c r="O16" s="23" t="s">
        <v>89</v>
      </c>
      <c r="P16" s="23" t="s">
        <v>92</v>
      </c>
      <c r="Q16" s="23" t="s">
        <v>53</v>
      </c>
      <c r="R16" s="23" t="s">
        <v>53</v>
      </c>
      <c r="S16" s="23" t="s">
        <v>99</v>
      </c>
      <c r="T16" s="23" t="s">
        <v>103</v>
      </c>
      <c r="U16" s="23" t="s">
        <v>57</v>
      </c>
      <c r="V16" s="23" t="s">
        <v>53</v>
      </c>
      <c r="W16" s="23" t="s">
        <v>53</v>
      </c>
      <c r="X16" s="54" t="s">
        <v>53</v>
      </c>
      <c r="Y16" s="54" t="s">
        <v>53</v>
      </c>
      <c r="Z16" s="54" t="s">
        <v>53</v>
      </c>
      <c r="AA16" s="54" t="s">
        <v>53</v>
      </c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13"/>
      <c r="BH16" s="14"/>
      <c r="BI16" s="25"/>
      <c r="BJ16" s="10"/>
      <c r="BK16" s="14"/>
      <c r="BL16" s="15"/>
      <c r="BM16" s="56"/>
    </row>
    <row r="17" spans="1:75" s="3" customFormat="1" ht="24" customHeight="1" thickBot="1" x14ac:dyDescent="0.4">
      <c r="A17" s="158"/>
      <c r="B17" s="161"/>
      <c r="C17" s="164"/>
      <c r="D17" s="81" t="s">
        <v>7</v>
      </c>
      <c r="E17" s="48">
        <v>44677</v>
      </c>
      <c r="F17" s="48">
        <v>44677</v>
      </c>
      <c r="G17" s="48">
        <v>44679</v>
      </c>
      <c r="H17" s="48">
        <v>44679</v>
      </c>
      <c r="I17" s="48">
        <v>44680</v>
      </c>
      <c r="J17" s="48">
        <v>44684</v>
      </c>
      <c r="K17" s="48">
        <v>44684</v>
      </c>
      <c r="L17" s="48">
        <v>44686</v>
      </c>
      <c r="M17" s="48">
        <v>44686</v>
      </c>
      <c r="N17" s="48">
        <v>44693</v>
      </c>
      <c r="O17" s="48">
        <v>44693</v>
      </c>
      <c r="P17" s="48">
        <v>44694</v>
      </c>
      <c r="Q17" s="48">
        <v>44698</v>
      </c>
      <c r="R17" s="48">
        <v>44698</v>
      </c>
      <c r="S17" s="48">
        <v>44701</v>
      </c>
      <c r="T17" s="48">
        <v>44719</v>
      </c>
      <c r="U17" s="48">
        <v>44719</v>
      </c>
      <c r="V17" s="48">
        <v>44721</v>
      </c>
      <c r="W17" s="48">
        <v>44721</v>
      </c>
      <c r="X17" s="65">
        <v>44723</v>
      </c>
      <c r="Y17" s="65">
        <v>44733</v>
      </c>
      <c r="Z17" s="65">
        <v>44733</v>
      </c>
      <c r="AA17" s="65">
        <v>44740</v>
      </c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16"/>
      <c r="BH17" s="17"/>
      <c r="BI17" s="26"/>
      <c r="BJ17" s="45"/>
      <c r="BK17" s="17"/>
      <c r="BL17" s="18"/>
      <c r="BM17" s="62"/>
    </row>
    <row r="18" spans="1:75" s="3" customFormat="1" ht="24" customHeight="1" thickBot="1" x14ac:dyDescent="0.4">
      <c r="A18" s="156">
        <v>5</v>
      </c>
      <c r="B18" s="159" t="s">
        <v>67</v>
      </c>
      <c r="C18" s="162" t="s">
        <v>68</v>
      </c>
      <c r="D18" s="79" t="s">
        <v>4</v>
      </c>
      <c r="E18" s="36">
        <v>89</v>
      </c>
      <c r="F18" s="36">
        <v>94</v>
      </c>
      <c r="G18" s="36">
        <v>92</v>
      </c>
      <c r="H18" s="36">
        <v>87</v>
      </c>
      <c r="I18" s="36">
        <v>91</v>
      </c>
      <c r="J18" s="36">
        <v>89</v>
      </c>
      <c r="K18" s="36">
        <v>89</v>
      </c>
      <c r="L18" s="36">
        <v>94</v>
      </c>
      <c r="M18" s="36">
        <v>92</v>
      </c>
      <c r="N18" s="36">
        <v>99</v>
      </c>
      <c r="O18" s="36"/>
      <c r="P18" s="36">
        <v>93</v>
      </c>
      <c r="Q18" s="36">
        <v>96</v>
      </c>
      <c r="R18" s="36">
        <v>92</v>
      </c>
      <c r="S18" s="36">
        <v>97</v>
      </c>
      <c r="T18" s="36">
        <v>96</v>
      </c>
      <c r="U18" s="35"/>
      <c r="V18" s="35"/>
      <c r="W18" s="35"/>
      <c r="X18" s="36">
        <v>96</v>
      </c>
      <c r="Y18" s="35"/>
      <c r="Z18" s="35"/>
      <c r="AA18" s="103">
        <v>95</v>
      </c>
      <c r="AB18" s="63"/>
      <c r="AC18" s="103">
        <v>88</v>
      </c>
      <c r="AD18" s="103">
        <v>97</v>
      </c>
      <c r="AE18" s="63"/>
      <c r="AF18" s="103">
        <v>94</v>
      </c>
      <c r="AG18" s="63"/>
      <c r="AH18" s="103">
        <v>98</v>
      </c>
      <c r="AI18" s="103">
        <v>98</v>
      </c>
      <c r="AJ18" s="103">
        <v>97</v>
      </c>
      <c r="AK18" s="103">
        <v>95</v>
      </c>
      <c r="AL18" s="103">
        <v>100</v>
      </c>
      <c r="AM18" s="63"/>
      <c r="AN18" s="63"/>
      <c r="AO18" s="63"/>
      <c r="AP18" s="63"/>
      <c r="AQ18" s="63"/>
      <c r="AR18" s="63"/>
      <c r="AS18" s="63"/>
      <c r="AT18" s="103">
        <v>97</v>
      </c>
      <c r="AU18" s="63"/>
      <c r="AV18" s="63"/>
      <c r="AW18" s="103">
        <v>97</v>
      </c>
      <c r="AX18" s="63"/>
      <c r="AY18" s="63"/>
      <c r="AZ18" s="63"/>
      <c r="BA18" s="103"/>
      <c r="BB18" s="103"/>
      <c r="BC18" s="103"/>
      <c r="BD18" s="103">
        <v>98</v>
      </c>
      <c r="BE18" s="103"/>
      <c r="BF18" s="103"/>
      <c r="BG18" s="19"/>
      <c r="BH18" s="20"/>
      <c r="BI18" s="24"/>
      <c r="BJ18" s="49">
        <f>COUNTIF(E18:BF18,"&gt;=1")-COUNTIF(E18:BF18,"&gt;100")</f>
        <v>28</v>
      </c>
      <c r="BK18" s="11">
        <f>SUM(E18:BF18)</f>
        <v>2640</v>
      </c>
      <c r="BL18" s="12">
        <f t="shared" ref="BL18:BL19" si="4">SUM(BK18/BJ18)</f>
        <v>94.285714285714292</v>
      </c>
      <c r="BM18" s="87"/>
      <c r="BN18" s="8">
        <f>MAX(E18:BF18)</f>
        <v>100</v>
      </c>
      <c r="BO18" s="53">
        <v>0.34097222222222223</v>
      </c>
      <c r="BP18" s="8">
        <v>179</v>
      </c>
      <c r="BQ18" s="8">
        <v>181</v>
      </c>
      <c r="BR18" s="8">
        <v>182</v>
      </c>
      <c r="BS18" s="8">
        <v>177</v>
      </c>
      <c r="BT18" s="8">
        <v>95</v>
      </c>
      <c r="BU18" s="8">
        <v>4</v>
      </c>
    </row>
    <row r="19" spans="1:75" s="3" customFormat="1" ht="24" customHeight="1" thickBot="1" x14ac:dyDescent="0.4">
      <c r="A19" s="157"/>
      <c r="B19" s="160"/>
      <c r="C19" s="163"/>
      <c r="D19" s="80" t="s">
        <v>5</v>
      </c>
      <c r="E19" s="59"/>
      <c r="F19" s="23"/>
      <c r="G19" s="23"/>
      <c r="H19" s="23"/>
      <c r="I19" s="23"/>
      <c r="J19" s="23"/>
      <c r="K19" s="23"/>
      <c r="L19" s="23"/>
      <c r="M19" s="23"/>
      <c r="N19" s="23"/>
      <c r="O19" s="40">
        <v>88</v>
      </c>
      <c r="P19" s="40"/>
      <c r="Q19" s="40"/>
      <c r="R19" s="23"/>
      <c r="S19" s="23"/>
      <c r="T19" s="23"/>
      <c r="U19" s="40">
        <v>86</v>
      </c>
      <c r="V19" s="40">
        <v>85</v>
      </c>
      <c r="W19" s="40">
        <v>81</v>
      </c>
      <c r="X19" s="23"/>
      <c r="Y19" s="40">
        <v>84</v>
      </c>
      <c r="Z19" s="40">
        <v>92</v>
      </c>
      <c r="AA19" s="64"/>
      <c r="AB19" s="64">
        <v>85</v>
      </c>
      <c r="AC19" s="64"/>
      <c r="AD19" s="64"/>
      <c r="AE19" s="64">
        <v>69</v>
      </c>
      <c r="AF19" s="64"/>
      <c r="AG19" s="64">
        <v>84</v>
      </c>
      <c r="AH19" s="64"/>
      <c r="AI19" s="64"/>
      <c r="AJ19" s="64"/>
      <c r="AK19" s="64"/>
      <c r="AL19" s="64"/>
      <c r="AM19" s="64">
        <v>87</v>
      </c>
      <c r="AN19" s="64">
        <v>92</v>
      </c>
      <c r="AO19" s="64">
        <v>85</v>
      </c>
      <c r="AP19" s="64">
        <v>91</v>
      </c>
      <c r="AQ19" s="64">
        <v>92</v>
      </c>
      <c r="AR19" s="64">
        <v>88</v>
      </c>
      <c r="AS19" s="64">
        <v>85</v>
      </c>
      <c r="AT19" s="64"/>
      <c r="AU19" s="64">
        <v>90</v>
      </c>
      <c r="AV19" s="64">
        <v>93</v>
      </c>
      <c r="AW19" s="64"/>
      <c r="AX19" s="64">
        <v>87</v>
      </c>
      <c r="AY19" s="64">
        <v>88</v>
      </c>
      <c r="AZ19" s="64">
        <v>91</v>
      </c>
      <c r="BA19" s="64">
        <v>92</v>
      </c>
      <c r="BB19" s="64">
        <v>85</v>
      </c>
      <c r="BC19" s="64">
        <v>89</v>
      </c>
      <c r="BD19" s="64"/>
      <c r="BE19" s="64">
        <v>95</v>
      </c>
      <c r="BF19" s="64">
        <v>91</v>
      </c>
      <c r="BG19" s="13"/>
      <c r="BH19" s="14"/>
      <c r="BI19" s="25"/>
      <c r="BJ19" s="10">
        <f>COUNTIF(E19:BF19,"&gt;=1")-COUNTIF(E19:BF19,"&gt;100")</f>
        <v>26</v>
      </c>
      <c r="BK19" s="14">
        <f>SUM(E19:BF19)</f>
        <v>2275</v>
      </c>
      <c r="BL19" s="15">
        <f t="shared" si="4"/>
        <v>87.5</v>
      </c>
      <c r="BM19" s="56"/>
      <c r="BN19" s="8">
        <f>MAX(E19:BF19)</f>
        <v>95</v>
      </c>
    </row>
    <row r="20" spans="1:75" s="3" customFormat="1" ht="24" customHeight="1" x14ac:dyDescent="0.35">
      <c r="A20" s="157"/>
      <c r="B20" s="160"/>
      <c r="C20" s="163"/>
      <c r="D20" s="80" t="s">
        <v>6</v>
      </c>
      <c r="E20" s="77" t="s">
        <v>53</v>
      </c>
      <c r="F20" s="23" t="s">
        <v>53</v>
      </c>
      <c r="G20" s="23" t="s">
        <v>54</v>
      </c>
      <c r="H20" s="23" t="s">
        <v>53</v>
      </c>
      <c r="I20" s="23" t="s">
        <v>53</v>
      </c>
      <c r="J20" s="23" t="s">
        <v>53</v>
      </c>
      <c r="K20" s="23" t="s">
        <v>53</v>
      </c>
      <c r="L20" s="23" t="s">
        <v>53</v>
      </c>
      <c r="M20" s="23" t="s">
        <v>53</v>
      </c>
      <c r="N20" s="23" t="s">
        <v>53</v>
      </c>
      <c r="O20" s="23" t="s">
        <v>53</v>
      </c>
      <c r="P20" s="23" t="s">
        <v>53</v>
      </c>
      <c r="Q20" s="23" t="s">
        <v>53</v>
      </c>
      <c r="R20" s="23" t="s">
        <v>42</v>
      </c>
      <c r="S20" s="23" t="s">
        <v>53</v>
      </c>
      <c r="T20" s="23" t="s">
        <v>92</v>
      </c>
      <c r="U20" s="23" t="s">
        <v>55</v>
      </c>
      <c r="V20" s="23" t="s">
        <v>53</v>
      </c>
      <c r="W20" s="23" t="s">
        <v>53</v>
      </c>
      <c r="X20" s="23" t="s">
        <v>99</v>
      </c>
      <c r="Y20" s="23" t="s">
        <v>56</v>
      </c>
      <c r="Z20" s="23" t="s">
        <v>53</v>
      </c>
      <c r="AA20" s="23" t="s">
        <v>53</v>
      </c>
      <c r="AB20" s="23" t="s">
        <v>58</v>
      </c>
      <c r="AC20" s="23" t="s">
        <v>53</v>
      </c>
      <c r="AD20" s="23" t="s">
        <v>53</v>
      </c>
      <c r="AE20" s="54" t="s">
        <v>57</v>
      </c>
      <c r="AF20" s="54" t="s">
        <v>103</v>
      </c>
      <c r="AG20" s="54" t="s">
        <v>59</v>
      </c>
      <c r="AH20" s="54" t="s">
        <v>53</v>
      </c>
      <c r="AI20" s="54" t="s">
        <v>53</v>
      </c>
      <c r="AJ20" s="54" t="s">
        <v>53</v>
      </c>
      <c r="AK20" s="54" t="s">
        <v>53</v>
      </c>
      <c r="AL20" s="54" t="s">
        <v>53</v>
      </c>
      <c r="AM20" s="54" t="s">
        <v>53</v>
      </c>
      <c r="AN20" s="54" t="s">
        <v>53</v>
      </c>
      <c r="AO20" s="54" t="s">
        <v>53</v>
      </c>
      <c r="AP20" s="54" t="s">
        <v>53</v>
      </c>
      <c r="AQ20" s="54" t="s">
        <v>53</v>
      </c>
      <c r="AR20" s="54" t="s">
        <v>53</v>
      </c>
      <c r="AS20" s="54" t="s">
        <v>53</v>
      </c>
      <c r="AT20" s="54" t="s">
        <v>53</v>
      </c>
      <c r="AU20" s="54" t="s">
        <v>53</v>
      </c>
      <c r="AV20" s="54" t="s">
        <v>53</v>
      </c>
      <c r="AW20" s="54" t="s">
        <v>53</v>
      </c>
      <c r="AX20" s="54" t="s">
        <v>53</v>
      </c>
      <c r="AY20" s="54" t="s">
        <v>53</v>
      </c>
      <c r="AZ20" s="54" t="s">
        <v>53</v>
      </c>
      <c r="BA20" s="54" t="s">
        <v>53</v>
      </c>
      <c r="BB20" s="54" t="s">
        <v>53</v>
      </c>
      <c r="BC20" s="54" t="s">
        <v>53</v>
      </c>
      <c r="BD20" s="54" t="s">
        <v>53</v>
      </c>
      <c r="BE20" s="54" t="s">
        <v>53</v>
      </c>
      <c r="BF20" s="54" t="s">
        <v>53</v>
      </c>
      <c r="BG20" s="13"/>
      <c r="BH20" s="14"/>
      <c r="BI20" s="25"/>
      <c r="BJ20" s="10"/>
      <c r="BK20" s="14"/>
      <c r="BL20" s="15"/>
      <c r="BM20" s="56"/>
    </row>
    <row r="21" spans="1:75" s="3" customFormat="1" ht="24" customHeight="1" thickBot="1" x14ac:dyDescent="0.4">
      <c r="A21" s="158"/>
      <c r="B21" s="161"/>
      <c r="C21" s="164"/>
      <c r="D21" s="81" t="s">
        <v>7</v>
      </c>
      <c r="E21" s="48">
        <v>44677</v>
      </c>
      <c r="F21" s="48">
        <v>44677</v>
      </c>
      <c r="G21" s="48">
        <v>44679</v>
      </c>
      <c r="H21" s="48">
        <v>44679</v>
      </c>
      <c r="I21" s="48">
        <v>44680</v>
      </c>
      <c r="J21" s="48">
        <v>44684</v>
      </c>
      <c r="K21" s="48">
        <v>44684</v>
      </c>
      <c r="L21" s="48">
        <v>44686</v>
      </c>
      <c r="M21" s="48">
        <v>44686</v>
      </c>
      <c r="N21" s="48">
        <v>44686</v>
      </c>
      <c r="O21" s="48">
        <v>44687</v>
      </c>
      <c r="P21" s="48">
        <v>44691</v>
      </c>
      <c r="Q21" s="48">
        <v>44691</v>
      </c>
      <c r="R21" s="48">
        <v>44691</v>
      </c>
      <c r="S21" s="48">
        <v>44693</v>
      </c>
      <c r="T21" s="48">
        <v>44693</v>
      </c>
      <c r="U21" s="48">
        <v>44693</v>
      </c>
      <c r="V21" s="48">
        <v>44693</v>
      </c>
      <c r="W21" s="48">
        <v>44694</v>
      </c>
      <c r="X21" s="48">
        <v>44698</v>
      </c>
      <c r="Y21" s="48">
        <v>44698</v>
      </c>
      <c r="Z21" s="48">
        <v>44698</v>
      </c>
      <c r="AA21" s="65">
        <v>44700</v>
      </c>
      <c r="AB21" s="65">
        <v>44700</v>
      </c>
      <c r="AC21" s="65">
        <v>44700</v>
      </c>
      <c r="AD21" s="65">
        <v>44700</v>
      </c>
      <c r="AE21" s="65">
        <v>44701</v>
      </c>
      <c r="AF21" s="48">
        <v>44705</v>
      </c>
      <c r="AG21" s="48">
        <v>44705</v>
      </c>
      <c r="AH21" s="48">
        <v>44705</v>
      </c>
      <c r="AI21" s="48">
        <v>44705</v>
      </c>
      <c r="AJ21" s="65">
        <v>44707</v>
      </c>
      <c r="AK21" s="65">
        <v>44707</v>
      </c>
      <c r="AL21" s="65">
        <v>44707</v>
      </c>
      <c r="AM21" s="65">
        <v>44719</v>
      </c>
      <c r="AN21" s="65">
        <v>44719</v>
      </c>
      <c r="AO21" s="65">
        <v>44719</v>
      </c>
      <c r="AP21" s="65">
        <v>44721</v>
      </c>
      <c r="AQ21" s="65">
        <v>44721</v>
      </c>
      <c r="AR21" s="65">
        <v>44722</v>
      </c>
      <c r="AS21" s="65">
        <v>44723</v>
      </c>
      <c r="AT21" s="65">
        <v>44723</v>
      </c>
      <c r="AU21" s="65">
        <v>44723</v>
      </c>
      <c r="AV21" s="65">
        <v>44726</v>
      </c>
      <c r="AW21" s="65">
        <v>44726</v>
      </c>
      <c r="AX21" s="65">
        <v>44726</v>
      </c>
      <c r="AY21" s="65">
        <v>44729</v>
      </c>
      <c r="AZ21" s="65">
        <v>44729</v>
      </c>
      <c r="BA21" s="65">
        <v>44733</v>
      </c>
      <c r="BB21" s="65">
        <v>44733</v>
      </c>
      <c r="BC21" s="65">
        <v>44738</v>
      </c>
      <c r="BD21" s="65">
        <v>44735</v>
      </c>
      <c r="BE21" s="65">
        <v>44736</v>
      </c>
      <c r="BF21" s="65">
        <v>44740</v>
      </c>
      <c r="BG21" s="16"/>
      <c r="BH21" s="17"/>
      <c r="BI21" s="26"/>
      <c r="BJ21" s="45"/>
      <c r="BK21" s="17"/>
      <c r="BL21" s="18"/>
      <c r="BM21" s="62"/>
    </row>
    <row r="22" spans="1:75" ht="23.25" customHeight="1" thickBot="1" x14ac:dyDescent="0.4">
      <c r="A22" s="156">
        <v>6</v>
      </c>
      <c r="B22" s="185" t="s">
        <v>10</v>
      </c>
      <c r="C22" s="188" t="s">
        <v>22</v>
      </c>
      <c r="D22" s="83" t="s">
        <v>4</v>
      </c>
      <c r="E22" s="36">
        <v>97</v>
      </c>
      <c r="F22" s="36">
        <v>98</v>
      </c>
      <c r="G22" s="36">
        <v>91</v>
      </c>
      <c r="H22" s="36"/>
      <c r="I22" s="36">
        <v>95</v>
      </c>
      <c r="J22" s="36"/>
      <c r="K22" s="36">
        <v>97</v>
      </c>
      <c r="L22" s="36"/>
      <c r="M22" s="36">
        <v>98</v>
      </c>
      <c r="N22" s="36">
        <v>97</v>
      </c>
      <c r="O22" s="36">
        <v>98</v>
      </c>
      <c r="P22" s="36">
        <v>96</v>
      </c>
      <c r="Q22" s="36"/>
      <c r="R22" s="36"/>
      <c r="S22" s="36"/>
      <c r="T22" s="36">
        <v>98</v>
      </c>
      <c r="U22" s="36"/>
      <c r="V22" s="36"/>
      <c r="W22" s="36"/>
      <c r="X22" s="36">
        <v>96</v>
      </c>
      <c r="Y22" s="36"/>
      <c r="Z22" s="36"/>
      <c r="AA22" s="36"/>
      <c r="AB22" s="36">
        <v>98</v>
      </c>
      <c r="AC22" s="36"/>
      <c r="AD22" s="103"/>
      <c r="AE22" s="103">
        <v>99</v>
      </c>
      <c r="AF22" s="36"/>
      <c r="AG22" s="36">
        <v>99</v>
      </c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19">
        <v>2</v>
      </c>
      <c r="BH22" s="20">
        <v>199</v>
      </c>
      <c r="BI22" s="21">
        <f>SUM(BH22/BG22)</f>
        <v>99.5</v>
      </c>
      <c r="BJ22" s="10">
        <f>COUNTIF(E22:BF22,"&gt;=1")-COUNTIF(E22:BF22,"&gt;100")</f>
        <v>14</v>
      </c>
      <c r="BK22" s="14">
        <f>SUM(E22:BF22)</f>
        <v>1357</v>
      </c>
      <c r="BL22" s="15">
        <f t="shared" ref="BL22" si="5">SUM(BK22/BJ22)</f>
        <v>96.928571428571431</v>
      </c>
      <c r="BM22" s="47">
        <f>SUM(BL22-BI22)</f>
        <v>-2.5714285714285694</v>
      </c>
      <c r="BN22" s="140">
        <f>MAX(E22:BF22)</f>
        <v>99</v>
      </c>
      <c r="BO22" s="53">
        <v>0.35972222222222222</v>
      </c>
      <c r="BP22" s="3"/>
      <c r="BQ22" s="3"/>
      <c r="BR22" s="8">
        <v>178</v>
      </c>
      <c r="BS22" s="116">
        <v>195</v>
      </c>
      <c r="BT22" s="8">
        <v>89</v>
      </c>
      <c r="BU22" s="8">
        <v>1</v>
      </c>
      <c r="BV22" s="8" t="s">
        <v>110</v>
      </c>
      <c r="BW22" s="8" t="s">
        <v>110</v>
      </c>
    </row>
    <row r="23" spans="1:75" ht="23.25" customHeight="1" thickBot="1" x14ac:dyDescent="0.4">
      <c r="A23" s="157"/>
      <c r="B23" s="186"/>
      <c r="C23" s="189"/>
      <c r="D23" s="80" t="s">
        <v>5</v>
      </c>
      <c r="E23" s="40"/>
      <c r="F23" s="40"/>
      <c r="G23" s="40"/>
      <c r="H23" s="40">
        <v>85</v>
      </c>
      <c r="I23" s="40"/>
      <c r="J23" s="40">
        <v>92</v>
      </c>
      <c r="K23" s="40"/>
      <c r="L23" s="40">
        <v>85</v>
      </c>
      <c r="M23" s="40"/>
      <c r="N23" s="40"/>
      <c r="O23" s="40"/>
      <c r="P23" s="40"/>
      <c r="Q23" s="40">
        <v>90</v>
      </c>
      <c r="R23" s="40">
        <v>95</v>
      </c>
      <c r="S23" s="40">
        <v>93</v>
      </c>
      <c r="T23" s="40"/>
      <c r="U23" s="40">
        <v>94</v>
      </c>
      <c r="V23" s="40">
        <v>93</v>
      </c>
      <c r="W23" s="40">
        <v>90</v>
      </c>
      <c r="X23" s="40"/>
      <c r="Y23" s="40">
        <v>94</v>
      </c>
      <c r="Z23" s="40">
        <v>89</v>
      </c>
      <c r="AA23" s="40">
        <v>87</v>
      </c>
      <c r="AB23" s="40"/>
      <c r="AC23" s="40">
        <v>92</v>
      </c>
      <c r="AD23" s="64">
        <v>92</v>
      </c>
      <c r="AE23" s="64"/>
      <c r="AF23" s="40">
        <v>92</v>
      </c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13">
        <v>15</v>
      </c>
      <c r="BH23" s="11">
        <v>1386</v>
      </c>
      <c r="BI23" s="12">
        <v>92.4</v>
      </c>
      <c r="BJ23" s="10">
        <f>COUNTIF(E23:BF23,"&gt;=1")-COUNTIF(E23:BF23,"&gt;100")</f>
        <v>15</v>
      </c>
      <c r="BK23" s="14">
        <f>SUM(E23:BF23)</f>
        <v>1363</v>
      </c>
      <c r="BL23" s="97">
        <f t="shared" ref="BL23" si="6">SUM(BK23/BJ23)</f>
        <v>90.86666666666666</v>
      </c>
      <c r="BM23" s="47">
        <f>SUM(BL23-BI23)</f>
        <v>-1.5333333333333456</v>
      </c>
      <c r="BN23" s="8">
        <f>MAX(E23:BF23)</f>
        <v>95</v>
      </c>
      <c r="BO23"/>
      <c r="BT23"/>
      <c r="BV23" s="3"/>
    </row>
    <row r="24" spans="1:75" ht="23.25" customHeight="1" x14ac:dyDescent="0.35">
      <c r="A24" s="157"/>
      <c r="B24" s="186"/>
      <c r="C24" s="189"/>
      <c r="D24" s="80" t="s">
        <v>6</v>
      </c>
      <c r="E24" s="77" t="s">
        <v>53</v>
      </c>
      <c r="F24" s="23" t="s">
        <v>53</v>
      </c>
      <c r="G24" s="23" t="s">
        <v>53</v>
      </c>
      <c r="H24" s="23" t="s">
        <v>53</v>
      </c>
      <c r="I24" s="23" t="s">
        <v>54</v>
      </c>
      <c r="J24" s="23" t="s">
        <v>53</v>
      </c>
      <c r="K24" s="23" t="s">
        <v>54</v>
      </c>
      <c r="L24" s="23" t="s">
        <v>82</v>
      </c>
      <c r="M24" s="23" t="s">
        <v>53</v>
      </c>
      <c r="N24" s="23" t="s">
        <v>53</v>
      </c>
      <c r="O24" s="23" t="s">
        <v>54</v>
      </c>
      <c r="P24" s="23" t="s">
        <v>61</v>
      </c>
      <c r="Q24" s="23" t="s">
        <v>87</v>
      </c>
      <c r="R24" s="23" t="s">
        <v>90</v>
      </c>
      <c r="S24" s="23" t="s">
        <v>91</v>
      </c>
      <c r="T24" s="23" t="s">
        <v>53</v>
      </c>
      <c r="U24" s="23" t="s">
        <v>57</v>
      </c>
      <c r="V24" s="23" t="s">
        <v>53</v>
      </c>
      <c r="W24" s="23" t="s">
        <v>53</v>
      </c>
      <c r="X24" s="23" t="s">
        <v>53</v>
      </c>
      <c r="Y24" s="23" t="s">
        <v>53</v>
      </c>
      <c r="Z24" s="23" t="s">
        <v>53</v>
      </c>
      <c r="AA24" s="23" t="s">
        <v>53</v>
      </c>
      <c r="AB24" s="23" t="s">
        <v>53</v>
      </c>
      <c r="AC24" s="23" t="s">
        <v>53</v>
      </c>
      <c r="AD24" s="54" t="s">
        <v>53</v>
      </c>
      <c r="AE24" s="54" t="s">
        <v>53</v>
      </c>
      <c r="AF24" s="54" t="s">
        <v>53</v>
      </c>
      <c r="AG24" s="54" t="s">
        <v>53</v>
      </c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13"/>
      <c r="BH24" s="14"/>
      <c r="BI24" s="12"/>
      <c r="BJ24" s="10"/>
      <c r="BK24" s="14"/>
      <c r="BL24" s="15"/>
      <c r="BM24" s="41"/>
      <c r="BO24"/>
      <c r="BT24"/>
      <c r="BV24" s="3"/>
    </row>
    <row r="25" spans="1:75" ht="23.25" customHeight="1" thickBot="1" x14ac:dyDescent="0.4">
      <c r="A25" s="158"/>
      <c r="B25" s="187"/>
      <c r="C25" s="190"/>
      <c r="D25" s="81" t="s">
        <v>7</v>
      </c>
      <c r="E25" s="67">
        <v>44672</v>
      </c>
      <c r="F25" s="67">
        <v>44674</v>
      </c>
      <c r="G25" s="67">
        <v>44677</v>
      </c>
      <c r="H25" s="67">
        <v>44677</v>
      </c>
      <c r="I25" s="67">
        <v>44679</v>
      </c>
      <c r="J25" s="67">
        <v>44679</v>
      </c>
      <c r="K25" s="67">
        <v>44680</v>
      </c>
      <c r="L25" s="48">
        <v>44684</v>
      </c>
      <c r="M25" s="67">
        <v>44684</v>
      </c>
      <c r="N25" s="67">
        <v>44686</v>
      </c>
      <c r="O25" s="67">
        <v>44687</v>
      </c>
      <c r="P25" s="67">
        <v>44693</v>
      </c>
      <c r="Q25" s="67">
        <v>44693</v>
      </c>
      <c r="R25" s="67">
        <v>44702</v>
      </c>
      <c r="S25" s="67">
        <v>44700</v>
      </c>
      <c r="T25" s="67">
        <v>44700</v>
      </c>
      <c r="U25" s="67">
        <v>44701</v>
      </c>
      <c r="V25" s="48">
        <v>44705</v>
      </c>
      <c r="W25" s="48">
        <v>44705</v>
      </c>
      <c r="X25" s="67">
        <v>44719</v>
      </c>
      <c r="Y25" s="67">
        <v>44719</v>
      </c>
      <c r="Z25" s="67">
        <v>44721</v>
      </c>
      <c r="AA25" s="67">
        <v>44721</v>
      </c>
      <c r="AB25" s="67">
        <v>44723</v>
      </c>
      <c r="AC25" s="67">
        <v>44729</v>
      </c>
      <c r="AD25" s="65">
        <v>44733</v>
      </c>
      <c r="AE25" s="65">
        <v>44733</v>
      </c>
      <c r="AF25" s="67">
        <v>44740</v>
      </c>
      <c r="AG25" s="67">
        <v>44740</v>
      </c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100"/>
      <c r="BH25" s="101"/>
      <c r="BI25" s="104"/>
      <c r="BJ25" s="110"/>
      <c r="BK25" s="109"/>
      <c r="BL25" s="111"/>
      <c r="BM25" s="75"/>
      <c r="BO25"/>
      <c r="BT25"/>
      <c r="BV25" s="3"/>
    </row>
    <row r="26" spans="1:75" ht="23.25" customHeight="1" thickBot="1" x14ac:dyDescent="0.4">
      <c r="A26" s="171">
        <v>7</v>
      </c>
      <c r="B26" s="185" t="s">
        <v>69</v>
      </c>
      <c r="C26" s="188" t="s">
        <v>70</v>
      </c>
      <c r="D26" s="83" t="s">
        <v>4</v>
      </c>
      <c r="E26" s="36">
        <v>97</v>
      </c>
      <c r="F26" s="36">
        <v>88</v>
      </c>
      <c r="G26" s="36">
        <v>93</v>
      </c>
      <c r="H26" s="36">
        <v>97</v>
      </c>
      <c r="I26" s="36"/>
      <c r="J26" s="36">
        <v>97</v>
      </c>
      <c r="K26" s="36"/>
      <c r="L26" s="36"/>
      <c r="M26" s="36">
        <v>97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19">
        <v>19</v>
      </c>
      <c r="BH26" s="20">
        <v>1786</v>
      </c>
      <c r="BI26" s="21">
        <v>94</v>
      </c>
      <c r="BJ26" s="38">
        <f>COUNTIF(E26:BF26,"&gt;=1")-COUNTIF(E26:BF26,"&gt;100")</f>
        <v>6</v>
      </c>
      <c r="BK26" s="20">
        <f>SUM(E26:BF26)</f>
        <v>569</v>
      </c>
      <c r="BL26" s="21">
        <f t="shared" ref="BL26" si="7">SUM(BK26/BJ26)</f>
        <v>94.833333333333329</v>
      </c>
      <c r="BM26" s="39">
        <f>SUM(BL26-BI26)</f>
        <v>0.8333333333333286</v>
      </c>
      <c r="BN26" s="8">
        <f>MAX(E26:BF26)</f>
        <v>97</v>
      </c>
      <c r="BO26" s="99"/>
      <c r="BP26" s="3"/>
      <c r="BQ26" s="3"/>
      <c r="BR26" s="3"/>
      <c r="BS26" s="3"/>
      <c r="BU26" s="3"/>
      <c r="BV26" s="3"/>
    </row>
    <row r="27" spans="1:75" ht="23.25" customHeight="1" thickBot="1" x14ac:dyDescent="0.4">
      <c r="A27" s="172"/>
      <c r="B27" s="186"/>
      <c r="C27" s="189"/>
      <c r="D27" s="80" t="s">
        <v>5</v>
      </c>
      <c r="E27" s="40"/>
      <c r="F27" s="40"/>
      <c r="G27" s="40"/>
      <c r="H27" s="40"/>
      <c r="I27" s="40">
        <v>88</v>
      </c>
      <c r="J27" s="40"/>
      <c r="K27" s="40">
        <v>85</v>
      </c>
      <c r="L27" s="40">
        <v>90</v>
      </c>
      <c r="M27" s="40"/>
      <c r="N27" s="40">
        <v>83</v>
      </c>
      <c r="O27" s="40">
        <v>89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13">
        <v>6</v>
      </c>
      <c r="BH27" s="11">
        <v>534</v>
      </c>
      <c r="BI27" s="12">
        <v>89</v>
      </c>
      <c r="BJ27" s="10">
        <f>COUNTIF(E27:BF27,"&gt;=1")-COUNTIF(E27:BF27,"&gt;100")</f>
        <v>5</v>
      </c>
      <c r="BK27" s="14">
        <f>SUM(E27:BF27)</f>
        <v>435</v>
      </c>
      <c r="BL27" s="15">
        <f t="shared" ref="BL27" si="8">SUM(BK27/BJ27)</f>
        <v>87</v>
      </c>
      <c r="BM27" s="47">
        <f>SUM(BL27-BI27)</f>
        <v>-2</v>
      </c>
      <c r="BN27" s="8">
        <f>MAX(E27:BF27)</f>
        <v>90</v>
      </c>
      <c r="BO27"/>
      <c r="BT27"/>
      <c r="BV27" s="3"/>
    </row>
    <row r="28" spans="1:75" ht="23.25" customHeight="1" x14ac:dyDescent="0.35">
      <c r="A28" s="172"/>
      <c r="B28" s="186"/>
      <c r="C28" s="189"/>
      <c r="D28" s="80" t="s">
        <v>6</v>
      </c>
      <c r="E28" s="77" t="s">
        <v>53</v>
      </c>
      <c r="F28" s="23" t="s">
        <v>53</v>
      </c>
      <c r="G28" s="23" t="s">
        <v>53</v>
      </c>
      <c r="H28" s="23" t="s">
        <v>54</v>
      </c>
      <c r="I28" s="23" t="s">
        <v>53</v>
      </c>
      <c r="J28" s="23" t="s">
        <v>53</v>
      </c>
      <c r="K28" s="23" t="s">
        <v>55</v>
      </c>
      <c r="L28" s="23" t="s">
        <v>56</v>
      </c>
      <c r="M28" s="23" t="s">
        <v>53</v>
      </c>
      <c r="N28" s="23" t="s">
        <v>58</v>
      </c>
      <c r="O28" s="23" t="s">
        <v>59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13"/>
      <c r="BH28" s="14"/>
      <c r="BI28" s="12"/>
      <c r="BJ28" s="10"/>
      <c r="BK28" s="14"/>
      <c r="BL28" s="15"/>
      <c r="BM28" s="41"/>
      <c r="BO28"/>
      <c r="BT28"/>
      <c r="BV28" s="3"/>
    </row>
    <row r="29" spans="1:75" ht="23.25" customHeight="1" thickBot="1" x14ac:dyDescent="0.4">
      <c r="A29" s="173"/>
      <c r="B29" s="187"/>
      <c r="C29" s="190"/>
      <c r="D29" s="81" t="s">
        <v>7</v>
      </c>
      <c r="E29" s="67">
        <v>44672</v>
      </c>
      <c r="F29" s="67">
        <v>44672</v>
      </c>
      <c r="G29" s="67">
        <v>44673</v>
      </c>
      <c r="H29" s="67">
        <v>44679</v>
      </c>
      <c r="I29" s="67">
        <v>44679</v>
      </c>
      <c r="J29" s="67">
        <v>44680</v>
      </c>
      <c r="K29" s="48">
        <v>44684</v>
      </c>
      <c r="L29" s="67">
        <v>44686</v>
      </c>
      <c r="M29" s="67">
        <v>44687</v>
      </c>
      <c r="N29" s="67">
        <v>44691</v>
      </c>
      <c r="O29" s="67">
        <v>44694</v>
      </c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100"/>
      <c r="BH29" s="101"/>
      <c r="BI29" s="104"/>
      <c r="BJ29" s="117"/>
      <c r="BK29" s="101"/>
      <c r="BL29" s="104"/>
      <c r="BM29" s="68"/>
      <c r="BO29"/>
      <c r="BT29"/>
      <c r="BV29" s="3"/>
    </row>
    <row r="30" spans="1:75" ht="23.25" customHeight="1" thickBot="1" x14ac:dyDescent="0.4">
      <c r="A30" s="156">
        <v>8</v>
      </c>
      <c r="B30" s="159" t="s">
        <v>12</v>
      </c>
      <c r="C30" s="162" t="s">
        <v>11</v>
      </c>
      <c r="D30" s="79" t="s">
        <v>4</v>
      </c>
      <c r="E30" s="36">
        <v>100</v>
      </c>
      <c r="F30" s="36"/>
      <c r="G30" s="36"/>
      <c r="H30" s="36"/>
      <c r="I30" s="35"/>
      <c r="J30" s="36">
        <v>100</v>
      </c>
      <c r="K30" s="36"/>
      <c r="L30" s="36">
        <v>100</v>
      </c>
      <c r="M30" s="36">
        <v>97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103"/>
      <c r="AC30" s="103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19">
        <v>5</v>
      </c>
      <c r="BH30" s="20">
        <v>496</v>
      </c>
      <c r="BI30" s="21">
        <v>99.2</v>
      </c>
      <c r="BJ30" s="38">
        <f>COUNTIF(E30:BF30,"&gt;=1")-COUNTIF(E30:BF30,"&gt;100")</f>
        <v>4</v>
      </c>
      <c r="BK30" s="20">
        <f>SUM(E30:BF30)</f>
        <v>397</v>
      </c>
      <c r="BL30" s="24">
        <f t="shared" ref="BL30:BL31" si="9">SUM(BK30/BJ30)</f>
        <v>99.25</v>
      </c>
      <c r="BM30" s="39">
        <f>SUM(BL30-BI30)</f>
        <v>4.9999999999997158E-2</v>
      </c>
      <c r="BN30" s="8">
        <f>MAX(E30:BF30)</f>
        <v>100</v>
      </c>
      <c r="BO30" s="99"/>
      <c r="BP30" s="3"/>
      <c r="BQ30" s="3"/>
      <c r="BR30" s="3"/>
      <c r="BS30" s="3"/>
      <c r="BT30" s="8">
        <v>89</v>
      </c>
      <c r="BU30" s="8">
        <v>6</v>
      </c>
      <c r="BV30" s="3"/>
    </row>
    <row r="31" spans="1:75" ht="23.25" customHeight="1" thickBot="1" x14ac:dyDescent="0.4">
      <c r="A31" s="157"/>
      <c r="B31" s="160"/>
      <c r="C31" s="163"/>
      <c r="D31" s="83" t="s">
        <v>5</v>
      </c>
      <c r="E31" s="40"/>
      <c r="F31" s="23">
        <v>94</v>
      </c>
      <c r="G31" s="40">
        <v>93</v>
      </c>
      <c r="H31" s="40">
        <v>94</v>
      </c>
      <c r="I31" s="40">
        <v>92</v>
      </c>
      <c r="J31" s="40"/>
      <c r="K31" s="40">
        <v>93</v>
      </c>
      <c r="L31" s="23"/>
      <c r="M31" s="23"/>
      <c r="N31" s="40">
        <v>93</v>
      </c>
      <c r="O31" s="40">
        <v>96</v>
      </c>
      <c r="P31" s="40">
        <v>97</v>
      </c>
      <c r="Q31" s="40">
        <v>90</v>
      </c>
      <c r="R31" s="40">
        <v>93</v>
      </c>
      <c r="S31" s="40">
        <v>95</v>
      </c>
      <c r="T31" s="40">
        <v>98</v>
      </c>
      <c r="U31" s="40">
        <v>93</v>
      </c>
      <c r="V31" s="23">
        <v>97</v>
      </c>
      <c r="W31" s="23">
        <v>94</v>
      </c>
      <c r="X31" s="23">
        <v>94</v>
      </c>
      <c r="Y31" s="40">
        <v>94</v>
      </c>
      <c r="Z31" s="40">
        <v>92</v>
      </c>
      <c r="AA31" s="40">
        <v>91</v>
      </c>
      <c r="AB31" s="64">
        <v>95</v>
      </c>
      <c r="AC31" s="64">
        <v>95</v>
      </c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13">
        <v>24</v>
      </c>
      <c r="BH31" s="11">
        <v>2262</v>
      </c>
      <c r="BI31" s="12">
        <v>94.25</v>
      </c>
      <c r="BJ31" s="10">
        <f>COUNTIF(E31:BF31,"&gt;=1")-COUNTIF(E31:BF31,"&gt;100")</f>
        <v>21</v>
      </c>
      <c r="BK31" s="14">
        <f>SUM(E31:BF31)</f>
        <v>1973</v>
      </c>
      <c r="BL31" s="95">
        <f t="shared" si="9"/>
        <v>93.952380952380949</v>
      </c>
      <c r="BM31" s="41">
        <f>SUM(BL31-BI31)</f>
        <v>-0.297619047619051</v>
      </c>
      <c r="BN31" s="116">
        <f>MAX(E31:BF31)</f>
        <v>98</v>
      </c>
      <c r="BP31" s="3"/>
      <c r="BQ31" s="3"/>
      <c r="BR31" s="3"/>
      <c r="BS31" s="3"/>
      <c r="BV31" s="3"/>
    </row>
    <row r="32" spans="1:75" ht="23.25" customHeight="1" x14ac:dyDescent="0.35">
      <c r="A32" s="157"/>
      <c r="B32" s="160"/>
      <c r="C32" s="163"/>
      <c r="D32" s="80" t="s">
        <v>6</v>
      </c>
      <c r="E32" s="77" t="s">
        <v>53</v>
      </c>
      <c r="F32" s="23" t="s">
        <v>53</v>
      </c>
      <c r="G32" s="23" t="s">
        <v>53</v>
      </c>
      <c r="H32" s="23" t="s">
        <v>53</v>
      </c>
      <c r="I32" s="23" t="s">
        <v>53</v>
      </c>
      <c r="J32" s="23" t="s">
        <v>53</v>
      </c>
      <c r="K32" s="23" t="s">
        <v>53</v>
      </c>
      <c r="L32" s="23" t="s">
        <v>54</v>
      </c>
      <c r="M32" s="23" t="s">
        <v>54</v>
      </c>
      <c r="N32" s="23" t="s">
        <v>78</v>
      </c>
      <c r="O32" s="23" t="s">
        <v>53</v>
      </c>
      <c r="P32" s="23" t="s">
        <v>79</v>
      </c>
      <c r="Q32" s="23" t="s">
        <v>53</v>
      </c>
      <c r="R32" s="23" t="s">
        <v>53</v>
      </c>
      <c r="S32" s="23" t="s">
        <v>83</v>
      </c>
      <c r="T32" s="23" t="s">
        <v>84</v>
      </c>
      <c r="U32" s="23" t="s">
        <v>53</v>
      </c>
      <c r="V32" s="23" t="s">
        <v>73</v>
      </c>
      <c r="W32" s="23" t="s">
        <v>74</v>
      </c>
      <c r="X32" s="23" t="s">
        <v>75</v>
      </c>
      <c r="Y32" s="23" t="s">
        <v>53</v>
      </c>
      <c r="Z32" s="23" t="s">
        <v>57</v>
      </c>
      <c r="AA32" s="23" t="s">
        <v>53</v>
      </c>
      <c r="AB32" s="54" t="s">
        <v>57</v>
      </c>
      <c r="AC32" s="54" t="s">
        <v>108</v>
      </c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13"/>
      <c r="BH32" s="14"/>
      <c r="BI32" s="12"/>
      <c r="BJ32" s="10"/>
      <c r="BK32" s="14"/>
      <c r="BL32" s="25"/>
      <c r="BM32" s="41"/>
      <c r="BN32" s="3"/>
      <c r="BP32" s="3"/>
      <c r="BQ32" s="3"/>
      <c r="BR32" s="3"/>
      <c r="BS32" s="3"/>
      <c r="BT32"/>
      <c r="BV32" s="3"/>
    </row>
    <row r="33" spans="1:75" ht="23.25" customHeight="1" thickBot="1" x14ac:dyDescent="0.4">
      <c r="A33" s="158"/>
      <c r="B33" s="161"/>
      <c r="C33" s="164"/>
      <c r="D33" s="81" t="s">
        <v>7</v>
      </c>
      <c r="E33" s="44">
        <v>44672</v>
      </c>
      <c r="F33" s="44">
        <v>44672</v>
      </c>
      <c r="G33" s="44">
        <v>44673</v>
      </c>
      <c r="H33" s="44">
        <v>44674</v>
      </c>
      <c r="I33" s="44">
        <v>44677</v>
      </c>
      <c r="J33" s="44">
        <v>44677</v>
      </c>
      <c r="K33" s="44">
        <v>44679</v>
      </c>
      <c r="L33" s="44">
        <v>44679</v>
      </c>
      <c r="M33" s="44">
        <v>44680</v>
      </c>
      <c r="N33" s="48">
        <v>44684</v>
      </c>
      <c r="O33" s="48">
        <v>44684</v>
      </c>
      <c r="P33" s="44">
        <v>44686</v>
      </c>
      <c r="Q33" s="44">
        <v>44686</v>
      </c>
      <c r="R33" s="44">
        <v>44687</v>
      </c>
      <c r="S33" s="44">
        <v>44693</v>
      </c>
      <c r="T33" s="44">
        <v>44693</v>
      </c>
      <c r="U33" s="44">
        <v>44694</v>
      </c>
      <c r="V33" s="44">
        <v>44700</v>
      </c>
      <c r="W33" s="44">
        <v>44700</v>
      </c>
      <c r="X33" s="44">
        <v>44701</v>
      </c>
      <c r="Y33" s="44">
        <v>44737</v>
      </c>
      <c r="Z33" s="44">
        <v>44719</v>
      </c>
      <c r="AA33" s="44">
        <v>44719</v>
      </c>
      <c r="AB33" s="65">
        <v>44733</v>
      </c>
      <c r="AC33" s="65">
        <v>44733</v>
      </c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16"/>
      <c r="BH33" s="17"/>
      <c r="BI33" s="104"/>
      <c r="BJ33" s="50"/>
      <c r="BK33" s="51"/>
      <c r="BL33" s="88"/>
      <c r="BM33" s="46"/>
      <c r="BN33" s="3"/>
      <c r="BP33" s="3"/>
      <c r="BQ33" s="3"/>
      <c r="BR33" s="3"/>
      <c r="BS33" s="3"/>
      <c r="BT33"/>
      <c r="BV33" s="3"/>
    </row>
    <row r="34" spans="1:75" ht="23.25" customHeight="1" thickBot="1" x14ac:dyDescent="0.4">
      <c r="A34" s="156">
        <v>9</v>
      </c>
      <c r="B34" s="159" t="s">
        <v>45</v>
      </c>
      <c r="C34" s="162" t="s">
        <v>46</v>
      </c>
      <c r="D34" s="79" t="s">
        <v>4</v>
      </c>
      <c r="E34" s="57">
        <v>97</v>
      </c>
      <c r="F34" s="57"/>
      <c r="G34" s="57">
        <v>99</v>
      </c>
      <c r="H34" s="78"/>
      <c r="I34" s="57">
        <v>98</v>
      </c>
      <c r="J34" s="78"/>
      <c r="K34" s="57">
        <v>99</v>
      </c>
      <c r="L34" s="58"/>
      <c r="M34" s="58"/>
      <c r="N34" s="58"/>
      <c r="O34" s="58"/>
      <c r="P34" s="58"/>
      <c r="Q34" s="58"/>
      <c r="R34" s="58"/>
      <c r="S34" s="57">
        <v>95</v>
      </c>
      <c r="T34" s="57"/>
      <c r="U34" s="58"/>
      <c r="V34" s="58"/>
      <c r="W34" s="57">
        <v>98</v>
      </c>
      <c r="X34" s="57"/>
      <c r="Y34" s="57">
        <v>100</v>
      </c>
      <c r="Z34" s="57"/>
      <c r="AA34" s="58"/>
      <c r="AB34" s="103">
        <v>98</v>
      </c>
      <c r="AC34" s="103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19">
        <v>19</v>
      </c>
      <c r="BH34" s="20">
        <v>1832</v>
      </c>
      <c r="BI34" s="21">
        <v>96.421052631578945</v>
      </c>
      <c r="BJ34" s="38">
        <f>COUNTIF(E34:BF34,"&gt;=1")-COUNTIF(E34:BF34,"&gt;100")</f>
        <v>8</v>
      </c>
      <c r="BK34" s="20">
        <f>SUM(E34:BF34)</f>
        <v>784</v>
      </c>
      <c r="BL34" s="21">
        <f t="shared" ref="BL34:BL35" si="10">SUM(BK34/BJ34)</f>
        <v>98</v>
      </c>
      <c r="BM34" s="47">
        <f t="shared" ref="BM34:BM35" si="11">SUM(BL34-BI34)</f>
        <v>1.5789473684210549</v>
      </c>
      <c r="BN34" s="140">
        <f>MAX(E34:BF34)</f>
        <v>100</v>
      </c>
      <c r="BO34" s="123">
        <v>0.30902777777777779</v>
      </c>
      <c r="BP34" s="3"/>
      <c r="BQ34" s="3"/>
      <c r="BR34" s="8">
        <v>173</v>
      </c>
      <c r="BS34" s="116">
        <v>183</v>
      </c>
      <c r="BT34" s="8">
        <v>97</v>
      </c>
      <c r="BU34" s="98">
        <v>8</v>
      </c>
      <c r="BV34" s="8" t="s">
        <v>110</v>
      </c>
      <c r="BW34" s="8" t="s">
        <v>110</v>
      </c>
    </row>
    <row r="35" spans="1:75" ht="23.25" customHeight="1" thickBot="1" x14ac:dyDescent="0.4">
      <c r="A35" s="157"/>
      <c r="B35" s="160"/>
      <c r="C35" s="163"/>
      <c r="D35" s="80" t="s">
        <v>5</v>
      </c>
      <c r="E35" s="59"/>
      <c r="F35" s="59">
        <v>92</v>
      </c>
      <c r="G35" s="59"/>
      <c r="H35" s="59">
        <v>87</v>
      </c>
      <c r="I35" s="59"/>
      <c r="J35" s="59">
        <v>92</v>
      </c>
      <c r="K35" s="60"/>
      <c r="L35" s="40">
        <v>97</v>
      </c>
      <c r="M35" s="40">
        <v>89</v>
      </c>
      <c r="N35" s="59">
        <v>95</v>
      </c>
      <c r="O35" s="59">
        <v>94</v>
      </c>
      <c r="P35" s="59">
        <v>90</v>
      </c>
      <c r="Q35" s="59">
        <v>92</v>
      </c>
      <c r="R35" s="59">
        <v>95</v>
      </c>
      <c r="S35" s="59"/>
      <c r="T35" s="59">
        <v>96</v>
      </c>
      <c r="U35" s="59">
        <v>96</v>
      </c>
      <c r="V35" s="59">
        <v>92</v>
      </c>
      <c r="W35" s="60"/>
      <c r="X35" s="59">
        <v>98</v>
      </c>
      <c r="Y35" s="59"/>
      <c r="Z35" s="59">
        <v>97</v>
      </c>
      <c r="AA35" s="59">
        <v>92</v>
      </c>
      <c r="AB35" s="64"/>
      <c r="AC35" s="64">
        <v>91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13">
        <v>15</v>
      </c>
      <c r="BH35" s="14">
        <v>1358</v>
      </c>
      <c r="BI35" s="12">
        <v>90.533333333333331</v>
      </c>
      <c r="BJ35" s="10">
        <f>COUNTIF(E35:BF35,"&gt;=1")-COUNTIF(E35:BF35,"&gt;100")</f>
        <v>17</v>
      </c>
      <c r="BK35" s="14">
        <f>SUM(E35:BF35)</f>
        <v>1585</v>
      </c>
      <c r="BL35" s="97">
        <f t="shared" si="10"/>
        <v>93.235294117647058</v>
      </c>
      <c r="BM35" s="41">
        <f t="shared" si="11"/>
        <v>2.7019607843137265</v>
      </c>
      <c r="BN35" s="8">
        <f>MAX(E35:BF35)</f>
        <v>98</v>
      </c>
      <c r="BP35" s="3"/>
      <c r="BQ35" s="3"/>
      <c r="BR35" s="3"/>
      <c r="BS35" s="3"/>
      <c r="BV35" s="3"/>
    </row>
    <row r="36" spans="1:75" ht="23.25" customHeight="1" x14ac:dyDescent="0.35">
      <c r="A36" s="157"/>
      <c r="B36" s="160"/>
      <c r="C36" s="163"/>
      <c r="D36" s="80" t="s">
        <v>6</v>
      </c>
      <c r="E36" s="77" t="s">
        <v>53</v>
      </c>
      <c r="F36" s="23" t="s">
        <v>53</v>
      </c>
      <c r="G36" s="23" t="s">
        <v>53</v>
      </c>
      <c r="H36" s="23" t="s">
        <v>53</v>
      </c>
      <c r="I36" s="23" t="s">
        <v>54</v>
      </c>
      <c r="J36" s="77" t="s">
        <v>53</v>
      </c>
      <c r="K36" s="77" t="s">
        <v>54</v>
      </c>
      <c r="L36" s="23" t="s">
        <v>82</v>
      </c>
      <c r="M36" s="23" t="s">
        <v>53</v>
      </c>
      <c r="N36" s="23" t="s">
        <v>87</v>
      </c>
      <c r="O36" s="23" t="s">
        <v>53</v>
      </c>
      <c r="P36" s="77" t="s">
        <v>53</v>
      </c>
      <c r="Q36" s="77" t="s">
        <v>90</v>
      </c>
      <c r="R36" s="77" t="s">
        <v>91</v>
      </c>
      <c r="S36" s="77" t="s">
        <v>53</v>
      </c>
      <c r="T36" s="77" t="s">
        <v>53</v>
      </c>
      <c r="U36" s="23" t="s">
        <v>57</v>
      </c>
      <c r="V36" s="23" t="s">
        <v>53</v>
      </c>
      <c r="W36" s="77" t="s">
        <v>53</v>
      </c>
      <c r="X36" s="77" t="s">
        <v>57</v>
      </c>
      <c r="Y36" s="77" t="s">
        <v>53</v>
      </c>
      <c r="Z36" s="77" t="s">
        <v>53</v>
      </c>
      <c r="AA36" s="77" t="s">
        <v>53</v>
      </c>
      <c r="AB36" s="54" t="s">
        <v>53</v>
      </c>
      <c r="AC36" s="54" t="s">
        <v>108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13"/>
      <c r="BH36" s="14"/>
      <c r="BI36" s="12"/>
      <c r="BJ36" s="10"/>
      <c r="BK36" s="14"/>
      <c r="BL36" s="15"/>
      <c r="BM36" s="41"/>
      <c r="BN36" s="3"/>
      <c r="BP36" s="3"/>
      <c r="BQ36" s="3"/>
      <c r="BR36" s="3"/>
      <c r="BS36" s="3"/>
      <c r="BT36"/>
      <c r="BV36" s="3"/>
    </row>
    <row r="37" spans="1:75" ht="23.25" customHeight="1" thickBot="1" x14ac:dyDescent="0.4">
      <c r="A37" s="158"/>
      <c r="B37" s="161"/>
      <c r="C37" s="164"/>
      <c r="D37" s="81" t="s">
        <v>7</v>
      </c>
      <c r="E37" s="48">
        <v>44673</v>
      </c>
      <c r="F37" s="48">
        <v>44674</v>
      </c>
      <c r="G37" s="48">
        <v>44677</v>
      </c>
      <c r="H37" s="48">
        <v>44677</v>
      </c>
      <c r="I37" s="48">
        <v>44679</v>
      </c>
      <c r="J37" s="48">
        <v>44679</v>
      </c>
      <c r="K37" s="48">
        <v>44680</v>
      </c>
      <c r="L37" s="48">
        <v>44684</v>
      </c>
      <c r="M37" s="48">
        <v>44684</v>
      </c>
      <c r="N37" s="48">
        <v>44686</v>
      </c>
      <c r="O37" s="48">
        <v>44686</v>
      </c>
      <c r="P37" s="48">
        <v>44687</v>
      </c>
      <c r="Q37" s="48">
        <v>44693</v>
      </c>
      <c r="R37" s="48">
        <v>44693</v>
      </c>
      <c r="S37" s="48">
        <v>44700</v>
      </c>
      <c r="T37" s="48">
        <v>44700</v>
      </c>
      <c r="U37" s="48">
        <v>44705</v>
      </c>
      <c r="V37" s="48">
        <v>44705</v>
      </c>
      <c r="W37" s="48">
        <v>44707</v>
      </c>
      <c r="X37" s="48">
        <v>44719</v>
      </c>
      <c r="Y37" s="48">
        <v>44721</v>
      </c>
      <c r="Z37" s="48">
        <v>44721</v>
      </c>
      <c r="AA37" s="48">
        <v>44722</v>
      </c>
      <c r="AB37" s="65">
        <v>44733</v>
      </c>
      <c r="AC37" s="65">
        <v>44733</v>
      </c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16"/>
      <c r="BH37" s="17"/>
      <c r="BI37" s="104"/>
      <c r="BJ37" s="45"/>
      <c r="BK37" s="17"/>
      <c r="BL37" s="18"/>
      <c r="BM37" s="46"/>
      <c r="BN37" s="3"/>
      <c r="BP37" s="3"/>
      <c r="BQ37" s="3"/>
      <c r="BR37" s="3"/>
      <c r="BS37" s="3"/>
      <c r="BT37"/>
      <c r="BV37" s="3"/>
    </row>
    <row r="38" spans="1:75" ht="23.25" customHeight="1" thickBot="1" x14ac:dyDescent="0.4">
      <c r="A38" s="156">
        <v>10</v>
      </c>
      <c r="B38" s="159" t="s">
        <v>35</v>
      </c>
      <c r="C38" s="162" t="s">
        <v>36</v>
      </c>
      <c r="D38" s="83" t="s">
        <v>4</v>
      </c>
      <c r="E38" s="36">
        <v>98</v>
      </c>
      <c r="F38" s="36">
        <v>95</v>
      </c>
      <c r="G38" s="36"/>
      <c r="H38" s="36">
        <v>95</v>
      </c>
      <c r="I38" s="36"/>
      <c r="J38" s="36">
        <v>99</v>
      </c>
      <c r="K38" s="36">
        <v>97</v>
      </c>
      <c r="L38" s="57"/>
      <c r="M38" s="35"/>
      <c r="N38" s="35"/>
      <c r="O38" s="35"/>
      <c r="P38" s="35"/>
      <c r="Q38" s="36">
        <v>96</v>
      </c>
      <c r="R38" s="35"/>
      <c r="S38" s="36">
        <v>96</v>
      </c>
      <c r="T38" s="36">
        <v>94</v>
      </c>
      <c r="U38" s="36"/>
      <c r="V38" s="36"/>
      <c r="W38" s="36">
        <v>97</v>
      </c>
      <c r="X38" s="36">
        <v>94</v>
      </c>
      <c r="Y38" s="36">
        <v>98</v>
      </c>
      <c r="Z38" s="36">
        <v>95</v>
      </c>
      <c r="AA38" s="35"/>
      <c r="AB38" s="36"/>
      <c r="AC38" s="36">
        <v>97</v>
      </c>
      <c r="AD38" s="36">
        <v>99</v>
      </c>
      <c r="AE38" s="36">
        <v>96</v>
      </c>
      <c r="AF38" s="103"/>
      <c r="AG38" s="103">
        <v>97</v>
      </c>
      <c r="AH38" s="36">
        <v>96</v>
      </c>
      <c r="AI38" s="36"/>
      <c r="AJ38" s="36">
        <v>99</v>
      </c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105">
        <v>15</v>
      </c>
      <c r="BH38" s="106">
        <v>1438</v>
      </c>
      <c r="BI38" s="12">
        <v>95.86666666666666</v>
      </c>
      <c r="BJ38" s="49">
        <f>COUNTIF(E38:BF38,"&gt;=1")-COUNTIF(E38:BF38,"&gt;100")</f>
        <v>18</v>
      </c>
      <c r="BK38" s="11">
        <f>SUM(E38:BF38)</f>
        <v>1738</v>
      </c>
      <c r="BL38" s="12">
        <f>SUM(BK38/BJ38)</f>
        <v>96.555555555555557</v>
      </c>
      <c r="BM38" s="39">
        <f t="shared" ref="BM38:BM39" si="12">SUM(BL38-BI38)</f>
        <v>0.6888888888888971</v>
      </c>
      <c r="BN38" s="140">
        <f>MAX(E38:BF38)</f>
        <v>99</v>
      </c>
      <c r="BO38" s="53">
        <v>0.35347222222222219</v>
      </c>
      <c r="BP38" s="3"/>
      <c r="BQ38" s="3"/>
      <c r="BR38" s="8">
        <v>175</v>
      </c>
      <c r="BS38" s="116">
        <v>169</v>
      </c>
      <c r="BT38" s="98">
        <v>99</v>
      </c>
      <c r="BU38" s="135">
        <v>7</v>
      </c>
      <c r="BV38" s="8" t="s">
        <v>110</v>
      </c>
      <c r="BW38" s="8" t="s">
        <v>110</v>
      </c>
    </row>
    <row r="39" spans="1:75" ht="23.25" customHeight="1" thickBot="1" x14ac:dyDescent="0.4">
      <c r="A39" s="157"/>
      <c r="B39" s="160"/>
      <c r="C39" s="163"/>
      <c r="D39" s="83" t="s">
        <v>5</v>
      </c>
      <c r="E39" s="23"/>
      <c r="F39" s="23"/>
      <c r="G39" s="40">
        <v>87</v>
      </c>
      <c r="H39" s="23"/>
      <c r="I39" s="40">
        <v>88</v>
      </c>
      <c r="J39" s="23"/>
      <c r="K39" s="23"/>
      <c r="L39" s="59">
        <v>87</v>
      </c>
      <c r="M39" s="59">
        <v>92</v>
      </c>
      <c r="N39" s="59">
        <v>85</v>
      </c>
      <c r="O39" s="59">
        <v>91</v>
      </c>
      <c r="P39" s="59">
        <v>91</v>
      </c>
      <c r="Q39" s="59"/>
      <c r="R39" s="59">
        <v>86</v>
      </c>
      <c r="S39" s="59"/>
      <c r="T39" s="59"/>
      <c r="U39" s="40">
        <v>90</v>
      </c>
      <c r="V39" s="40">
        <v>89</v>
      </c>
      <c r="W39" s="40"/>
      <c r="X39" s="40"/>
      <c r="Y39" s="40"/>
      <c r="Z39" s="40"/>
      <c r="AA39" s="40">
        <v>87</v>
      </c>
      <c r="AB39" s="40">
        <v>92</v>
      </c>
      <c r="AC39" s="40"/>
      <c r="AD39" s="23"/>
      <c r="AE39" s="23"/>
      <c r="AF39" s="64">
        <v>93</v>
      </c>
      <c r="AG39" s="64"/>
      <c r="AH39" s="23"/>
      <c r="AI39" s="40">
        <v>95</v>
      </c>
      <c r="AJ39" s="40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2">
        <v>25</v>
      </c>
      <c r="BH39" s="11">
        <v>2234</v>
      </c>
      <c r="BI39" s="12">
        <v>89.36</v>
      </c>
      <c r="BJ39" s="10">
        <f>COUNTIF(E39:BF39,"&gt;=1")-COUNTIF(E39:BF39,"&gt;100")</f>
        <v>14</v>
      </c>
      <c r="BK39" s="14">
        <f>SUM(E39:BF39)</f>
        <v>1253</v>
      </c>
      <c r="BL39" s="15">
        <f>SUM(BK39/BJ39)</f>
        <v>89.5</v>
      </c>
      <c r="BM39" s="41">
        <f t="shared" si="12"/>
        <v>0.14000000000000057</v>
      </c>
      <c r="BN39" s="8">
        <f>MAX(E39:BF39)</f>
        <v>95</v>
      </c>
      <c r="BP39" s="3"/>
      <c r="BQ39" s="3"/>
      <c r="BR39" s="3"/>
      <c r="BS39" s="3"/>
      <c r="BV39" s="3"/>
    </row>
    <row r="40" spans="1:75" ht="23.25" customHeight="1" x14ac:dyDescent="0.35">
      <c r="A40" s="157"/>
      <c r="B40" s="160"/>
      <c r="C40" s="163"/>
      <c r="D40" s="80" t="s">
        <v>6</v>
      </c>
      <c r="E40" s="77" t="s">
        <v>53</v>
      </c>
      <c r="F40" s="23" t="s">
        <v>53</v>
      </c>
      <c r="G40" s="23" t="s">
        <v>53</v>
      </c>
      <c r="H40" s="23" t="s">
        <v>53</v>
      </c>
      <c r="I40" s="23" t="s">
        <v>53</v>
      </c>
      <c r="J40" s="23" t="s">
        <v>53</v>
      </c>
      <c r="K40" s="23" t="s">
        <v>54</v>
      </c>
      <c r="L40" s="23" t="s">
        <v>82</v>
      </c>
      <c r="M40" s="23" t="s">
        <v>87</v>
      </c>
      <c r="N40" s="69" t="s">
        <v>53</v>
      </c>
      <c r="O40" s="23" t="s">
        <v>90</v>
      </c>
      <c r="P40" s="23" t="s">
        <v>91</v>
      </c>
      <c r="Q40" s="77" t="s">
        <v>53</v>
      </c>
      <c r="R40" s="77" t="s">
        <v>53</v>
      </c>
      <c r="S40" s="77" t="s">
        <v>53</v>
      </c>
      <c r="T40" s="77" t="s">
        <v>53</v>
      </c>
      <c r="U40" s="77" t="s">
        <v>53</v>
      </c>
      <c r="V40" s="77" t="s">
        <v>53</v>
      </c>
      <c r="W40" s="77" t="s">
        <v>53</v>
      </c>
      <c r="X40" s="77" t="s">
        <v>53</v>
      </c>
      <c r="Y40" s="77" t="s">
        <v>53</v>
      </c>
      <c r="Z40" s="23" t="s">
        <v>53</v>
      </c>
      <c r="AA40" s="23" t="s">
        <v>57</v>
      </c>
      <c r="AB40" s="23" t="s">
        <v>53</v>
      </c>
      <c r="AC40" s="23" t="s">
        <v>53</v>
      </c>
      <c r="AD40" s="23" t="s">
        <v>53</v>
      </c>
      <c r="AE40" s="23" t="s">
        <v>53</v>
      </c>
      <c r="AF40" s="54" t="s">
        <v>53</v>
      </c>
      <c r="AG40" s="54" t="s">
        <v>53</v>
      </c>
      <c r="AH40" s="54" t="s">
        <v>53</v>
      </c>
      <c r="AI40" s="54" t="s">
        <v>53</v>
      </c>
      <c r="AJ40" s="54" t="s">
        <v>53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13"/>
      <c r="BH40" s="14"/>
      <c r="BI40" s="12"/>
      <c r="BJ40" s="10"/>
      <c r="BK40" s="14"/>
      <c r="BL40" s="15"/>
      <c r="BM40" s="41"/>
      <c r="BN40" s="3"/>
      <c r="BP40" s="3"/>
      <c r="BQ40" s="3"/>
      <c r="BR40" s="3"/>
      <c r="BS40" s="3"/>
      <c r="BT40"/>
      <c r="BV40" s="3"/>
    </row>
    <row r="41" spans="1:75" ht="23.25" customHeight="1" thickBot="1" x14ac:dyDescent="0.4">
      <c r="A41" s="158"/>
      <c r="B41" s="161"/>
      <c r="C41" s="164"/>
      <c r="D41" s="81" t="s">
        <v>7</v>
      </c>
      <c r="E41" s="48">
        <v>44672</v>
      </c>
      <c r="F41" s="44">
        <v>44672</v>
      </c>
      <c r="G41" s="48">
        <v>44674</v>
      </c>
      <c r="H41" s="48">
        <v>44677</v>
      </c>
      <c r="I41" s="44">
        <v>44677</v>
      </c>
      <c r="J41" s="44">
        <v>44680</v>
      </c>
      <c r="K41" s="44">
        <v>44684</v>
      </c>
      <c r="L41" s="48">
        <v>44686</v>
      </c>
      <c r="M41" s="48">
        <v>44686</v>
      </c>
      <c r="N41" s="44">
        <v>44687</v>
      </c>
      <c r="O41" s="44">
        <v>44691</v>
      </c>
      <c r="P41" s="44">
        <v>44691</v>
      </c>
      <c r="Q41" s="44">
        <v>44691</v>
      </c>
      <c r="R41" s="44">
        <v>44693</v>
      </c>
      <c r="S41" s="44">
        <v>44693</v>
      </c>
      <c r="T41" s="44">
        <v>44698</v>
      </c>
      <c r="U41" s="44">
        <v>44698</v>
      </c>
      <c r="V41" s="44">
        <v>44700</v>
      </c>
      <c r="W41" s="44">
        <v>44700</v>
      </c>
      <c r="X41" s="44">
        <v>44700</v>
      </c>
      <c r="Y41" s="44">
        <v>44700</v>
      </c>
      <c r="Z41" s="44">
        <v>44700</v>
      </c>
      <c r="AA41" s="44">
        <v>44762</v>
      </c>
      <c r="AB41" s="48">
        <v>44705</v>
      </c>
      <c r="AC41" s="48">
        <v>44705</v>
      </c>
      <c r="AD41" s="44">
        <v>44719</v>
      </c>
      <c r="AE41" s="44">
        <v>44722</v>
      </c>
      <c r="AF41" s="65">
        <v>44733</v>
      </c>
      <c r="AG41" s="65">
        <v>44733</v>
      </c>
      <c r="AH41" s="44">
        <v>44733</v>
      </c>
      <c r="AI41" s="44">
        <v>44738</v>
      </c>
      <c r="AJ41" s="44">
        <v>44738</v>
      </c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3"/>
      <c r="BH41" s="51"/>
      <c r="BI41" s="74"/>
      <c r="BJ41" s="45"/>
      <c r="BK41" s="17"/>
      <c r="BL41" s="18"/>
      <c r="BM41" s="46"/>
      <c r="BN41" s="3"/>
      <c r="BP41" s="3"/>
      <c r="BQ41" s="3"/>
      <c r="BR41" s="3"/>
      <c r="BS41" s="3"/>
      <c r="BT41"/>
      <c r="BV41" s="3"/>
    </row>
    <row r="42" spans="1:75" ht="23.25" customHeight="1" thickBot="1" x14ac:dyDescent="0.4">
      <c r="A42" s="171">
        <v>11</v>
      </c>
      <c r="B42" s="174" t="s">
        <v>13</v>
      </c>
      <c r="C42" s="177" t="s">
        <v>14</v>
      </c>
      <c r="D42" s="79" t="s">
        <v>4</v>
      </c>
      <c r="E42" s="57">
        <v>97</v>
      </c>
      <c r="F42" s="57"/>
      <c r="G42" s="57">
        <v>97</v>
      </c>
      <c r="H42" s="57">
        <v>99</v>
      </c>
      <c r="I42" s="57"/>
      <c r="J42" s="57">
        <v>97</v>
      </c>
      <c r="K42" s="57">
        <v>98</v>
      </c>
      <c r="L42" s="57"/>
      <c r="M42" s="57"/>
      <c r="N42" s="57"/>
      <c r="O42" s="57"/>
      <c r="P42" s="57"/>
      <c r="Q42" s="57"/>
      <c r="R42" s="57"/>
      <c r="S42" s="57"/>
      <c r="T42" s="57"/>
      <c r="U42" s="57">
        <v>100</v>
      </c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19">
        <v>13</v>
      </c>
      <c r="BH42" s="20">
        <v>1248</v>
      </c>
      <c r="BI42" s="21">
        <f>SUM(BH42/BG42)</f>
        <v>96</v>
      </c>
      <c r="BJ42" s="10">
        <f>COUNTIF(E42:BF42,"&gt;=1")-COUNTIF(E42:BF42,"&gt;100")</f>
        <v>6</v>
      </c>
      <c r="BK42" s="14">
        <f>SUM(E42:BF42)</f>
        <v>588</v>
      </c>
      <c r="BL42" s="25">
        <f t="shared" ref="BL42" si="13">SUM(BK42/BJ42)</f>
        <v>98</v>
      </c>
      <c r="BM42" s="120">
        <f>SUM(BL42-BI42)</f>
        <v>2</v>
      </c>
      <c r="BN42" s="8">
        <f>MAX(E42:BF42)</f>
        <v>100</v>
      </c>
      <c r="BO42" s="99"/>
      <c r="BP42" s="3"/>
      <c r="BQ42" s="3"/>
      <c r="BR42" s="3"/>
      <c r="BS42" s="3"/>
      <c r="BU42" s="3"/>
      <c r="BV42" s="8" t="s">
        <v>110</v>
      </c>
      <c r="BW42" s="8" t="s">
        <v>110</v>
      </c>
    </row>
    <row r="43" spans="1:75" ht="23.25" customHeight="1" thickBot="1" x14ac:dyDescent="0.4">
      <c r="A43" s="172"/>
      <c r="B43" s="175"/>
      <c r="C43" s="178"/>
      <c r="D43" s="83" t="s">
        <v>5</v>
      </c>
      <c r="E43" s="59"/>
      <c r="F43" s="59">
        <v>93</v>
      </c>
      <c r="G43" s="59"/>
      <c r="H43" s="59"/>
      <c r="I43" s="59">
        <v>94</v>
      </c>
      <c r="J43" s="60"/>
      <c r="K43" s="60"/>
      <c r="L43" s="59">
        <v>93</v>
      </c>
      <c r="M43" s="40">
        <v>94</v>
      </c>
      <c r="N43" s="59">
        <v>97</v>
      </c>
      <c r="O43" s="59">
        <v>91</v>
      </c>
      <c r="P43" s="59">
        <v>92</v>
      </c>
      <c r="Q43" s="59">
        <v>96</v>
      </c>
      <c r="R43" s="59">
        <v>93</v>
      </c>
      <c r="S43" s="59">
        <v>93</v>
      </c>
      <c r="T43" s="59">
        <v>94</v>
      </c>
      <c r="U43" s="59"/>
      <c r="V43" s="60">
        <v>92</v>
      </c>
      <c r="W43" s="60">
        <v>93</v>
      </c>
      <c r="X43" s="60">
        <v>94</v>
      </c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13">
        <v>9</v>
      </c>
      <c r="BH43" s="14">
        <v>821</v>
      </c>
      <c r="BI43" s="12">
        <v>91.222222222222229</v>
      </c>
      <c r="BJ43" s="10">
        <f>COUNTIF(E43:BF43,"&gt;=1")-COUNTIF(E43:BF43,"&gt;100")</f>
        <v>14</v>
      </c>
      <c r="BK43" s="14">
        <f>SUM(E43:BF43)</f>
        <v>1309</v>
      </c>
      <c r="BL43" s="95">
        <f t="shared" ref="BL43" si="14">SUM(BK43/BJ43)</f>
        <v>93.5</v>
      </c>
      <c r="BM43" s="120">
        <f>SUM(BL43-BI43)</f>
        <v>2.2777777777777715</v>
      </c>
      <c r="BN43" s="8">
        <f>MAX(E43:BF43)</f>
        <v>97</v>
      </c>
      <c r="BO43"/>
      <c r="BT43"/>
      <c r="BV43" s="3"/>
    </row>
    <row r="44" spans="1:75" ht="23.25" customHeight="1" x14ac:dyDescent="0.35">
      <c r="A44" s="172"/>
      <c r="B44" s="175"/>
      <c r="C44" s="178"/>
      <c r="D44" s="80" t="s">
        <v>6</v>
      </c>
      <c r="E44" s="77" t="s">
        <v>53</v>
      </c>
      <c r="F44" s="23" t="s">
        <v>53</v>
      </c>
      <c r="G44" s="23" t="s">
        <v>53</v>
      </c>
      <c r="H44" s="23" t="s">
        <v>53</v>
      </c>
      <c r="I44" s="23" t="s">
        <v>53</v>
      </c>
      <c r="J44" s="23" t="s">
        <v>54</v>
      </c>
      <c r="K44" s="23" t="s">
        <v>53</v>
      </c>
      <c r="L44" s="23" t="s">
        <v>53</v>
      </c>
      <c r="M44" s="23" t="s">
        <v>82</v>
      </c>
      <c r="N44" s="23" t="s">
        <v>53</v>
      </c>
      <c r="O44" s="23" t="s">
        <v>87</v>
      </c>
      <c r="P44" s="23" t="s">
        <v>53</v>
      </c>
      <c r="Q44" s="23" t="s">
        <v>90</v>
      </c>
      <c r="R44" s="23" t="s">
        <v>91</v>
      </c>
      <c r="S44" s="23" t="s">
        <v>53</v>
      </c>
      <c r="T44" s="23" t="s">
        <v>53</v>
      </c>
      <c r="U44" s="23" t="s">
        <v>53</v>
      </c>
      <c r="V44" s="23" t="s">
        <v>73</v>
      </c>
      <c r="W44" s="23" t="s">
        <v>74</v>
      </c>
      <c r="X44" s="23" t="s">
        <v>75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13"/>
      <c r="BH44" s="14"/>
      <c r="BI44" s="12"/>
      <c r="BJ44" s="10"/>
      <c r="BK44" s="14"/>
      <c r="BL44" s="25"/>
      <c r="BM44" s="41"/>
      <c r="BO44"/>
      <c r="BT44"/>
      <c r="BV44" s="3"/>
    </row>
    <row r="45" spans="1:75" ht="23.25" customHeight="1" thickBot="1" x14ac:dyDescent="0.4">
      <c r="A45" s="173"/>
      <c r="B45" s="176"/>
      <c r="C45" s="179"/>
      <c r="D45" s="81" t="s">
        <v>7</v>
      </c>
      <c r="E45" s="48">
        <v>44672</v>
      </c>
      <c r="F45" s="48">
        <v>44672</v>
      </c>
      <c r="G45" s="48">
        <v>44673</v>
      </c>
      <c r="H45" s="48">
        <v>44677</v>
      </c>
      <c r="I45" s="48">
        <v>44677</v>
      </c>
      <c r="J45" s="48">
        <v>44679</v>
      </c>
      <c r="K45" s="48">
        <v>44680</v>
      </c>
      <c r="L45" s="48">
        <v>44684</v>
      </c>
      <c r="M45" s="48">
        <v>44684</v>
      </c>
      <c r="N45" s="48">
        <v>44686</v>
      </c>
      <c r="O45" s="48">
        <v>44686</v>
      </c>
      <c r="P45" s="48">
        <v>44687</v>
      </c>
      <c r="Q45" s="48">
        <v>44691</v>
      </c>
      <c r="R45" s="48">
        <v>44691</v>
      </c>
      <c r="S45" s="48">
        <v>44693</v>
      </c>
      <c r="T45" s="48">
        <v>44694</v>
      </c>
      <c r="U45" s="48">
        <v>44698</v>
      </c>
      <c r="V45" s="48">
        <v>44700</v>
      </c>
      <c r="W45" s="48">
        <v>44700</v>
      </c>
      <c r="X45" s="48">
        <v>44700</v>
      </c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16"/>
      <c r="BH45" s="17"/>
      <c r="BI45" s="104"/>
      <c r="BJ45" s="50"/>
      <c r="BK45" s="51"/>
      <c r="BL45" s="88"/>
      <c r="BM45" s="46"/>
      <c r="BO45"/>
      <c r="BT45"/>
      <c r="BV45" s="3"/>
    </row>
    <row r="46" spans="1:75" ht="23.25" customHeight="1" thickBot="1" x14ac:dyDescent="0.4">
      <c r="A46" s="171">
        <v>12</v>
      </c>
      <c r="B46" s="174" t="s">
        <v>39</v>
      </c>
      <c r="C46" s="177" t="s">
        <v>40</v>
      </c>
      <c r="D46" s="79" t="s">
        <v>4</v>
      </c>
      <c r="E46" s="36">
        <v>98</v>
      </c>
      <c r="F46" s="57">
        <v>98</v>
      </c>
      <c r="G46" s="57"/>
      <c r="H46" s="57"/>
      <c r="I46" s="35"/>
      <c r="J46" s="36">
        <v>100</v>
      </c>
      <c r="K46" s="35"/>
      <c r="L46" s="36">
        <v>99</v>
      </c>
      <c r="M46" s="35"/>
      <c r="N46" s="35"/>
      <c r="O46" s="35"/>
      <c r="P46" s="35"/>
      <c r="Q46" s="36">
        <v>100</v>
      </c>
      <c r="R46" s="35"/>
      <c r="S46" s="35"/>
      <c r="T46" s="36">
        <v>100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91">
        <v>12</v>
      </c>
      <c r="BH46" s="92">
        <v>1184</v>
      </c>
      <c r="BI46" s="21">
        <v>98.666666666666671</v>
      </c>
      <c r="BJ46" s="38">
        <f>COUNTIF(E46:BF46,"&gt;=1")-COUNTIF(E46:BF46,"&gt;100")</f>
        <v>6</v>
      </c>
      <c r="BK46" s="20">
        <f>SUM(E46:BF46)</f>
        <v>595</v>
      </c>
      <c r="BL46" s="21">
        <f t="shared" ref="BL46:BL47" si="15">SUM(BK46/BJ46)</f>
        <v>99.166666666666671</v>
      </c>
      <c r="BM46" s="121">
        <f>SUM(BL46-BI46)</f>
        <v>0.5</v>
      </c>
      <c r="BN46" s="8">
        <f>MAX(E46:BF46)</f>
        <v>100</v>
      </c>
      <c r="BO46" s="99"/>
      <c r="BP46" s="3"/>
      <c r="BQ46" s="3"/>
      <c r="BR46" s="3"/>
      <c r="BS46" s="3"/>
      <c r="BU46" s="3"/>
      <c r="BV46" s="3"/>
    </row>
    <row r="47" spans="1:75" ht="23.25" customHeight="1" thickBot="1" x14ac:dyDescent="0.4">
      <c r="A47" s="172"/>
      <c r="B47" s="175"/>
      <c r="C47" s="178"/>
      <c r="D47" s="83" t="s">
        <v>5</v>
      </c>
      <c r="E47" s="40"/>
      <c r="F47" s="59"/>
      <c r="G47" s="59">
        <v>93</v>
      </c>
      <c r="H47" s="59">
        <v>88</v>
      </c>
      <c r="I47" s="59">
        <v>93</v>
      </c>
      <c r="J47" s="40"/>
      <c r="K47" s="40">
        <v>96</v>
      </c>
      <c r="L47" s="23"/>
      <c r="M47" s="40">
        <v>93</v>
      </c>
      <c r="N47" s="40">
        <v>96</v>
      </c>
      <c r="O47" s="40">
        <v>98</v>
      </c>
      <c r="P47" s="40">
        <v>95</v>
      </c>
      <c r="Q47" s="23"/>
      <c r="R47" s="40">
        <v>96</v>
      </c>
      <c r="S47" s="40">
        <v>94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2">
        <v>25</v>
      </c>
      <c r="BH47" s="11">
        <v>2327</v>
      </c>
      <c r="BI47" s="12">
        <v>93.08</v>
      </c>
      <c r="BJ47" s="10">
        <f>COUNTIF(E47:BF47,"&gt;=1")-COUNTIF(E47:BF47,"&gt;100")</f>
        <v>10</v>
      </c>
      <c r="BK47" s="14">
        <f>SUM(E47:BF47)</f>
        <v>942</v>
      </c>
      <c r="BL47" s="97">
        <f t="shared" si="15"/>
        <v>94.2</v>
      </c>
      <c r="BM47" s="120">
        <f>SUM(BL47-BI47)</f>
        <v>1.1200000000000045</v>
      </c>
      <c r="BN47" s="8">
        <f>MAX(E47:BF47)</f>
        <v>98</v>
      </c>
      <c r="BP47" s="3"/>
      <c r="BQ47" s="3"/>
      <c r="BR47" s="3"/>
      <c r="BS47" s="3"/>
      <c r="BV47" s="3"/>
    </row>
    <row r="48" spans="1:75" ht="23.25" customHeight="1" x14ac:dyDescent="0.35">
      <c r="A48" s="172"/>
      <c r="B48" s="175"/>
      <c r="C48" s="178"/>
      <c r="D48" s="80" t="s">
        <v>6</v>
      </c>
      <c r="E48" s="77" t="s">
        <v>53</v>
      </c>
      <c r="F48" s="23" t="s">
        <v>53</v>
      </c>
      <c r="G48" s="23" t="s">
        <v>53</v>
      </c>
      <c r="H48" s="23" t="s">
        <v>53</v>
      </c>
      <c r="I48" s="23" t="s">
        <v>53</v>
      </c>
      <c r="J48" s="23" t="s">
        <v>54</v>
      </c>
      <c r="K48" s="23" t="s">
        <v>53</v>
      </c>
      <c r="L48" s="23" t="s">
        <v>54</v>
      </c>
      <c r="M48" s="23" t="s">
        <v>82</v>
      </c>
      <c r="N48" s="23" t="s">
        <v>53</v>
      </c>
      <c r="O48" s="23" t="s">
        <v>87</v>
      </c>
      <c r="P48" s="23" t="s">
        <v>53</v>
      </c>
      <c r="Q48" s="23" t="s">
        <v>54</v>
      </c>
      <c r="R48" s="23" t="s">
        <v>90</v>
      </c>
      <c r="S48" s="23" t="s">
        <v>91</v>
      </c>
      <c r="T48" s="23" t="s">
        <v>62</v>
      </c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13"/>
      <c r="BH48" s="14"/>
      <c r="BI48" s="12"/>
      <c r="BJ48" s="10"/>
      <c r="BK48" s="14"/>
      <c r="BL48" s="15"/>
      <c r="BM48" s="41"/>
      <c r="BN48" s="3"/>
      <c r="BP48" s="3"/>
      <c r="BQ48" s="3"/>
      <c r="BR48" s="3"/>
      <c r="BS48" s="3"/>
      <c r="BT48"/>
      <c r="BV48" s="3"/>
    </row>
    <row r="49" spans="1:75" ht="23.25" customHeight="1" thickBot="1" x14ac:dyDescent="0.4">
      <c r="A49" s="173"/>
      <c r="B49" s="176"/>
      <c r="C49" s="179"/>
      <c r="D49" s="81" t="s">
        <v>7</v>
      </c>
      <c r="E49" s="48">
        <v>44672</v>
      </c>
      <c r="F49" s="48">
        <v>44585</v>
      </c>
      <c r="G49" s="48">
        <v>44673</v>
      </c>
      <c r="H49" s="48">
        <v>44674</v>
      </c>
      <c r="I49" s="48">
        <v>44677</v>
      </c>
      <c r="J49" s="44">
        <v>44679</v>
      </c>
      <c r="K49" s="44">
        <v>44679</v>
      </c>
      <c r="L49" s="44">
        <v>44680</v>
      </c>
      <c r="M49" s="48">
        <v>44684</v>
      </c>
      <c r="N49" s="44">
        <v>44684</v>
      </c>
      <c r="O49" s="44">
        <v>44686</v>
      </c>
      <c r="P49" s="44">
        <v>44686</v>
      </c>
      <c r="Q49" s="44">
        <v>44687</v>
      </c>
      <c r="R49" s="44">
        <v>44693</v>
      </c>
      <c r="S49" s="44">
        <v>44693</v>
      </c>
      <c r="T49" s="44">
        <v>44694</v>
      </c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16"/>
      <c r="BH49" s="17"/>
      <c r="BI49" s="104"/>
      <c r="BJ49" s="45"/>
      <c r="BK49" s="17"/>
      <c r="BL49" s="18"/>
      <c r="BM49" s="52"/>
      <c r="BN49" s="3"/>
      <c r="BP49" s="3"/>
      <c r="BQ49" s="3"/>
      <c r="BR49" s="3"/>
      <c r="BS49" s="3"/>
      <c r="BT49"/>
      <c r="BV49" s="3"/>
    </row>
    <row r="50" spans="1:75" ht="23.25" customHeight="1" thickBot="1" x14ac:dyDescent="0.4">
      <c r="A50" s="156">
        <v>13</v>
      </c>
      <c r="B50" s="159" t="s">
        <v>18</v>
      </c>
      <c r="C50" s="162" t="s">
        <v>19</v>
      </c>
      <c r="D50" s="79" t="s">
        <v>4</v>
      </c>
      <c r="E50" s="36">
        <v>97</v>
      </c>
      <c r="F50" s="35"/>
      <c r="G50" s="35"/>
      <c r="H50" s="57"/>
      <c r="I50" s="57">
        <v>100</v>
      </c>
      <c r="J50" s="57"/>
      <c r="K50" s="36">
        <v>99</v>
      </c>
      <c r="L50" s="35"/>
      <c r="M50" s="36">
        <v>99</v>
      </c>
      <c r="N50" s="35"/>
      <c r="O50" s="35"/>
      <c r="P50" s="35"/>
      <c r="Q50" s="35"/>
      <c r="R50" s="36">
        <v>99</v>
      </c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103"/>
      <c r="AH50" s="103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22">
        <v>6</v>
      </c>
      <c r="BH50" s="11">
        <v>584</v>
      </c>
      <c r="BI50" s="12">
        <v>97.333333333333329</v>
      </c>
      <c r="BJ50" s="38">
        <f>COUNTIF(E50:BF50,"&gt;=1")-COUNTIF(E50:BF50,"&gt;100")</f>
        <v>5</v>
      </c>
      <c r="BK50" s="20">
        <f>SUM(E50:BF50)</f>
        <v>494</v>
      </c>
      <c r="BL50" s="24">
        <f t="shared" ref="BL50:BL51" si="16">SUM(BK50/BJ50)</f>
        <v>98.8</v>
      </c>
      <c r="BM50" s="121">
        <f t="shared" ref="BM50:BM63" si="17">SUM(BL50-BI50)</f>
        <v>1.4666666666666686</v>
      </c>
      <c r="BN50" s="8">
        <f>MAX(E50:BF50)</f>
        <v>100</v>
      </c>
      <c r="BO50" s="99"/>
      <c r="BP50" s="3"/>
      <c r="BQ50" s="3"/>
      <c r="BR50" s="8">
        <v>192</v>
      </c>
      <c r="BS50" s="116">
        <v>182</v>
      </c>
      <c r="BT50" s="98">
        <v>99</v>
      </c>
      <c r="BU50" s="98">
        <v>8</v>
      </c>
      <c r="BV50" s="8" t="s">
        <v>110</v>
      </c>
      <c r="BW50" s="8" t="s">
        <v>110</v>
      </c>
    </row>
    <row r="51" spans="1:75" ht="23.25" customHeight="1" thickBot="1" x14ac:dyDescent="0.4">
      <c r="A51" s="157"/>
      <c r="B51" s="160"/>
      <c r="C51" s="163"/>
      <c r="D51" s="83" t="s">
        <v>5</v>
      </c>
      <c r="E51" s="40"/>
      <c r="F51" s="40">
        <v>95</v>
      </c>
      <c r="G51" s="40">
        <v>94</v>
      </c>
      <c r="H51" s="59">
        <v>97</v>
      </c>
      <c r="I51" s="59"/>
      <c r="J51" s="59">
        <v>93</v>
      </c>
      <c r="K51" s="59"/>
      <c r="L51" s="40">
        <v>95</v>
      </c>
      <c r="M51" s="40"/>
      <c r="N51" s="40">
        <v>99</v>
      </c>
      <c r="O51" s="40">
        <v>95</v>
      </c>
      <c r="P51" s="40">
        <v>99</v>
      </c>
      <c r="Q51" s="40">
        <v>95</v>
      </c>
      <c r="R51" s="40"/>
      <c r="S51" s="40">
        <v>97</v>
      </c>
      <c r="T51" s="40">
        <v>93</v>
      </c>
      <c r="U51" s="40">
        <v>97</v>
      </c>
      <c r="V51" s="23">
        <v>99</v>
      </c>
      <c r="W51" s="23">
        <v>98</v>
      </c>
      <c r="X51" s="23">
        <v>95</v>
      </c>
      <c r="Y51" s="40">
        <v>98</v>
      </c>
      <c r="Z51" s="40">
        <v>96</v>
      </c>
      <c r="AA51" s="40">
        <v>95</v>
      </c>
      <c r="AB51" s="40">
        <v>96</v>
      </c>
      <c r="AC51" s="40">
        <v>93</v>
      </c>
      <c r="AD51" s="40">
        <v>95</v>
      </c>
      <c r="AE51" s="40">
        <v>94</v>
      </c>
      <c r="AF51" s="40">
        <v>96</v>
      </c>
      <c r="AG51" s="64">
        <v>93</v>
      </c>
      <c r="AH51" s="64">
        <v>97</v>
      </c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27">
        <v>31</v>
      </c>
      <c r="BH51" s="28">
        <v>2920</v>
      </c>
      <c r="BI51" s="12">
        <v>94.193548387096769</v>
      </c>
      <c r="BJ51" s="10">
        <f>COUNTIF(E51:BF51,"&gt;=1")-COUNTIF(E51:BF51,"&gt;100")</f>
        <v>25</v>
      </c>
      <c r="BK51" s="14">
        <f>SUM(E51:BF51)</f>
        <v>2394</v>
      </c>
      <c r="BL51" s="145">
        <f t="shared" si="16"/>
        <v>95.76</v>
      </c>
      <c r="BM51" s="120">
        <f t="shared" si="17"/>
        <v>1.5664516129032364</v>
      </c>
      <c r="BN51" s="8">
        <f>MAX(E51:BF51)</f>
        <v>99</v>
      </c>
      <c r="BP51" s="3"/>
      <c r="BQ51" s="3"/>
      <c r="BR51" s="3"/>
      <c r="BS51" s="3"/>
      <c r="BV51" s="3"/>
    </row>
    <row r="52" spans="1:75" ht="23.25" customHeight="1" x14ac:dyDescent="0.35">
      <c r="A52" s="157"/>
      <c r="B52" s="160"/>
      <c r="C52" s="163"/>
      <c r="D52" s="80" t="s">
        <v>6</v>
      </c>
      <c r="E52" s="77" t="s">
        <v>53</v>
      </c>
      <c r="F52" s="23" t="s">
        <v>53</v>
      </c>
      <c r="G52" s="23" t="s">
        <v>53</v>
      </c>
      <c r="H52" s="23" t="s">
        <v>53</v>
      </c>
      <c r="I52" s="23" t="s">
        <v>53</v>
      </c>
      <c r="J52" s="77" t="s">
        <v>53</v>
      </c>
      <c r="K52" s="77" t="s">
        <v>54</v>
      </c>
      <c r="L52" s="23" t="s">
        <v>53</v>
      </c>
      <c r="M52" s="23" t="s">
        <v>54</v>
      </c>
      <c r="N52" s="23" t="s">
        <v>78</v>
      </c>
      <c r="O52" s="23" t="s">
        <v>53</v>
      </c>
      <c r="P52" s="23" t="s">
        <v>79</v>
      </c>
      <c r="Q52" s="23" t="s">
        <v>53</v>
      </c>
      <c r="R52" s="23" t="s">
        <v>54</v>
      </c>
      <c r="S52" s="23" t="s">
        <v>83</v>
      </c>
      <c r="T52" s="23" t="s">
        <v>84</v>
      </c>
      <c r="U52" s="23" t="s">
        <v>53</v>
      </c>
      <c r="V52" s="23" t="s">
        <v>73</v>
      </c>
      <c r="W52" s="23" t="s">
        <v>74</v>
      </c>
      <c r="X52" s="23" t="s">
        <v>75</v>
      </c>
      <c r="Y52" s="23" t="s">
        <v>57</v>
      </c>
      <c r="Z52" s="23" t="s">
        <v>53</v>
      </c>
      <c r="AA52" s="23" t="s">
        <v>57</v>
      </c>
      <c r="AB52" s="23" t="s">
        <v>57</v>
      </c>
      <c r="AC52" s="23" t="s">
        <v>53</v>
      </c>
      <c r="AD52" s="23" t="s">
        <v>57</v>
      </c>
      <c r="AE52" s="23" t="s">
        <v>53</v>
      </c>
      <c r="AF52" s="23" t="s">
        <v>53</v>
      </c>
      <c r="AG52" s="54" t="s">
        <v>53</v>
      </c>
      <c r="AH52" s="54" t="s">
        <v>53</v>
      </c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13"/>
      <c r="BH52" s="14"/>
      <c r="BI52" s="12"/>
      <c r="BJ52" s="10"/>
      <c r="BK52" s="14"/>
      <c r="BL52" s="25"/>
      <c r="BM52" s="41"/>
      <c r="BN52" s="3"/>
      <c r="BP52" s="3"/>
      <c r="BQ52" s="3"/>
      <c r="BR52" s="3"/>
      <c r="BS52" s="3"/>
      <c r="BT52"/>
      <c r="BV52" s="3"/>
    </row>
    <row r="53" spans="1:75" ht="23.25" customHeight="1" thickBot="1" x14ac:dyDescent="0.4">
      <c r="A53" s="158"/>
      <c r="B53" s="161"/>
      <c r="C53" s="164"/>
      <c r="D53" s="81" t="s">
        <v>7</v>
      </c>
      <c r="E53" s="48">
        <v>44672</v>
      </c>
      <c r="F53" s="48">
        <v>44672</v>
      </c>
      <c r="G53" s="48">
        <v>44673</v>
      </c>
      <c r="H53" s="48">
        <v>44674</v>
      </c>
      <c r="I53" s="48">
        <v>44677</v>
      </c>
      <c r="J53" s="48">
        <v>44677</v>
      </c>
      <c r="K53" s="48">
        <v>44679</v>
      </c>
      <c r="L53" s="48">
        <v>44679</v>
      </c>
      <c r="M53" s="48">
        <v>44680</v>
      </c>
      <c r="N53" s="48">
        <v>44684</v>
      </c>
      <c r="O53" s="48">
        <v>44684</v>
      </c>
      <c r="P53" s="48">
        <v>44686</v>
      </c>
      <c r="Q53" s="48">
        <v>44686</v>
      </c>
      <c r="R53" s="48">
        <v>44687</v>
      </c>
      <c r="S53" s="48">
        <v>44691</v>
      </c>
      <c r="T53" s="48">
        <v>44691</v>
      </c>
      <c r="U53" s="48">
        <v>44694</v>
      </c>
      <c r="V53" s="48">
        <v>44698</v>
      </c>
      <c r="W53" s="48" t="s">
        <v>100</v>
      </c>
      <c r="X53" s="48">
        <v>44700</v>
      </c>
      <c r="Y53" s="48">
        <v>44700</v>
      </c>
      <c r="Z53" s="48">
        <v>44705</v>
      </c>
      <c r="AA53" s="48">
        <v>44705</v>
      </c>
      <c r="AB53" s="48">
        <v>44719</v>
      </c>
      <c r="AC53" s="48">
        <v>44719</v>
      </c>
      <c r="AD53" s="48">
        <v>44721</v>
      </c>
      <c r="AE53" s="48">
        <v>44721</v>
      </c>
      <c r="AF53" s="48">
        <v>44722</v>
      </c>
      <c r="AG53" s="65">
        <v>44733</v>
      </c>
      <c r="AH53" s="65">
        <v>44733</v>
      </c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3"/>
      <c r="BH53" s="51"/>
      <c r="BI53" s="74"/>
      <c r="BJ53" s="45"/>
      <c r="BK53" s="17"/>
      <c r="BL53" s="26"/>
      <c r="BM53" s="46"/>
      <c r="BN53" s="3"/>
      <c r="BP53" s="3"/>
      <c r="BQ53" s="3"/>
      <c r="BR53" s="3"/>
      <c r="BS53" s="3"/>
      <c r="BT53"/>
      <c r="BV53" s="3"/>
    </row>
    <row r="54" spans="1:75" ht="23.25" customHeight="1" thickBot="1" x14ac:dyDescent="0.4">
      <c r="A54" s="156">
        <v>14</v>
      </c>
      <c r="B54" s="159" t="s">
        <v>47</v>
      </c>
      <c r="C54" s="162" t="s">
        <v>48</v>
      </c>
      <c r="D54" s="79" t="s">
        <v>4</v>
      </c>
      <c r="E54" s="57">
        <v>97</v>
      </c>
      <c r="F54" s="57">
        <v>97</v>
      </c>
      <c r="G54" s="57"/>
      <c r="H54" s="57"/>
      <c r="I54" s="57">
        <v>97</v>
      </c>
      <c r="J54" s="57"/>
      <c r="K54" s="57"/>
      <c r="L54" s="57"/>
      <c r="M54" s="57">
        <v>99</v>
      </c>
      <c r="N54" s="57"/>
      <c r="O54" s="57"/>
      <c r="P54" s="57"/>
      <c r="Q54" s="57">
        <v>99</v>
      </c>
      <c r="R54" s="57"/>
      <c r="S54" s="57"/>
      <c r="T54" s="57"/>
      <c r="U54" s="57"/>
      <c r="V54" s="57">
        <v>98</v>
      </c>
      <c r="W54" s="57"/>
      <c r="X54" s="58"/>
      <c r="Y54" s="57">
        <v>99</v>
      </c>
      <c r="Z54" s="58"/>
      <c r="AA54" s="58"/>
      <c r="AB54" s="58"/>
      <c r="AC54" s="58"/>
      <c r="AD54" s="57">
        <v>100</v>
      </c>
      <c r="AE54" s="58"/>
      <c r="AF54" s="57"/>
      <c r="AG54" s="57">
        <v>97</v>
      </c>
      <c r="AH54" s="58"/>
      <c r="AI54" s="103">
        <v>97</v>
      </c>
      <c r="AJ54" s="103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19">
        <v>25</v>
      </c>
      <c r="BH54" s="20">
        <v>2402</v>
      </c>
      <c r="BI54" s="21">
        <v>96.08</v>
      </c>
      <c r="BJ54" s="38">
        <f>COUNTIF(E54:BF54,"&gt;=1")-COUNTIF(E54:BF54,"&gt;100")</f>
        <v>10</v>
      </c>
      <c r="BK54" s="20">
        <f>SUM(E54:BF54)</f>
        <v>980</v>
      </c>
      <c r="BL54" s="21">
        <f>SUM(BK54/BJ54)</f>
        <v>98</v>
      </c>
      <c r="BM54" s="122">
        <f t="shared" si="17"/>
        <v>1.9200000000000017</v>
      </c>
      <c r="BN54" s="8">
        <f>MAX(E54:BF54)</f>
        <v>100</v>
      </c>
      <c r="BO54" s="99"/>
      <c r="BP54" s="8">
        <v>174</v>
      </c>
      <c r="BQ54" s="116">
        <v>170</v>
      </c>
      <c r="BR54" s="116">
        <v>171</v>
      </c>
      <c r="BS54" s="8">
        <v>187</v>
      </c>
      <c r="BT54" s="136">
        <v>98</v>
      </c>
      <c r="BU54" s="8">
        <v>6</v>
      </c>
      <c r="BV54" s="8" t="s">
        <v>110</v>
      </c>
      <c r="BW54" s="8" t="s">
        <v>110</v>
      </c>
    </row>
    <row r="55" spans="1:75" ht="23.25" customHeight="1" thickBot="1" x14ac:dyDescent="0.4">
      <c r="A55" s="157"/>
      <c r="B55" s="160"/>
      <c r="C55" s="163"/>
      <c r="D55" s="80" t="s">
        <v>5</v>
      </c>
      <c r="E55" s="59"/>
      <c r="F55" s="60"/>
      <c r="G55" s="59">
        <v>93</v>
      </c>
      <c r="H55" s="59">
        <v>95</v>
      </c>
      <c r="I55" s="60"/>
      <c r="J55" s="59">
        <v>91</v>
      </c>
      <c r="K55" s="59">
        <v>94</v>
      </c>
      <c r="L55" s="59">
        <v>91</v>
      </c>
      <c r="M55" s="60"/>
      <c r="N55" s="59">
        <v>89</v>
      </c>
      <c r="O55" s="40">
        <v>93</v>
      </c>
      <c r="P55" s="40">
        <v>96</v>
      </c>
      <c r="Q55" s="59"/>
      <c r="R55" s="59">
        <v>90</v>
      </c>
      <c r="S55" s="59">
        <v>93</v>
      </c>
      <c r="T55" s="59">
        <v>94</v>
      </c>
      <c r="U55" s="59">
        <v>95</v>
      </c>
      <c r="V55" s="59"/>
      <c r="W55" s="59">
        <v>95</v>
      </c>
      <c r="X55" s="59">
        <v>92</v>
      </c>
      <c r="Y55" s="59"/>
      <c r="Z55" s="59">
        <v>92</v>
      </c>
      <c r="AA55" s="59">
        <v>92</v>
      </c>
      <c r="AB55" s="59">
        <v>95</v>
      </c>
      <c r="AC55" s="59">
        <v>90</v>
      </c>
      <c r="AD55" s="40"/>
      <c r="AE55" s="40">
        <v>88</v>
      </c>
      <c r="AF55" s="59">
        <v>92</v>
      </c>
      <c r="AG55" s="59"/>
      <c r="AH55" s="59">
        <v>93</v>
      </c>
      <c r="AI55" s="64"/>
      <c r="AJ55" s="64">
        <v>91</v>
      </c>
      <c r="AK55" s="59">
        <v>93</v>
      </c>
      <c r="AL55" s="59">
        <v>93</v>
      </c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13">
        <v>19</v>
      </c>
      <c r="BH55" s="14">
        <v>1702</v>
      </c>
      <c r="BI55" s="12">
        <v>89.578947368421055</v>
      </c>
      <c r="BJ55" s="10">
        <f>COUNTIF(E55:BF55,"&gt;=1")-COUNTIF(E55:BF55,"&gt;100")</f>
        <v>24</v>
      </c>
      <c r="BK55" s="14">
        <f>SUM(E55:BF55)</f>
        <v>2220</v>
      </c>
      <c r="BL55" s="134">
        <f>SUM(BK55/BJ55)</f>
        <v>92.5</v>
      </c>
      <c r="BM55" s="41">
        <f t="shared" si="17"/>
        <v>2.9210526315789451</v>
      </c>
      <c r="BN55" s="8">
        <f>MAX(E55:BF55)</f>
        <v>96</v>
      </c>
      <c r="BP55" s="3"/>
      <c r="BQ55" s="3"/>
      <c r="BR55" s="3"/>
      <c r="BS55" s="3"/>
      <c r="BV55" s="3"/>
    </row>
    <row r="56" spans="1:75" ht="23.25" customHeight="1" x14ac:dyDescent="0.35">
      <c r="A56" s="157"/>
      <c r="B56" s="160"/>
      <c r="C56" s="163"/>
      <c r="D56" s="80" t="s">
        <v>6</v>
      </c>
      <c r="E56" s="77" t="s">
        <v>53</v>
      </c>
      <c r="F56" s="23" t="s">
        <v>53</v>
      </c>
      <c r="G56" s="23" t="s">
        <v>53</v>
      </c>
      <c r="H56" s="23" t="s">
        <v>53</v>
      </c>
      <c r="I56" s="23" t="s">
        <v>53</v>
      </c>
      <c r="J56" s="77" t="s">
        <v>53</v>
      </c>
      <c r="K56" s="77" t="s">
        <v>53</v>
      </c>
      <c r="L56" s="77" t="s">
        <v>53</v>
      </c>
      <c r="M56" s="77" t="s">
        <v>54</v>
      </c>
      <c r="N56" s="77" t="s">
        <v>53</v>
      </c>
      <c r="O56" s="23" t="s">
        <v>55</v>
      </c>
      <c r="P56" s="23" t="s">
        <v>53</v>
      </c>
      <c r="Q56" s="23" t="s">
        <v>42</v>
      </c>
      <c r="R56" s="23" t="s">
        <v>53</v>
      </c>
      <c r="S56" s="23" t="s">
        <v>53</v>
      </c>
      <c r="T56" s="23" t="s">
        <v>53</v>
      </c>
      <c r="U56" s="23" t="s">
        <v>56</v>
      </c>
      <c r="V56" s="23" t="s">
        <v>88</v>
      </c>
      <c r="W56" s="69" t="s">
        <v>53</v>
      </c>
      <c r="X56" s="23" t="s">
        <v>58</v>
      </c>
      <c r="Y56" s="23" t="s">
        <v>97</v>
      </c>
      <c r="Z56" s="77" t="s">
        <v>53</v>
      </c>
      <c r="AA56" s="77" t="s">
        <v>53</v>
      </c>
      <c r="AB56" s="77" t="s">
        <v>53</v>
      </c>
      <c r="AC56" s="77" t="s">
        <v>57</v>
      </c>
      <c r="AD56" s="23" t="s">
        <v>104</v>
      </c>
      <c r="AE56" s="23" t="s">
        <v>59</v>
      </c>
      <c r="AF56" s="23" t="s">
        <v>53</v>
      </c>
      <c r="AG56" s="23" t="s">
        <v>53</v>
      </c>
      <c r="AH56" s="77" t="s">
        <v>53</v>
      </c>
      <c r="AI56" s="54" t="s">
        <v>53</v>
      </c>
      <c r="AJ56" s="54" t="s">
        <v>53</v>
      </c>
      <c r="AK56" s="54" t="s">
        <v>53</v>
      </c>
      <c r="AL56" s="54" t="s">
        <v>53</v>
      </c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13"/>
      <c r="BH56" s="14"/>
      <c r="BI56" s="12"/>
      <c r="BJ56" s="10"/>
      <c r="BK56" s="14"/>
      <c r="BL56" s="15"/>
      <c r="BM56" s="47"/>
      <c r="BN56" s="3"/>
      <c r="BP56" s="3"/>
      <c r="BQ56" s="3"/>
      <c r="BR56" s="3"/>
      <c r="BS56" s="3"/>
      <c r="BT56"/>
      <c r="BV56" s="3"/>
    </row>
    <row r="57" spans="1:75" ht="23.25" customHeight="1" thickBot="1" x14ac:dyDescent="0.4">
      <c r="A57" s="158"/>
      <c r="B57" s="161"/>
      <c r="C57" s="164"/>
      <c r="D57" s="81" t="s">
        <v>7</v>
      </c>
      <c r="E57" s="48">
        <v>44672</v>
      </c>
      <c r="F57" s="44">
        <v>44672</v>
      </c>
      <c r="G57" s="44">
        <v>44673</v>
      </c>
      <c r="H57" s="48">
        <v>44677</v>
      </c>
      <c r="I57" s="48">
        <v>44677</v>
      </c>
      <c r="J57" s="48">
        <v>44677</v>
      </c>
      <c r="K57" s="48">
        <v>44677</v>
      </c>
      <c r="L57" s="48">
        <v>44679</v>
      </c>
      <c r="M57" s="48">
        <v>44679</v>
      </c>
      <c r="N57" s="48">
        <v>44680</v>
      </c>
      <c r="O57" s="48">
        <v>44684</v>
      </c>
      <c r="P57" s="48">
        <v>44684</v>
      </c>
      <c r="Q57" s="48">
        <v>44686</v>
      </c>
      <c r="R57" s="48">
        <v>44686</v>
      </c>
      <c r="S57" s="48">
        <v>44688</v>
      </c>
      <c r="T57" s="48">
        <v>44688</v>
      </c>
      <c r="U57" s="48">
        <v>44691</v>
      </c>
      <c r="V57" s="48">
        <v>44691</v>
      </c>
      <c r="W57" s="48">
        <v>44694</v>
      </c>
      <c r="X57" s="48">
        <v>44698</v>
      </c>
      <c r="Y57" s="48">
        <v>44698</v>
      </c>
      <c r="Z57" s="48">
        <v>44700</v>
      </c>
      <c r="AA57" s="48">
        <v>44700</v>
      </c>
      <c r="AB57" s="48">
        <v>44700</v>
      </c>
      <c r="AC57" s="48">
        <v>44701</v>
      </c>
      <c r="AD57" s="48">
        <v>44705</v>
      </c>
      <c r="AE57" s="48">
        <v>44705</v>
      </c>
      <c r="AF57" s="48">
        <v>44719</v>
      </c>
      <c r="AG57" s="48">
        <v>44719</v>
      </c>
      <c r="AH57" s="48">
        <v>44729</v>
      </c>
      <c r="AI57" s="65">
        <v>44733</v>
      </c>
      <c r="AJ57" s="65">
        <v>44733</v>
      </c>
      <c r="AK57" s="48">
        <v>44740</v>
      </c>
      <c r="AL57" s="48">
        <v>44740</v>
      </c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16"/>
      <c r="BH57" s="17"/>
      <c r="BI57" s="104"/>
      <c r="BJ57" s="45"/>
      <c r="BK57" s="17"/>
      <c r="BL57" s="18"/>
      <c r="BM57" s="52"/>
      <c r="BN57" s="3"/>
      <c r="BP57" s="3"/>
      <c r="BQ57" s="3"/>
      <c r="BR57" s="3"/>
      <c r="BS57" s="3"/>
      <c r="BT57"/>
      <c r="BV57" s="3"/>
    </row>
    <row r="58" spans="1:75" ht="23.25" customHeight="1" thickBot="1" x14ac:dyDescent="0.4">
      <c r="A58" s="171">
        <v>15</v>
      </c>
      <c r="B58" s="174" t="s">
        <v>71</v>
      </c>
      <c r="C58" s="177" t="s">
        <v>72</v>
      </c>
      <c r="D58" s="79" t="s">
        <v>4</v>
      </c>
      <c r="E58" s="57">
        <v>93</v>
      </c>
      <c r="F58" s="57">
        <v>97</v>
      </c>
      <c r="G58" s="57">
        <v>93</v>
      </c>
      <c r="H58" s="57">
        <v>95</v>
      </c>
      <c r="I58" s="57">
        <v>93</v>
      </c>
      <c r="J58" s="57">
        <v>93</v>
      </c>
      <c r="K58" s="57"/>
      <c r="L58" s="57">
        <v>94</v>
      </c>
      <c r="M58" s="57"/>
      <c r="N58" s="57"/>
      <c r="O58" s="57"/>
      <c r="P58" s="57"/>
      <c r="Q58" s="57">
        <v>87</v>
      </c>
      <c r="R58" s="57"/>
      <c r="S58" s="57">
        <v>93</v>
      </c>
      <c r="T58" s="57"/>
      <c r="U58" s="57"/>
      <c r="V58" s="57"/>
      <c r="W58" s="57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19">
        <v>21</v>
      </c>
      <c r="BH58" s="20">
        <v>1987</v>
      </c>
      <c r="BI58" s="21">
        <v>94.61904761904762</v>
      </c>
      <c r="BJ58" s="38">
        <f>COUNTIF(E58:BF58,"&gt;=1")-COUNTIF(E58:BF58,"&gt;100")</f>
        <v>9</v>
      </c>
      <c r="BK58" s="20">
        <f>SUM(E58:BF58)</f>
        <v>838</v>
      </c>
      <c r="BL58" s="21">
        <f>SUM(BK58/BJ58)</f>
        <v>93.111111111111114</v>
      </c>
      <c r="BM58" s="39">
        <f t="shared" si="17"/>
        <v>-1.5079365079365061</v>
      </c>
      <c r="BN58" s="140">
        <f>MAX(E58:BF58)</f>
        <v>97</v>
      </c>
      <c r="BO58" s="124">
        <v>0.3354166666666667</v>
      </c>
      <c r="BP58" s="3"/>
      <c r="BQ58" s="3"/>
      <c r="BR58" s="3"/>
      <c r="BS58" s="3"/>
      <c r="BU58" s="3"/>
      <c r="BV58" s="3"/>
    </row>
    <row r="59" spans="1:75" ht="23.25" customHeight="1" thickBot="1" x14ac:dyDescent="0.4">
      <c r="A59" s="172"/>
      <c r="B59" s="175"/>
      <c r="C59" s="178"/>
      <c r="D59" s="80" t="s">
        <v>5</v>
      </c>
      <c r="E59" s="59"/>
      <c r="F59" s="60"/>
      <c r="G59" s="60"/>
      <c r="H59" s="59"/>
      <c r="I59" s="60"/>
      <c r="J59" s="60"/>
      <c r="K59" s="59">
        <v>84</v>
      </c>
      <c r="L59" s="59"/>
      <c r="M59" s="40">
        <v>81</v>
      </c>
      <c r="N59" s="40">
        <v>79</v>
      </c>
      <c r="O59" s="59">
        <v>87</v>
      </c>
      <c r="P59" s="59">
        <v>85</v>
      </c>
      <c r="Q59" s="60"/>
      <c r="R59" s="59">
        <v>80</v>
      </c>
      <c r="S59" s="59"/>
      <c r="T59" s="59">
        <v>74</v>
      </c>
      <c r="U59" s="60"/>
      <c r="V59" s="60"/>
      <c r="W59" s="60"/>
      <c r="X59" s="60"/>
      <c r="Y59" s="59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13">
        <v>24</v>
      </c>
      <c r="BH59" s="14">
        <v>2018</v>
      </c>
      <c r="BI59" s="12">
        <v>84.083333333333329</v>
      </c>
      <c r="BJ59" s="10">
        <f>COUNTIF(E59:BF59,"&gt;=1")-COUNTIF(E59:BF59,"&gt;100")</f>
        <v>7</v>
      </c>
      <c r="BK59" s="14">
        <f>SUM(E59:BF59)</f>
        <v>570</v>
      </c>
      <c r="BL59" s="12">
        <f>SUM(BK59/BJ59)</f>
        <v>81.428571428571431</v>
      </c>
      <c r="BM59" s="41">
        <f t="shared" si="17"/>
        <v>-2.654761904761898</v>
      </c>
      <c r="BN59" s="8">
        <f>MAX(E59:BF59)</f>
        <v>87</v>
      </c>
      <c r="BP59" s="3"/>
      <c r="BQ59" s="3"/>
      <c r="BR59" s="3"/>
      <c r="BS59" s="3"/>
      <c r="BV59" s="3"/>
    </row>
    <row r="60" spans="1:75" ht="23.25" customHeight="1" x14ac:dyDescent="0.35">
      <c r="A60" s="172"/>
      <c r="B60" s="175"/>
      <c r="C60" s="178"/>
      <c r="D60" s="80" t="s">
        <v>6</v>
      </c>
      <c r="E60" s="77" t="s">
        <v>53</v>
      </c>
      <c r="F60" s="23" t="s">
        <v>53</v>
      </c>
      <c r="G60" s="23" t="s">
        <v>53</v>
      </c>
      <c r="H60" s="23" t="s">
        <v>53</v>
      </c>
      <c r="I60" s="23" t="s">
        <v>53</v>
      </c>
      <c r="J60" s="60" t="s">
        <v>54</v>
      </c>
      <c r="K60" s="60" t="s">
        <v>53</v>
      </c>
      <c r="L60" s="60" t="s">
        <v>54</v>
      </c>
      <c r="M60" s="23" t="s">
        <v>53</v>
      </c>
      <c r="N60" s="23" t="s">
        <v>55</v>
      </c>
      <c r="O60" s="23" t="s">
        <v>56</v>
      </c>
      <c r="P60" s="23" t="s">
        <v>53</v>
      </c>
      <c r="Q60" s="60" t="s">
        <v>53</v>
      </c>
      <c r="R60" s="23" t="s">
        <v>58</v>
      </c>
      <c r="S60" s="60" t="s">
        <v>53</v>
      </c>
      <c r="T60" s="23" t="s">
        <v>59</v>
      </c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13"/>
      <c r="BH60" s="14"/>
      <c r="BI60" s="12"/>
      <c r="BJ60" s="10"/>
      <c r="BK60" s="14"/>
      <c r="BL60" s="15"/>
      <c r="BM60" s="47"/>
      <c r="BN60" s="3"/>
      <c r="BP60" s="3"/>
      <c r="BQ60" s="3"/>
      <c r="BR60" s="3"/>
      <c r="BT60"/>
      <c r="BV60" s="3"/>
    </row>
    <row r="61" spans="1:75" ht="23.25" customHeight="1" thickBot="1" x14ac:dyDescent="0.4">
      <c r="A61" s="173"/>
      <c r="B61" s="176"/>
      <c r="C61" s="179"/>
      <c r="D61" s="81" t="s">
        <v>7</v>
      </c>
      <c r="E61" s="48">
        <v>44672</v>
      </c>
      <c r="F61" s="48">
        <v>44672</v>
      </c>
      <c r="G61" s="48">
        <v>44673</v>
      </c>
      <c r="H61" s="48">
        <v>44674</v>
      </c>
      <c r="I61" s="48">
        <v>44677</v>
      </c>
      <c r="J61" s="48">
        <v>44679</v>
      </c>
      <c r="K61" s="48">
        <v>44679</v>
      </c>
      <c r="L61" s="48">
        <v>44680</v>
      </c>
      <c r="M61" s="48">
        <v>44684</v>
      </c>
      <c r="N61" s="48">
        <v>44684</v>
      </c>
      <c r="O61" s="48">
        <v>44686</v>
      </c>
      <c r="P61" s="48">
        <v>44686</v>
      </c>
      <c r="Q61" s="48">
        <v>44687</v>
      </c>
      <c r="R61" s="48">
        <v>44691</v>
      </c>
      <c r="S61" s="48">
        <v>44691</v>
      </c>
      <c r="T61" s="48">
        <v>44694</v>
      </c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16"/>
      <c r="BH61" s="17"/>
      <c r="BI61" s="104"/>
      <c r="BJ61" s="45"/>
      <c r="BK61" s="17"/>
      <c r="BL61" s="18"/>
      <c r="BM61" s="46"/>
      <c r="BN61" s="3"/>
      <c r="BP61" s="3"/>
      <c r="BQ61" s="3"/>
      <c r="BR61" s="3"/>
      <c r="BT61"/>
      <c r="BV61" s="3"/>
    </row>
    <row r="62" spans="1:75" ht="23.25" customHeight="1" thickBot="1" x14ac:dyDescent="0.4">
      <c r="A62" s="146">
        <v>16</v>
      </c>
      <c r="B62" s="165" t="s">
        <v>51</v>
      </c>
      <c r="C62" s="168" t="s">
        <v>52</v>
      </c>
      <c r="D62" s="79" t="s">
        <v>4</v>
      </c>
      <c r="E62" s="57">
        <v>90</v>
      </c>
      <c r="F62" s="57">
        <v>94</v>
      </c>
      <c r="G62" s="57">
        <v>93</v>
      </c>
      <c r="H62" s="57">
        <v>88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19">
        <v>24</v>
      </c>
      <c r="BH62" s="20">
        <v>2246</v>
      </c>
      <c r="BI62" s="24">
        <v>93.583333333333329</v>
      </c>
      <c r="BJ62" s="38">
        <f>COUNTIF(E62:BF62,"&gt;=1")-COUNTIF(E62:BF62,"&gt;100")</f>
        <v>4</v>
      </c>
      <c r="BK62" s="20">
        <f>SUM(E62:BF62)</f>
        <v>365</v>
      </c>
      <c r="BL62" s="24">
        <f t="shared" ref="BL62:BL63" si="18">SUM(BK62/BJ62)</f>
        <v>91.25</v>
      </c>
      <c r="BM62" s="47">
        <f t="shared" si="17"/>
        <v>-2.3333333333333286</v>
      </c>
      <c r="BN62" s="8">
        <f>MAX(E62:BF62)</f>
        <v>94</v>
      </c>
      <c r="BO62"/>
      <c r="BT62"/>
      <c r="BV62" s="3"/>
    </row>
    <row r="63" spans="1:75" ht="23.25" customHeight="1" thickBot="1" x14ac:dyDescent="0.4">
      <c r="A63" s="147"/>
      <c r="B63" s="166"/>
      <c r="C63" s="169"/>
      <c r="D63" s="80" t="s">
        <v>5</v>
      </c>
      <c r="E63" s="59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13">
        <v>7</v>
      </c>
      <c r="BH63" s="14">
        <v>541</v>
      </c>
      <c r="BI63" s="25">
        <v>77.285714285714292</v>
      </c>
      <c r="BJ63" s="10">
        <f>COUNTIF(E63:BF63,"&gt;=1")-COUNTIF(E63:BF63,"&gt;100")</f>
        <v>0</v>
      </c>
      <c r="BK63" s="14">
        <f>SUM(E63:BF63)</f>
        <v>0</v>
      </c>
      <c r="BL63" s="89" t="e">
        <f t="shared" si="18"/>
        <v>#DIV/0!</v>
      </c>
      <c r="BM63" s="41" t="e">
        <f t="shared" si="17"/>
        <v>#DIV/0!</v>
      </c>
      <c r="BN63" s="8">
        <f>MAX(E63:BF63)</f>
        <v>0</v>
      </c>
      <c r="BO63"/>
      <c r="BT63"/>
      <c r="BV63" s="3"/>
    </row>
    <row r="64" spans="1:75" ht="23.25" customHeight="1" x14ac:dyDescent="0.35">
      <c r="A64" s="147"/>
      <c r="B64" s="166"/>
      <c r="C64" s="169"/>
      <c r="D64" s="80" t="s">
        <v>6</v>
      </c>
      <c r="E64" s="23" t="s">
        <v>89</v>
      </c>
      <c r="F64" s="23" t="s">
        <v>92</v>
      </c>
      <c r="G64" s="23" t="s">
        <v>99</v>
      </c>
      <c r="H64" s="23" t="s">
        <v>103</v>
      </c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13"/>
      <c r="BH64" s="14"/>
      <c r="BI64" s="25"/>
      <c r="BJ64" s="10"/>
      <c r="BK64" s="14"/>
      <c r="BL64" s="25"/>
      <c r="BM64" s="41"/>
      <c r="BN64" s="3"/>
      <c r="BO64"/>
      <c r="BT64"/>
      <c r="BV64" s="3"/>
    </row>
    <row r="65" spans="1:75" ht="23.25" customHeight="1" thickBot="1" x14ac:dyDescent="0.4">
      <c r="A65" s="149"/>
      <c r="B65" s="167"/>
      <c r="C65" s="170"/>
      <c r="D65" s="81" t="s">
        <v>7</v>
      </c>
      <c r="E65" s="48">
        <v>44693</v>
      </c>
      <c r="F65" s="48">
        <v>44693</v>
      </c>
      <c r="G65" s="48">
        <v>44701</v>
      </c>
      <c r="H65" s="48">
        <v>44707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16"/>
      <c r="BH65" s="17"/>
      <c r="BI65" s="26"/>
      <c r="BJ65" s="45"/>
      <c r="BK65" s="17"/>
      <c r="BL65" s="26"/>
      <c r="BM65" s="46"/>
      <c r="BN65" s="3"/>
      <c r="BO65"/>
      <c r="BT65"/>
      <c r="BV65" s="3"/>
    </row>
    <row r="66" spans="1:75" s="3" customFormat="1" ht="24" customHeight="1" thickBot="1" x14ac:dyDescent="0.4">
      <c r="A66" s="146">
        <v>17</v>
      </c>
      <c r="B66" s="165" t="s">
        <v>31</v>
      </c>
      <c r="C66" s="168" t="s">
        <v>32</v>
      </c>
      <c r="D66" s="79" t="s">
        <v>4</v>
      </c>
      <c r="E66" s="35"/>
      <c r="F66" s="35"/>
      <c r="G66" s="35"/>
      <c r="H66" s="35"/>
      <c r="I66" s="35"/>
      <c r="J66" s="35"/>
      <c r="K66" s="36"/>
      <c r="L66" s="36"/>
      <c r="M66" s="35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19">
        <v>14</v>
      </c>
      <c r="BH66" s="20">
        <v>1322</v>
      </c>
      <c r="BI66" s="21">
        <f t="shared" ref="BI66" si="19">SUM(BH66/BG66)</f>
        <v>94.428571428571431</v>
      </c>
      <c r="BJ66" s="38"/>
      <c r="BK66" s="20"/>
      <c r="BL66" s="21"/>
      <c r="BM66" s="47"/>
      <c r="BN66" s="8"/>
    </row>
    <row r="67" spans="1:75" s="3" customFormat="1" ht="24" customHeight="1" thickBot="1" x14ac:dyDescent="0.4">
      <c r="A67" s="147"/>
      <c r="B67" s="166"/>
      <c r="C67" s="169"/>
      <c r="D67" s="80" t="s">
        <v>5</v>
      </c>
      <c r="E67" s="137">
        <v>88</v>
      </c>
      <c r="F67" s="138">
        <v>90</v>
      </c>
      <c r="G67" s="40">
        <v>90</v>
      </c>
      <c r="H67" s="40">
        <v>90</v>
      </c>
      <c r="I67" s="23"/>
      <c r="J67" s="40"/>
      <c r="K67" s="40"/>
      <c r="L67" s="40"/>
      <c r="M67" s="23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13">
        <v>7</v>
      </c>
      <c r="BH67" s="11">
        <v>624</v>
      </c>
      <c r="BI67" s="12">
        <v>89.142857142857139</v>
      </c>
      <c r="BJ67" s="49">
        <f>COUNTIF(E67:BF67,"&gt;=1")-COUNTIF(E67:BF67,"&gt;100")</f>
        <v>4</v>
      </c>
      <c r="BK67" s="11">
        <f>SUM(E67:BF67)</f>
        <v>358</v>
      </c>
      <c r="BL67" s="12">
        <f>SUM(BK67/BJ67)</f>
        <v>89.5</v>
      </c>
      <c r="BM67" s="41">
        <f>SUM(BL67-BI67)</f>
        <v>0.3571428571428612</v>
      </c>
      <c r="BN67" s="8">
        <f>MAX(E67:BF67)</f>
        <v>90</v>
      </c>
    </row>
    <row r="68" spans="1:75" s="3" customFormat="1" ht="24" customHeight="1" x14ac:dyDescent="0.35">
      <c r="A68" s="147"/>
      <c r="B68" s="166"/>
      <c r="C68" s="169"/>
      <c r="D68" s="80" t="s">
        <v>6</v>
      </c>
      <c r="E68" s="23" t="s">
        <v>55</v>
      </c>
      <c r="F68" s="23" t="s">
        <v>56</v>
      </c>
      <c r="G68" s="23" t="s">
        <v>58</v>
      </c>
      <c r="H68" s="23" t="s">
        <v>59</v>
      </c>
      <c r="I68" s="23"/>
      <c r="J68" s="40"/>
      <c r="K68" s="40"/>
      <c r="L68" s="40"/>
      <c r="M68" s="23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22"/>
      <c r="BH68" s="11"/>
      <c r="BI68" s="12"/>
      <c r="BJ68" s="49"/>
      <c r="BK68" s="11"/>
      <c r="BL68" s="12"/>
      <c r="BM68" s="41"/>
    </row>
    <row r="69" spans="1:75" s="3" customFormat="1" ht="24" customHeight="1" thickBot="1" x14ac:dyDescent="0.4">
      <c r="A69" s="147"/>
      <c r="B69" s="166"/>
      <c r="C69" s="169"/>
      <c r="D69" s="93" t="s">
        <v>7</v>
      </c>
      <c r="E69" s="48">
        <v>44686</v>
      </c>
      <c r="F69" s="48">
        <v>44691</v>
      </c>
      <c r="G69" s="48">
        <v>44698</v>
      </c>
      <c r="H69" s="48">
        <v>44700</v>
      </c>
      <c r="I69" s="90"/>
      <c r="J69" s="90"/>
      <c r="K69" s="90"/>
      <c r="L69" s="90"/>
      <c r="M69" s="90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0"/>
      <c r="BH69" s="101"/>
      <c r="BI69" s="104"/>
      <c r="BJ69" s="45"/>
      <c r="BK69" s="17"/>
      <c r="BL69" s="18"/>
      <c r="BM69" s="52"/>
    </row>
    <row r="70" spans="1:75" s="3" customFormat="1" ht="24" customHeight="1" thickBot="1" x14ac:dyDescent="0.4">
      <c r="A70" s="146">
        <v>18</v>
      </c>
      <c r="B70" s="150" t="s">
        <v>102</v>
      </c>
      <c r="C70" s="153" t="s">
        <v>98</v>
      </c>
      <c r="D70" s="84" t="s">
        <v>4</v>
      </c>
      <c r="E70" s="139">
        <v>96</v>
      </c>
      <c r="F70" s="36">
        <v>95</v>
      </c>
      <c r="G70" s="36">
        <v>100</v>
      </c>
      <c r="H70" s="36">
        <v>97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49"/>
      <c r="BH70" s="11"/>
      <c r="BI70" s="89"/>
      <c r="BJ70" s="49">
        <f>COUNTIF(E70:BF70,"&gt;=1")-COUNTIF(E70:BF70,"&gt;100")</f>
        <v>4</v>
      </c>
      <c r="BK70" s="11">
        <f>SUM(E70:BF70)</f>
        <v>388</v>
      </c>
      <c r="BL70" s="89">
        <f>SUM(BK70/BJ70)</f>
        <v>97</v>
      </c>
      <c r="BM70" s="39"/>
      <c r="BN70" s="116">
        <f>MAX(E70:BF70)</f>
        <v>100</v>
      </c>
      <c r="BR70" s="8">
        <v>165</v>
      </c>
      <c r="BS70" s="116">
        <v>173</v>
      </c>
    </row>
    <row r="71" spans="1:75" s="3" customFormat="1" ht="24" customHeight="1" thickBot="1" x14ac:dyDescent="0.4">
      <c r="A71" s="147"/>
      <c r="B71" s="151"/>
      <c r="C71" s="154"/>
      <c r="D71" s="85" t="s">
        <v>5</v>
      </c>
      <c r="E71" s="42"/>
      <c r="F71" s="40"/>
      <c r="G71" s="40"/>
      <c r="H71" s="23"/>
      <c r="I71" s="40">
        <v>87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10"/>
      <c r="BH71" s="14"/>
      <c r="BI71" s="96"/>
      <c r="BJ71" s="10">
        <f>COUNTIF(E71:BF71,"&gt;=1")-COUNTIF(E71:BF71,"&gt;100")</f>
        <v>1</v>
      </c>
      <c r="BK71" s="14">
        <f>SUM(E71:BF71)</f>
        <v>87</v>
      </c>
      <c r="BL71" s="25">
        <f>SUM(BK71/BJ71)</f>
        <v>87</v>
      </c>
      <c r="BM71" s="41"/>
      <c r="BN71" s="116">
        <f>MAX(E71:BF71)</f>
        <v>87</v>
      </c>
    </row>
    <row r="72" spans="1:75" s="3" customFormat="1" ht="24" customHeight="1" x14ac:dyDescent="0.35">
      <c r="A72" s="147"/>
      <c r="B72" s="151"/>
      <c r="C72" s="154"/>
      <c r="D72" s="85" t="s">
        <v>6</v>
      </c>
      <c r="E72" s="42" t="s">
        <v>89</v>
      </c>
      <c r="F72" s="23" t="s">
        <v>92</v>
      </c>
      <c r="G72" s="23" t="s">
        <v>99</v>
      </c>
      <c r="H72" s="23" t="s">
        <v>103</v>
      </c>
      <c r="I72" s="23" t="s">
        <v>53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13"/>
      <c r="BH72" s="14"/>
      <c r="BI72" s="12"/>
      <c r="BJ72" s="10"/>
      <c r="BK72" s="14"/>
      <c r="BL72" s="25"/>
      <c r="BM72" s="41"/>
      <c r="BN72"/>
    </row>
    <row r="73" spans="1:75" s="3" customFormat="1" ht="24" customHeight="1" thickBot="1" x14ac:dyDescent="0.4">
      <c r="A73" s="149"/>
      <c r="B73" s="152"/>
      <c r="C73" s="155"/>
      <c r="D73" s="86" t="s">
        <v>7</v>
      </c>
      <c r="E73" s="61">
        <v>44698</v>
      </c>
      <c r="F73" s="48">
        <v>44698</v>
      </c>
      <c r="G73" s="48">
        <v>44705</v>
      </c>
      <c r="H73" s="48">
        <v>44705</v>
      </c>
      <c r="I73" s="48">
        <v>44726</v>
      </c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16"/>
      <c r="BH73" s="17"/>
      <c r="BI73" s="104"/>
      <c r="BJ73" s="45"/>
      <c r="BK73" s="17"/>
      <c r="BL73" s="26"/>
      <c r="BM73" s="52"/>
      <c r="BN73"/>
    </row>
    <row r="74" spans="1:75" ht="23.25" customHeight="1" thickBot="1" x14ac:dyDescent="0.4">
      <c r="A74" s="146">
        <v>19</v>
      </c>
      <c r="B74" s="180" t="s">
        <v>33</v>
      </c>
      <c r="C74" s="181" t="s">
        <v>34</v>
      </c>
      <c r="D74" s="84" t="s">
        <v>4</v>
      </c>
      <c r="E74" s="76">
        <v>97</v>
      </c>
      <c r="F74" s="76"/>
      <c r="G74" s="76"/>
      <c r="H74" s="76"/>
      <c r="I74" s="76"/>
      <c r="J74" s="76"/>
      <c r="K74" s="76"/>
      <c r="L74" s="76"/>
      <c r="M74" s="76"/>
      <c r="N74" s="76"/>
      <c r="O74" s="76">
        <v>100</v>
      </c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49">
        <v>9</v>
      </c>
      <c r="BH74" s="11">
        <v>893</v>
      </c>
      <c r="BI74" s="89">
        <v>99.222222222222229</v>
      </c>
      <c r="BJ74" s="49">
        <f>COUNTIF(E74:BF74,"&gt;=1")-COUNTIF(E74:BF74,"&gt;100")</f>
        <v>2</v>
      </c>
      <c r="BK74" s="11">
        <f>SUM(E74:BF74)</f>
        <v>197</v>
      </c>
      <c r="BL74" s="89">
        <f>SUM(BK74/BJ74)</f>
        <v>98.5</v>
      </c>
      <c r="BM74" s="39">
        <f>SUM(BL74-BI74)</f>
        <v>-0.72222222222222854</v>
      </c>
      <c r="BN74" s="116">
        <f>MAX(E74:BF74)</f>
        <v>100</v>
      </c>
      <c r="BO74"/>
      <c r="BT74"/>
      <c r="BV74" s="3"/>
      <c r="BW74" s="8" t="s">
        <v>110</v>
      </c>
    </row>
    <row r="75" spans="1:75" ht="23.25" customHeight="1" thickBot="1" x14ac:dyDescent="0.4">
      <c r="A75" s="147"/>
      <c r="B75" s="151"/>
      <c r="C75" s="154"/>
      <c r="D75" s="85" t="s">
        <v>5</v>
      </c>
      <c r="E75" s="23"/>
      <c r="F75" s="40">
        <v>91</v>
      </c>
      <c r="G75" s="40">
        <v>95</v>
      </c>
      <c r="H75" s="40">
        <v>92</v>
      </c>
      <c r="I75" s="40">
        <v>97</v>
      </c>
      <c r="J75" s="40">
        <v>92</v>
      </c>
      <c r="K75" s="40">
        <v>97</v>
      </c>
      <c r="L75" s="23">
        <v>96</v>
      </c>
      <c r="M75" s="23">
        <v>95</v>
      </c>
      <c r="N75" s="23">
        <v>93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10">
        <v>11</v>
      </c>
      <c r="BH75" s="14">
        <v>1043</v>
      </c>
      <c r="BI75" s="95">
        <v>94.818181818181813</v>
      </c>
      <c r="BJ75" s="10">
        <f>COUNTIF(E75:BF75,"&gt;=1")-COUNTIF(E75:BF75,"&gt;100")</f>
        <v>9</v>
      </c>
      <c r="BK75" s="14">
        <f>SUM(E75:BF75)</f>
        <v>848</v>
      </c>
      <c r="BL75" s="95">
        <f>SUM(BK75/BJ75)</f>
        <v>94.222222222222229</v>
      </c>
      <c r="BM75" s="41">
        <f>SUM(BL75-BI75)</f>
        <v>-0.59595959595958448</v>
      </c>
      <c r="BN75" s="116">
        <f>MAX(E75:BF75)</f>
        <v>97</v>
      </c>
      <c r="BO75"/>
      <c r="BT75"/>
      <c r="BV75" s="3"/>
    </row>
    <row r="76" spans="1:75" ht="23.25" customHeight="1" x14ac:dyDescent="0.35">
      <c r="A76" s="147"/>
      <c r="B76" s="151"/>
      <c r="C76" s="154"/>
      <c r="D76" s="85" t="s">
        <v>6</v>
      </c>
      <c r="E76" s="23" t="s">
        <v>53</v>
      </c>
      <c r="F76" s="23" t="s">
        <v>53</v>
      </c>
      <c r="G76" s="23" t="s">
        <v>53</v>
      </c>
      <c r="H76" s="23" t="s">
        <v>78</v>
      </c>
      <c r="I76" s="23" t="s">
        <v>79</v>
      </c>
      <c r="J76" s="23" t="s">
        <v>83</v>
      </c>
      <c r="K76" s="23" t="s">
        <v>84</v>
      </c>
      <c r="L76" s="23" t="s">
        <v>73</v>
      </c>
      <c r="M76" s="23" t="s">
        <v>74</v>
      </c>
      <c r="N76" s="23" t="s">
        <v>75</v>
      </c>
      <c r="O76" s="23" t="s">
        <v>53</v>
      </c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13"/>
      <c r="BH76" s="14"/>
      <c r="BI76" s="12"/>
      <c r="BJ76" s="10"/>
      <c r="BK76" s="14"/>
      <c r="BL76" s="25"/>
      <c r="BM76" s="41"/>
      <c r="BO76"/>
      <c r="BT76"/>
      <c r="BV76" s="3"/>
    </row>
    <row r="77" spans="1:75" ht="23.25" customHeight="1" thickBot="1" x14ac:dyDescent="0.4">
      <c r="A77" s="148"/>
      <c r="B77" s="152"/>
      <c r="C77" s="155"/>
      <c r="D77" s="86" t="s">
        <v>7</v>
      </c>
      <c r="E77" s="44">
        <v>44675</v>
      </c>
      <c r="F77" s="44">
        <v>44675</v>
      </c>
      <c r="G77" s="44">
        <v>44680</v>
      </c>
      <c r="H77" s="44">
        <v>44691</v>
      </c>
      <c r="I77" s="44">
        <v>44691</v>
      </c>
      <c r="J77" s="44">
        <v>44693</v>
      </c>
      <c r="K77" s="44">
        <v>44693</v>
      </c>
      <c r="L77" s="44">
        <v>44694</v>
      </c>
      <c r="M77" s="44">
        <v>44698</v>
      </c>
      <c r="N77" s="44">
        <v>44700</v>
      </c>
      <c r="O77" s="44">
        <v>44705</v>
      </c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16"/>
      <c r="BH77" s="17"/>
      <c r="BI77" s="104"/>
      <c r="BJ77" s="45"/>
      <c r="BK77" s="17"/>
      <c r="BL77" s="26"/>
      <c r="BM77" s="52"/>
      <c r="BO77"/>
      <c r="BT77"/>
      <c r="BV77" s="3"/>
    </row>
    <row r="78" spans="1:75" ht="23.25" customHeight="1" thickBot="1" x14ac:dyDescent="0.4">
      <c r="A78" s="146">
        <v>20</v>
      </c>
      <c r="B78" s="165" t="s">
        <v>43</v>
      </c>
      <c r="C78" s="168" t="s">
        <v>44</v>
      </c>
      <c r="D78" s="79" t="s">
        <v>4</v>
      </c>
      <c r="E78" s="57">
        <v>91</v>
      </c>
      <c r="F78" s="57">
        <v>90</v>
      </c>
      <c r="G78" s="57">
        <v>90</v>
      </c>
      <c r="H78" s="57">
        <v>83</v>
      </c>
      <c r="I78" s="57">
        <v>85</v>
      </c>
      <c r="J78" s="58"/>
      <c r="K78" s="58"/>
      <c r="L78" s="58"/>
      <c r="M78" s="57">
        <v>95</v>
      </c>
      <c r="N78" s="58"/>
      <c r="O78" s="57">
        <v>92</v>
      </c>
      <c r="P78" s="57">
        <v>95</v>
      </c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19">
        <v>27</v>
      </c>
      <c r="BH78" s="20">
        <v>2384</v>
      </c>
      <c r="BI78" s="21">
        <v>88.296296296296291</v>
      </c>
      <c r="BJ78" s="38">
        <f>COUNTIF(E78:BF78,"&gt;=1")-COUNTIF(E78:BF78,"&gt;100")</f>
        <v>8</v>
      </c>
      <c r="BK78" s="20">
        <f>SUM(E78:BF78)</f>
        <v>721</v>
      </c>
      <c r="BL78" s="24">
        <f t="shared" ref="BL78:BL79" si="20">SUM(BK78/BJ78)</f>
        <v>90.125</v>
      </c>
      <c r="BM78" s="39">
        <f t="shared" ref="BM78:BM83" si="21">SUM(BL78-BI78)</f>
        <v>1.8287037037037095</v>
      </c>
      <c r="BN78" s="116">
        <f>MAX(E78:BF78)</f>
        <v>95</v>
      </c>
      <c r="BO78"/>
      <c r="BT78"/>
      <c r="BV78" s="3"/>
    </row>
    <row r="79" spans="1:75" ht="23.25" customHeight="1" thickBot="1" x14ac:dyDescent="0.4">
      <c r="A79" s="147"/>
      <c r="B79" s="166"/>
      <c r="C79" s="169"/>
      <c r="D79" s="80" t="s">
        <v>5</v>
      </c>
      <c r="E79" s="59"/>
      <c r="F79" s="59"/>
      <c r="G79" s="60"/>
      <c r="H79" s="60"/>
      <c r="I79" s="59"/>
      <c r="J79" s="59">
        <v>72</v>
      </c>
      <c r="K79" s="59">
        <v>81</v>
      </c>
      <c r="L79" s="59">
        <v>82</v>
      </c>
      <c r="M79" s="59"/>
      <c r="N79" s="59">
        <v>87</v>
      </c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13">
        <v>8</v>
      </c>
      <c r="BH79" s="14">
        <v>587</v>
      </c>
      <c r="BI79" s="12">
        <v>73.375</v>
      </c>
      <c r="BJ79" s="10">
        <f>COUNTIF(E79:BF79,"&gt;=1")-COUNTIF(E79:BF79,"&gt;100")</f>
        <v>4</v>
      </c>
      <c r="BK79" s="14">
        <f>SUM(E79:BF79)</f>
        <v>322</v>
      </c>
      <c r="BL79" s="89">
        <f t="shared" si="20"/>
        <v>80.5</v>
      </c>
      <c r="BM79" s="41">
        <f t="shared" si="21"/>
        <v>7.125</v>
      </c>
      <c r="BN79" s="116">
        <f>MAX(E79:BF79)</f>
        <v>87</v>
      </c>
      <c r="BO79"/>
      <c r="BT79"/>
      <c r="BV79" s="3"/>
    </row>
    <row r="80" spans="1:75" ht="23.25" customHeight="1" x14ac:dyDescent="0.35">
      <c r="A80" s="147"/>
      <c r="B80" s="166"/>
      <c r="C80" s="169"/>
      <c r="D80" s="80" t="s">
        <v>6</v>
      </c>
      <c r="E80" s="77" t="s">
        <v>53</v>
      </c>
      <c r="F80" s="77" t="s">
        <v>53</v>
      </c>
      <c r="G80" s="77" t="s">
        <v>53</v>
      </c>
      <c r="H80" s="77" t="s">
        <v>89</v>
      </c>
      <c r="I80" s="77" t="s">
        <v>92</v>
      </c>
      <c r="J80" s="77" t="s">
        <v>80</v>
      </c>
      <c r="K80" s="77" t="s">
        <v>81</v>
      </c>
      <c r="L80" s="77" t="s">
        <v>85</v>
      </c>
      <c r="M80" s="77" t="s">
        <v>99</v>
      </c>
      <c r="N80" s="77" t="s">
        <v>86</v>
      </c>
      <c r="O80" s="69" t="s">
        <v>53</v>
      </c>
      <c r="P80" s="77" t="s">
        <v>103</v>
      </c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13"/>
      <c r="BH80" s="14"/>
      <c r="BI80" s="12"/>
      <c r="BJ80" s="10"/>
      <c r="BK80" s="14"/>
      <c r="BL80" s="25"/>
      <c r="BM80" s="41"/>
      <c r="BN80" s="3"/>
      <c r="BO80"/>
      <c r="BT80"/>
      <c r="BV80" s="3"/>
    </row>
    <row r="81" spans="1:75" ht="23.25" customHeight="1" thickBot="1" x14ac:dyDescent="0.4">
      <c r="A81" s="149"/>
      <c r="B81" s="167"/>
      <c r="C81" s="170"/>
      <c r="D81" s="82" t="s">
        <v>7</v>
      </c>
      <c r="E81" s="48">
        <v>44679</v>
      </c>
      <c r="F81" s="48">
        <v>44679</v>
      </c>
      <c r="G81" s="48">
        <v>44686</v>
      </c>
      <c r="H81" s="48">
        <v>44686</v>
      </c>
      <c r="I81" s="48">
        <v>44693</v>
      </c>
      <c r="J81" s="48">
        <v>44698</v>
      </c>
      <c r="K81" s="48">
        <v>44698</v>
      </c>
      <c r="L81" s="48">
        <v>44700</v>
      </c>
      <c r="M81" s="48">
        <v>44700</v>
      </c>
      <c r="N81" s="48">
        <v>44705</v>
      </c>
      <c r="O81" s="48">
        <v>44707</v>
      </c>
      <c r="P81" s="48">
        <v>44707</v>
      </c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16"/>
      <c r="BH81" s="17"/>
      <c r="BI81" s="104"/>
      <c r="BJ81" s="45"/>
      <c r="BK81" s="17"/>
      <c r="BL81" s="26"/>
      <c r="BM81" s="46"/>
      <c r="BN81" s="3"/>
      <c r="BO81"/>
      <c r="BT81"/>
      <c r="BV81" s="3"/>
    </row>
    <row r="82" spans="1:75" ht="23.25" customHeight="1" thickBot="1" x14ac:dyDescent="0.4">
      <c r="A82" s="146">
        <v>21</v>
      </c>
      <c r="B82" s="165" t="s">
        <v>76</v>
      </c>
      <c r="C82" s="168" t="s">
        <v>77</v>
      </c>
      <c r="D82" s="79" t="s">
        <v>4</v>
      </c>
      <c r="E82" s="57"/>
      <c r="F82" s="57"/>
      <c r="G82" s="57"/>
      <c r="H82" s="57"/>
      <c r="I82" s="58"/>
      <c r="J82" s="58"/>
      <c r="K82" s="58"/>
      <c r="L82" s="5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19">
        <v>26</v>
      </c>
      <c r="BH82" s="20">
        <v>2272</v>
      </c>
      <c r="BI82" s="21">
        <v>87.4</v>
      </c>
      <c r="BJ82" s="38"/>
      <c r="BK82" s="20"/>
      <c r="BL82" s="21"/>
      <c r="BM82" s="47"/>
      <c r="BN82" s="8">
        <f>MAX(E82:BF82)</f>
        <v>0</v>
      </c>
      <c r="BO82"/>
      <c r="BT82"/>
      <c r="BV82" s="3"/>
    </row>
    <row r="83" spans="1:75" ht="23.25" customHeight="1" thickBot="1" x14ac:dyDescent="0.4">
      <c r="A83" s="147"/>
      <c r="B83" s="166"/>
      <c r="C83" s="169"/>
      <c r="D83" s="80" t="s">
        <v>5</v>
      </c>
      <c r="E83" s="59">
        <v>83</v>
      </c>
      <c r="F83" s="59">
        <v>85</v>
      </c>
      <c r="G83" s="59">
        <v>90</v>
      </c>
      <c r="H83" s="59">
        <v>87</v>
      </c>
      <c r="I83" s="59"/>
      <c r="J83" s="60"/>
      <c r="K83" s="60"/>
      <c r="L83" s="60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13">
        <v>4</v>
      </c>
      <c r="BH83" s="14">
        <v>277</v>
      </c>
      <c r="BI83" s="12">
        <v>69.3</v>
      </c>
      <c r="BJ83" s="10">
        <f>COUNTIF(E83:BF83,"&gt;=1")-COUNTIF(E83:BF83,"&gt;100")</f>
        <v>4</v>
      </c>
      <c r="BK83" s="14">
        <f>SUM(E83:BF83)</f>
        <v>345</v>
      </c>
      <c r="BL83" s="12">
        <f t="shared" ref="BL83" si="22">SUM(BK83/BJ83)</f>
        <v>86.25</v>
      </c>
      <c r="BM83" s="41">
        <f t="shared" si="21"/>
        <v>16.950000000000003</v>
      </c>
      <c r="BN83" s="8">
        <f>MAX(E83:BF83)</f>
        <v>90</v>
      </c>
      <c r="BO83"/>
      <c r="BT83"/>
      <c r="BV83" s="3"/>
    </row>
    <row r="84" spans="1:75" ht="23.25" customHeight="1" x14ac:dyDescent="0.35">
      <c r="A84" s="147"/>
      <c r="B84" s="166"/>
      <c r="C84" s="169"/>
      <c r="D84" s="80" t="s">
        <v>6</v>
      </c>
      <c r="E84" s="60" t="s">
        <v>89</v>
      </c>
      <c r="F84" s="60" t="s">
        <v>92</v>
      </c>
      <c r="G84" s="60" t="s">
        <v>99</v>
      </c>
      <c r="H84" s="60" t="s">
        <v>103</v>
      </c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13"/>
      <c r="BH84" s="14"/>
      <c r="BI84" s="12"/>
      <c r="BJ84" s="10"/>
      <c r="BK84" s="14"/>
      <c r="BL84" s="15"/>
      <c r="BM84" s="56"/>
      <c r="BN84" s="3"/>
      <c r="BO84"/>
      <c r="BT84"/>
      <c r="BV84" s="3"/>
    </row>
    <row r="85" spans="1:75" ht="23.25" customHeight="1" thickBot="1" x14ac:dyDescent="0.4">
      <c r="A85" s="148"/>
      <c r="B85" s="167"/>
      <c r="C85" s="170"/>
      <c r="D85" s="82" t="s">
        <v>7</v>
      </c>
      <c r="E85" s="48">
        <v>44602</v>
      </c>
      <c r="F85" s="48">
        <v>44602</v>
      </c>
      <c r="G85" s="48">
        <v>44705</v>
      </c>
      <c r="H85" s="48">
        <v>44705</v>
      </c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16"/>
      <c r="BH85" s="17"/>
      <c r="BI85" s="104"/>
      <c r="BJ85" s="45"/>
      <c r="BK85" s="17"/>
      <c r="BL85" s="18"/>
      <c r="BM85" s="62"/>
      <c r="BN85" s="3"/>
      <c r="BO85"/>
      <c r="BT85"/>
      <c r="BV85" s="3"/>
    </row>
    <row r="86" spans="1:75" ht="23.25" customHeight="1" thickBot="1" x14ac:dyDescent="0.4">
      <c r="A86" s="146">
        <v>22</v>
      </c>
      <c r="B86" s="150" t="s">
        <v>24</v>
      </c>
      <c r="C86" s="153" t="s">
        <v>23</v>
      </c>
      <c r="D86" s="79" t="s">
        <v>4</v>
      </c>
      <c r="E86" s="57">
        <v>96</v>
      </c>
      <c r="F86" s="57"/>
      <c r="G86" s="36">
        <v>96</v>
      </c>
      <c r="H86" s="36">
        <v>93</v>
      </c>
      <c r="I86" s="36"/>
      <c r="J86" s="36"/>
      <c r="K86" s="36">
        <v>94</v>
      </c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19">
        <v>21</v>
      </c>
      <c r="BH86" s="20">
        <v>2004</v>
      </c>
      <c r="BI86" s="21">
        <v>95.428571428571431</v>
      </c>
      <c r="BJ86" s="49">
        <f>COUNTIF(E86:BF86,"&gt;=1")-COUNTIF(E86:BF86,"&gt;100")</f>
        <v>4</v>
      </c>
      <c r="BK86" s="11">
        <f>SUM(E86:BF86)</f>
        <v>379</v>
      </c>
      <c r="BL86" s="89">
        <f t="shared" ref="BL86:BL87" si="23">SUM(BK86/BJ86)</f>
        <v>94.75</v>
      </c>
      <c r="BM86" s="39">
        <f>SUM(BL86-BI86)</f>
        <v>-0.6785714285714306</v>
      </c>
      <c r="BN86" s="8">
        <f>MAX(E86:BF86)</f>
        <v>96</v>
      </c>
      <c r="BO86"/>
      <c r="BT86"/>
      <c r="BV86" s="3"/>
    </row>
    <row r="87" spans="1:75" ht="23.25" customHeight="1" thickBot="1" x14ac:dyDescent="0.4">
      <c r="A87" s="147"/>
      <c r="B87" s="151"/>
      <c r="C87" s="154"/>
      <c r="D87" s="80" t="s">
        <v>5</v>
      </c>
      <c r="F87" s="59">
        <v>86</v>
      </c>
      <c r="G87" s="59"/>
      <c r="H87" s="59"/>
      <c r="I87" s="59">
        <v>88</v>
      </c>
      <c r="J87" s="40">
        <v>91</v>
      </c>
      <c r="K87" s="40"/>
      <c r="L87" s="40">
        <v>85</v>
      </c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10">
        <v>12</v>
      </c>
      <c r="BH87" s="14">
        <v>1041</v>
      </c>
      <c r="BI87" s="12">
        <v>86.75</v>
      </c>
      <c r="BJ87" s="49">
        <f>COUNTIF(E87:BF87,"&gt;=1")-COUNTIF(E87:BF87,"&gt;100")</f>
        <v>4</v>
      </c>
      <c r="BK87" s="11">
        <f>SUM(E87:BF87)</f>
        <v>350</v>
      </c>
      <c r="BL87" s="89">
        <f t="shared" si="23"/>
        <v>87.5</v>
      </c>
      <c r="BM87" s="41">
        <f>SUM(BL87-BI87)</f>
        <v>0.75</v>
      </c>
      <c r="BN87" s="8">
        <f>MAX(E87:BF87)</f>
        <v>91</v>
      </c>
      <c r="BO87"/>
      <c r="BT87"/>
      <c r="BV87" s="8" t="s">
        <v>110</v>
      </c>
      <c r="BW87" s="8" t="s">
        <v>110</v>
      </c>
    </row>
    <row r="88" spans="1:75" ht="23.25" customHeight="1" x14ac:dyDescent="0.35">
      <c r="A88" s="147"/>
      <c r="B88" s="151"/>
      <c r="C88" s="154"/>
      <c r="D88" s="80" t="s">
        <v>6</v>
      </c>
      <c r="E88" s="60" t="s">
        <v>42</v>
      </c>
      <c r="F88" s="77" t="s">
        <v>80</v>
      </c>
      <c r="G88" s="60" t="s">
        <v>88</v>
      </c>
      <c r="H88" s="60" t="s">
        <v>97</v>
      </c>
      <c r="I88" s="77" t="s">
        <v>81</v>
      </c>
      <c r="J88" s="77" t="s">
        <v>85</v>
      </c>
      <c r="K88" s="60" t="s">
        <v>104</v>
      </c>
      <c r="L88" s="77" t="s">
        <v>86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3"/>
      <c r="BH88" s="14"/>
      <c r="BI88" s="12"/>
      <c r="BJ88" s="10"/>
      <c r="BK88" s="14"/>
      <c r="BL88" s="25"/>
      <c r="BM88" s="41"/>
      <c r="BN88" s="3"/>
      <c r="BO88"/>
      <c r="BT88"/>
      <c r="BV88" s="3"/>
    </row>
    <row r="89" spans="1:75" ht="23.25" customHeight="1" thickBot="1" x14ac:dyDescent="0.4">
      <c r="A89" s="149"/>
      <c r="B89" s="152"/>
      <c r="C89" s="155"/>
      <c r="D89" s="82" t="s">
        <v>7</v>
      </c>
      <c r="E89" s="48">
        <v>44684</v>
      </c>
      <c r="F89" s="48">
        <v>44686</v>
      </c>
      <c r="G89" s="48">
        <v>44691</v>
      </c>
      <c r="H89" s="44">
        <v>44694</v>
      </c>
      <c r="I89" s="44">
        <v>44698</v>
      </c>
      <c r="J89" s="44">
        <v>44700</v>
      </c>
      <c r="K89" s="44">
        <v>44707</v>
      </c>
      <c r="L89" s="44">
        <v>44726</v>
      </c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16"/>
      <c r="BH89" s="17"/>
      <c r="BI89" s="104"/>
      <c r="BJ89" s="50"/>
      <c r="BK89" s="51"/>
      <c r="BL89" s="88"/>
      <c r="BM89" s="46"/>
      <c r="BN89" s="3"/>
      <c r="BO89"/>
      <c r="BT89"/>
      <c r="BV89" s="3"/>
    </row>
    <row r="90" spans="1:75" ht="23.25" customHeight="1" thickBot="1" x14ac:dyDescent="0.4">
      <c r="A90" s="146">
        <v>23</v>
      </c>
      <c r="B90" s="165" t="s">
        <v>37</v>
      </c>
      <c r="C90" s="168" t="s">
        <v>38</v>
      </c>
      <c r="D90" s="79" t="s">
        <v>4</v>
      </c>
      <c r="E90" s="36">
        <v>96</v>
      </c>
      <c r="F90" s="35"/>
      <c r="G90" s="35"/>
      <c r="H90" s="36"/>
      <c r="I90" s="36"/>
      <c r="J90" s="36"/>
      <c r="K90" s="36"/>
      <c r="L90" s="36"/>
      <c r="M90" s="36">
        <v>96</v>
      </c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91">
        <v>6</v>
      </c>
      <c r="BH90" s="92">
        <v>587</v>
      </c>
      <c r="BI90" s="21">
        <v>97.833333333333329</v>
      </c>
      <c r="BJ90" s="38">
        <f>COUNTIF(E90:BF90,"&gt;=1")-COUNTIF(E90:BF90,"&gt;100")</f>
        <v>2</v>
      </c>
      <c r="BK90" s="20">
        <f>SUM(E90:BF90)</f>
        <v>192</v>
      </c>
      <c r="BL90" s="21">
        <f t="shared" ref="BL90:BL91" si="24">SUM(BK90/BJ90)</f>
        <v>96</v>
      </c>
      <c r="BM90" s="39">
        <f>SUM(BL90-BI90)</f>
        <v>-1.8333333333333286</v>
      </c>
      <c r="BN90" s="8">
        <f>MAX(E90:BF90)</f>
        <v>96</v>
      </c>
      <c r="BO90"/>
      <c r="BT90"/>
      <c r="BV90" s="3"/>
    </row>
    <row r="91" spans="1:75" ht="23.25" customHeight="1" thickBot="1" x14ac:dyDescent="0.4">
      <c r="A91" s="147"/>
      <c r="B91" s="166"/>
      <c r="C91" s="169"/>
      <c r="D91" s="83" t="s">
        <v>5</v>
      </c>
      <c r="E91" s="23"/>
      <c r="F91" s="40">
        <v>97</v>
      </c>
      <c r="G91" s="40">
        <v>92</v>
      </c>
      <c r="H91" s="40">
        <v>95</v>
      </c>
      <c r="I91" s="23">
        <v>95</v>
      </c>
      <c r="J91" s="23">
        <v>97</v>
      </c>
      <c r="K91" s="23">
        <v>99</v>
      </c>
      <c r="L91" s="40">
        <v>95</v>
      </c>
      <c r="M91" s="40"/>
      <c r="N91" s="40">
        <v>94</v>
      </c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22">
        <v>8</v>
      </c>
      <c r="BH91" s="11">
        <v>753</v>
      </c>
      <c r="BI91" s="12">
        <v>94.125</v>
      </c>
      <c r="BJ91" s="10">
        <f>COUNTIF(E91:BF91,"&gt;=1")-COUNTIF(E91:BF91,"&gt;100")</f>
        <v>8</v>
      </c>
      <c r="BK91" s="14">
        <f>SUM(E91:BF91)</f>
        <v>764</v>
      </c>
      <c r="BL91" s="97">
        <f t="shared" si="24"/>
        <v>95.5</v>
      </c>
      <c r="BM91" s="41">
        <f>SUM(BL91-BI91)</f>
        <v>1.375</v>
      </c>
      <c r="BN91" s="8">
        <f>MAX(E91:BF91)</f>
        <v>99</v>
      </c>
      <c r="BO91"/>
      <c r="BT91"/>
      <c r="BV91" s="3"/>
    </row>
    <row r="92" spans="1:75" ht="23.25" customHeight="1" x14ac:dyDescent="0.35">
      <c r="A92" s="147"/>
      <c r="B92" s="166"/>
      <c r="C92" s="169"/>
      <c r="D92" s="80" t="s">
        <v>6</v>
      </c>
      <c r="E92" s="23" t="s">
        <v>53</v>
      </c>
      <c r="F92" s="23" t="s">
        <v>78</v>
      </c>
      <c r="G92" s="23" t="s">
        <v>79</v>
      </c>
      <c r="H92" s="23" t="s">
        <v>53</v>
      </c>
      <c r="I92" s="23" t="s">
        <v>73</v>
      </c>
      <c r="J92" s="23" t="s">
        <v>74</v>
      </c>
      <c r="K92" s="23" t="s">
        <v>75</v>
      </c>
      <c r="L92" s="23" t="s">
        <v>83</v>
      </c>
      <c r="M92" s="69" t="s">
        <v>53</v>
      </c>
      <c r="N92" s="23" t="s">
        <v>84</v>
      </c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13"/>
      <c r="BH92" s="14"/>
      <c r="BI92" s="12"/>
      <c r="BJ92" s="10"/>
      <c r="BK92" s="14"/>
      <c r="BL92" s="15"/>
      <c r="BM92" s="41"/>
      <c r="BO92"/>
      <c r="BT92"/>
      <c r="BV92" s="3"/>
    </row>
    <row r="93" spans="1:75" ht="23.25" customHeight="1" thickBot="1" x14ac:dyDescent="0.4">
      <c r="A93" s="148"/>
      <c r="B93" s="167"/>
      <c r="C93" s="170"/>
      <c r="D93" s="82" t="s">
        <v>7</v>
      </c>
      <c r="E93" s="48">
        <v>44684</v>
      </c>
      <c r="F93" s="48">
        <v>44684</v>
      </c>
      <c r="G93" s="48">
        <v>44691</v>
      </c>
      <c r="H93" s="48">
        <v>44691</v>
      </c>
      <c r="I93" s="48">
        <v>44698</v>
      </c>
      <c r="J93" s="48">
        <v>44698</v>
      </c>
      <c r="K93" s="48">
        <v>44698</v>
      </c>
      <c r="L93" s="48">
        <v>44705</v>
      </c>
      <c r="M93" s="48">
        <v>44719</v>
      </c>
      <c r="N93" s="48">
        <v>44721</v>
      </c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16"/>
      <c r="BH93" s="17"/>
      <c r="BI93" s="104"/>
      <c r="BJ93" s="50"/>
      <c r="BK93" s="51"/>
      <c r="BL93" s="128"/>
      <c r="BM93" s="46"/>
      <c r="BO93"/>
      <c r="BT93"/>
      <c r="BV93" s="3"/>
    </row>
    <row r="94" spans="1:75" ht="23.25" customHeight="1" thickBot="1" x14ac:dyDescent="0.4">
      <c r="A94" s="146">
        <v>24</v>
      </c>
      <c r="B94" s="165" t="s">
        <v>49</v>
      </c>
      <c r="C94" s="168" t="s">
        <v>50</v>
      </c>
      <c r="D94" s="79" t="s">
        <v>4</v>
      </c>
      <c r="E94" s="57">
        <v>95</v>
      </c>
      <c r="F94" s="57"/>
      <c r="G94" s="57"/>
      <c r="H94" s="57"/>
      <c r="I94" s="57">
        <v>100</v>
      </c>
      <c r="J94" s="57">
        <v>95</v>
      </c>
      <c r="K94" s="57"/>
      <c r="L94" s="57"/>
      <c r="M94" s="57">
        <v>95</v>
      </c>
      <c r="N94" s="57"/>
      <c r="O94" s="57"/>
      <c r="P94" s="57"/>
      <c r="Q94" s="57"/>
      <c r="R94" s="57"/>
      <c r="S94" s="57"/>
      <c r="T94" s="57"/>
      <c r="U94" s="57">
        <v>94</v>
      </c>
      <c r="V94" s="57">
        <v>94</v>
      </c>
      <c r="W94" s="57"/>
      <c r="X94" s="78"/>
      <c r="Y94" s="57">
        <v>94</v>
      </c>
      <c r="Z94" s="57">
        <v>94</v>
      </c>
      <c r="AA94" s="57"/>
      <c r="AB94" s="57"/>
      <c r="AC94" s="57"/>
      <c r="AD94" s="57"/>
      <c r="AE94" s="57">
        <v>98</v>
      </c>
      <c r="AF94" s="57">
        <v>96</v>
      </c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19">
        <v>28</v>
      </c>
      <c r="BH94" s="20">
        <v>2621</v>
      </c>
      <c r="BI94" s="21">
        <v>93.607142857142861</v>
      </c>
      <c r="BJ94" s="38">
        <f>COUNTIF(E94:BF94,"&gt;=1")-COUNTIF(E94:BF94,"&gt;100")</f>
        <v>10</v>
      </c>
      <c r="BK94" s="20">
        <f>SUM(E94:BF94)</f>
        <v>955</v>
      </c>
      <c r="BL94" s="21">
        <f>SUM(BK94/BJ94)</f>
        <v>95.5</v>
      </c>
      <c r="BM94" s="39">
        <f>SUM(BL94-BI94)</f>
        <v>1.8928571428571388</v>
      </c>
      <c r="BN94" s="8">
        <f>MAX(E94:BF94)</f>
        <v>100</v>
      </c>
      <c r="BO94"/>
      <c r="BT94"/>
      <c r="BV94" s="3"/>
    </row>
    <row r="95" spans="1:75" ht="23.25" customHeight="1" thickBot="1" x14ac:dyDescent="0.4">
      <c r="A95" s="147"/>
      <c r="B95" s="166"/>
      <c r="C95" s="169"/>
      <c r="D95" s="80" t="s">
        <v>5</v>
      </c>
      <c r="E95" s="59"/>
      <c r="F95" s="59">
        <v>93</v>
      </c>
      <c r="G95" s="59">
        <v>84</v>
      </c>
      <c r="H95" s="59">
        <v>92</v>
      </c>
      <c r="I95" s="59"/>
      <c r="J95" s="59"/>
      <c r="K95" s="59">
        <v>82</v>
      </c>
      <c r="L95" s="59">
        <v>88</v>
      </c>
      <c r="M95" s="59"/>
      <c r="N95" s="59">
        <v>94</v>
      </c>
      <c r="O95" s="59">
        <v>94</v>
      </c>
      <c r="P95" s="59">
        <v>88</v>
      </c>
      <c r="Q95" s="59">
        <v>85</v>
      </c>
      <c r="R95" s="59">
        <v>87</v>
      </c>
      <c r="S95" s="59">
        <v>92</v>
      </c>
      <c r="T95" s="59">
        <v>90</v>
      </c>
      <c r="U95" s="59"/>
      <c r="V95" s="59"/>
      <c r="W95" s="59">
        <v>82</v>
      </c>
      <c r="X95" s="59">
        <v>83</v>
      </c>
      <c r="Y95" s="59"/>
      <c r="Z95" s="59"/>
      <c r="AA95" s="59">
        <v>85</v>
      </c>
      <c r="AB95" s="59">
        <v>87</v>
      </c>
      <c r="AC95" s="59">
        <v>88</v>
      </c>
      <c r="AD95" s="59">
        <v>87</v>
      </c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13">
        <v>18</v>
      </c>
      <c r="BH95" s="14">
        <v>1528</v>
      </c>
      <c r="BI95" s="12">
        <v>84.888888888888886</v>
      </c>
      <c r="BJ95" s="10">
        <f>COUNTIF(E95:BF95,"&gt;=1")-COUNTIF(E95:BF95,"&gt;100")</f>
        <v>18</v>
      </c>
      <c r="BK95" s="14">
        <f>SUM(E95:BF95)</f>
        <v>1581</v>
      </c>
      <c r="BL95" s="15">
        <f>SUM(BK95/BJ95)</f>
        <v>87.833333333333329</v>
      </c>
      <c r="BM95" s="47">
        <f>SUM(BL95-BI95)</f>
        <v>2.9444444444444429</v>
      </c>
      <c r="BN95" s="8">
        <f>MAX(E95:BF95)</f>
        <v>94</v>
      </c>
      <c r="BO95"/>
      <c r="BT95"/>
      <c r="BV95" s="3"/>
    </row>
    <row r="96" spans="1:75" ht="23.25" customHeight="1" x14ac:dyDescent="0.35">
      <c r="A96" s="147"/>
      <c r="B96" s="166"/>
      <c r="C96" s="169"/>
      <c r="D96" s="80" t="s">
        <v>6</v>
      </c>
      <c r="E96" s="77" t="s">
        <v>42</v>
      </c>
      <c r="F96" s="77" t="s">
        <v>53</v>
      </c>
      <c r="G96" s="77" t="s">
        <v>53</v>
      </c>
      <c r="H96" s="77" t="s">
        <v>80</v>
      </c>
      <c r="I96" s="69" t="s">
        <v>53</v>
      </c>
      <c r="J96" s="77" t="s">
        <v>95</v>
      </c>
      <c r="K96" s="77" t="s">
        <v>53</v>
      </c>
      <c r="L96" s="77" t="s">
        <v>81</v>
      </c>
      <c r="M96" s="77" t="s">
        <v>53</v>
      </c>
      <c r="N96" s="77" t="s">
        <v>53</v>
      </c>
      <c r="O96" s="77" t="s">
        <v>53</v>
      </c>
      <c r="P96" s="77" t="s">
        <v>101</v>
      </c>
      <c r="Q96" s="77" t="s">
        <v>53</v>
      </c>
      <c r="R96" s="77" t="s">
        <v>85</v>
      </c>
      <c r="S96" s="77" t="s">
        <v>53</v>
      </c>
      <c r="T96" s="77" t="s">
        <v>86</v>
      </c>
      <c r="U96" s="77" t="s">
        <v>53</v>
      </c>
      <c r="V96" s="77" t="s">
        <v>105</v>
      </c>
      <c r="W96" s="77" t="s">
        <v>53</v>
      </c>
      <c r="X96" s="77" t="s">
        <v>53</v>
      </c>
      <c r="Y96" s="77" t="s">
        <v>53</v>
      </c>
      <c r="Z96" s="77" t="s">
        <v>53</v>
      </c>
      <c r="AA96" s="77" t="s">
        <v>53</v>
      </c>
      <c r="AB96" s="77" t="s">
        <v>53</v>
      </c>
      <c r="AC96" s="77" t="s">
        <v>53</v>
      </c>
      <c r="AD96" s="77" t="s">
        <v>53</v>
      </c>
      <c r="AE96" s="77" t="s">
        <v>53</v>
      </c>
      <c r="AF96" s="77" t="s">
        <v>53</v>
      </c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13"/>
      <c r="BH96" s="14"/>
      <c r="BI96" s="12"/>
      <c r="BJ96" s="10"/>
      <c r="BK96" s="14"/>
      <c r="BL96" s="15"/>
      <c r="BM96" s="47"/>
      <c r="BN96" s="3"/>
      <c r="BO96"/>
      <c r="BT96"/>
      <c r="BV96" s="3"/>
    </row>
    <row r="97" spans="1:74" ht="23.25" customHeight="1" thickBot="1" x14ac:dyDescent="0.4">
      <c r="A97" s="148"/>
      <c r="B97" s="167"/>
      <c r="C97" s="170"/>
      <c r="D97" s="81" t="s">
        <v>7</v>
      </c>
      <c r="E97" s="48">
        <v>44684</v>
      </c>
      <c r="F97" s="48">
        <v>44684</v>
      </c>
      <c r="G97" s="48">
        <v>44686</v>
      </c>
      <c r="H97" s="48">
        <v>44686</v>
      </c>
      <c r="I97" s="48">
        <v>44691</v>
      </c>
      <c r="J97" s="48">
        <v>44691</v>
      </c>
      <c r="K97" s="48">
        <v>44693</v>
      </c>
      <c r="L97" s="48">
        <v>44693</v>
      </c>
      <c r="M97" s="48">
        <v>44694</v>
      </c>
      <c r="N97" s="48">
        <v>44698</v>
      </c>
      <c r="O97" s="48">
        <v>44698</v>
      </c>
      <c r="P97" s="48">
        <v>44698</v>
      </c>
      <c r="Q97" s="48">
        <v>44700</v>
      </c>
      <c r="R97" s="48">
        <v>44700</v>
      </c>
      <c r="S97" s="48">
        <v>44705</v>
      </c>
      <c r="T97" s="48">
        <v>44705</v>
      </c>
      <c r="U97" s="48">
        <v>44707</v>
      </c>
      <c r="V97" s="48">
        <v>44707</v>
      </c>
      <c r="W97" s="48">
        <v>44721</v>
      </c>
      <c r="X97" s="48">
        <v>44721</v>
      </c>
      <c r="Y97" s="48">
        <v>44721</v>
      </c>
      <c r="Z97" s="48">
        <v>44726</v>
      </c>
      <c r="AA97" s="48">
        <v>44726</v>
      </c>
      <c r="AB97" s="48">
        <v>44728</v>
      </c>
      <c r="AC97" s="48">
        <v>44733</v>
      </c>
      <c r="AD97" s="48">
        <v>44733</v>
      </c>
      <c r="AE97" s="48">
        <v>44733</v>
      </c>
      <c r="AF97" s="48">
        <v>44735</v>
      </c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16"/>
      <c r="BH97" s="17"/>
      <c r="BI97" s="104"/>
      <c r="BJ97" s="49"/>
      <c r="BK97" s="11"/>
      <c r="BL97" s="12"/>
      <c r="BM97" s="68"/>
      <c r="BN97" s="3"/>
      <c r="BO97"/>
      <c r="BT97"/>
      <c r="BV97" s="3"/>
    </row>
    <row r="98" spans="1:74" ht="23.25" customHeight="1" thickBot="1" x14ac:dyDescent="0.4">
      <c r="A98" s="146">
        <v>25</v>
      </c>
      <c r="B98" s="150" t="s">
        <v>24</v>
      </c>
      <c r="C98" s="153" t="s">
        <v>96</v>
      </c>
      <c r="D98" s="79" t="s">
        <v>4</v>
      </c>
      <c r="E98" s="94">
        <v>90</v>
      </c>
      <c r="F98" s="57">
        <v>85</v>
      </c>
      <c r="G98" s="57">
        <v>87</v>
      </c>
      <c r="H98" s="57">
        <v>96</v>
      </c>
      <c r="I98" s="58"/>
      <c r="J98" s="58"/>
      <c r="K98" s="58"/>
      <c r="L98" s="58"/>
      <c r="M98" s="58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9"/>
      <c r="BH98" s="20"/>
      <c r="BI98" s="24"/>
      <c r="BJ98" s="38">
        <f>COUNTIF(E98:BF98,"&gt;=1")-COUNTIF(E98:BF98,"&gt;100")</f>
        <v>4</v>
      </c>
      <c r="BK98" s="20">
        <f>SUM(E98:BF98)</f>
        <v>358</v>
      </c>
      <c r="BL98" s="21">
        <f t="shared" ref="BL98" si="25">SUM(BK98/BJ98)</f>
        <v>89.5</v>
      </c>
      <c r="BM98" s="39">
        <f t="shared" ref="BM98" si="26">SUM(BL98-BI98)</f>
        <v>89.5</v>
      </c>
      <c r="BN98" s="8">
        <f>MAX(E98:BF98)</f>
        <v>96</v>
      </c>
      <c r="BO98"/>
      <c r="BT98"/>
      <c r="BV98" s="3"/>
    </row>
    <row r="99" spans="1:74" ht="23.25" customHeight="1" thickBot="1" x14ac:dyDescent="0.4">
      <c r="A99" s="147"/>
      <c r="B99" s="151"/>
      <c r="C99" s="154"/>
      <c r="D99" s="80" t="s">
        <v>5</v>
      </c>
      <c r="E99" s="131"/>
      <c r="F99" s="60"/>
      <c r="G99" s="60"/>
      <c r="H99" s="60"/>
      <c r="I99" s="60"/>
      <c r="J99" s="60"/>
      <c r="K99" s="60"/>
      <c r="L99" s="60"/>
      <c r="M99" s="132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133"/>
      <c r="AW99" s="133"/>
      <c r="AX99" s="133"/>
      <c r="AY99" s="133"/>
      <c r="AZ99" s="133"/>
      <c r="BA99" s="133"/>
      <c r="BB99" s="133"/>
      <c r="BC99" s="133"/>
      <c r="BD99" s="133"/>
      <c r="BE99" s="133"/>
      <c r="BF99" s="133"/>
      <c r="BG99" s="13"/>
      <c r="BH99" s="14"/>
      <c r="BI99" s="25"/>
      <c r="BJ99" s="10"/>
      <c r="BK99" s="14"/>
      <c r="BL99" s="15"/>
      <c r="BM99" s="47"/>
      <c r="BN99" s="8">
        <f>MAX(E99:BF99)</f>
        <v>0</v>
      </c>
      <c r="BO99"/>
      <c r="BT99"/>
    </row>
    <row r="100" spans="1:74" ht="23.25" customHeight="1" x14ac:dyDescent="0.35">
      <c r="A100" s="147"/>
      <c r="B100" s="151"/>
      <c r="C100" s="154"/>
      <c r="D100" s="80" t="s">
        <v>6</v>
      </c>
      <c r="E100" s="77" t="s">
        <v>89</v>
      </c>
      <c r="F100" s="77" t="s">
        <v>92</v>
      </c>
      <c r="G100" s="77" t="s">
        <v>99</v>
      </c>
      <c r="H100" s="77" t="s">
        <v>103</v>
      </c>
      <c r="I100" s="77"/>
      <c r="J100" s="77"/>
      <c r="K100" s="77"/>
      <c r="L100" s="77"/>
      <c r="M100" s="67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3"/>
      <c r="BH100" s="14"/>
      <c r="BI100" s="25"/>
      <c r="BJ100" s="10"/>
      <c r="BK100" s="14"/>
      <c r="BL100" s="15"/>
      <c r="BM100" s="47"/>
      <c r="BN100" s="3"/>
      <c r="BO100"/>
      <c r="BT100"/>
    </row>
    <row r="101" spans="1:74" ht="23.25" customHeight="1" thickBot="1" x14ac:dyDescent="0.4">
      <c r="A101" s="149"/>
      <c r="B101" s="152"/>
      <c r="C101" s="155"/>
      <c r="D101" s="93" t="s">
        <v>7</v>
      </c>
      <c r="E101" s="61">
        <v>44691</v>
      </c>
      <c r="F101" s="48">
        <v>44693</v>
      </c>
      <c r="G101" s="48">
        <v>44700</v>
      </c>
      <c r="H101" s="48">
        <v>44707</v>
      </c>
      <c r="I101" s="48"/>
      <c r="J101" s="48"/>
      <c r="K101" s="48"/>
      <c r="L101" s="48"/>
      <c r="M101" s="126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6"/>
      <c r="BH101" s="17"/>
      <c r="BI101" s="26"/>
      <c r="BJ101" s="45"/>
      <c r="BK101" s="17"/>
      <c r="BL101" s="18"/>
      <c r="BM101" s="68"/>
      <c r="BN101" s="3"/>
      <c r="BO101"/>
      <c r="BT101"/>
    </row>
    <row r="102" spans="1:74" ht="23.25" customHeight="1" thickBot="1" x14ac:dyDescent="0.4">
      <c r="A102" s="146">
        <v>26</v>
      </c>
      <c r="B102" s="150" t="s">
        <v>25</v>
      </c>
      <c r="C102" s="153" t="s">
        <v>26</v>
      </c>
      <c r="D102" s="84" t="s">
        <v>4</v>
      </c>
      <c r="E102" s="76">
        <v>98</v>
      </c>
      <c r="F102" s="76"/>
      <c r="G102" s="76">
        <v>96</v>
      </c>
      <c r="H102" s="76"/>
      <c r="I102" s="76"/>
      <c r="J102" s="76"/>
      <c r="K102" s="76"/>
      <c r="L102" s="76">
        <v>99</v>
      </c>
      <c r="M102" s="76"/>
      <c r="N102" s="129">
        <v>100</v>
      </c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  <c r="AQ102" s="129"/>
      <c r="AR102" s="129"/>
      <c r="AS102" s="129"/>
      <c r="AT102" s="129"/>
      <c r="AU102" s="129"/>
      <c r="AV102" s="129"/>
      <c r="AW102" s="129"/>
      <c r="AX102" s="129"/>
      <c r="AY102" s="129"/>
      <c r="AZ102" s="129"/>
      <c r="BA102" s="129"/>
      <c r="BB102" s="129"/>
      <c r="BC102" s="129"/>
      <c r="BD102" s="129"/>
      <c r="BE102" s="129"/>
      <c r="BF102" s="129"/>
      <c r="BG102" s="22">
        <v>7</v>
      </c>
      <c r="BH102" s="11">
        <v>694</v>
      </c>
      <c r="BI102" s="12">
        <v>99.142857142857139</v>
      </c>
      <c r="BJ102" s="49">
        <f>COUNTIF(E102:BF102,"&gt;=1")-COUNTIF(E102:BF102,"&gt;100")</f>
        <v>4</v>
      </c>
      <c r="BK102" s="11">
        <f>SUM(E102:BF102)</f>
        <v>393</v>
      </c>
      <c r="BL102" s="12">
        <f t="shared" ref="BL102:BL103" si="27">SUM(BK102/BJ102)</f>
        <v>98.25</v>
      </c>
      <c r="BM102" s="39">
        <f>SUM(BL102-BI102)</f>
        <v>-0.8928571428571388</v>
      </c>
      <c r="BN102" s="8">
        <f>MAX(E102:BF102)</f>
        <v>100</v>
      </c>
      <c r="BO102"/>
      <c r="BT102"/>
    </row>
    <row r="103" spans="1:74" ht="23.25" customHeight="1" thickBot="1" x14ac:dyDescent="0.4">
      <c r="A103" s="147"/>
      <c r="B103" s="151"/>
      <c r="C103" s="154"/>
      <c r="D103" s="85" t="s">
        <v>5</v>
      </c>
      <c r="E103" s="23"/>
      <c r="F103" s="40">
        <v>95</v>
      </c>
      <c r="G103" s="40"/>
      <c r="H103" s="40">
        <v>91</v>
      </c>
      <c r="I103" s="23">
        <v>91</v>
      </c>
      <c r="J103" s="23">
        <v>91</v>
      </c>
      <c r="K103" s="23">
        <v>93</v>
      </c>
      <c r="L103" s="23"/>
      <c r="M103" s="40">
        <v>94</v>
      </c>
      <c r="N103" s="64"/>
      <c r="O103" s="64">
        <v>94</v>
      </c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13">
        <v>16</v>
      </c>
      <c r="BH103" s="11">
        <v>1492</v>
      </c>
      <c r="BI103" s="12">
        <v>93.25</v>
      </c>
      <c r="BJ103" s="10">
        <f>COUNTIF(E103:BF103,"&gt;=1")-COUNTIF(E103:BF103,"&gt;100")</f>
        <v>7</v>
      </c>
      <c r="BK103" s="14">
        <f>SUM(E103:BF103)</f>
        <v>649</v>
      </c>
      <c r="BL103" s="97">
        <f t="shared" si="27"/>
        <v>92.714285714285708</v>
      </c>
      <c r="BM103" s="47">
        <f>SUM(BL103-BI103)</f>
        <v>-0.5357142857142918</v>
      </c>
      <c r="BN103" s="8">
        <f>MAX(E103:BF103)</f>
        <v>95</v>
      </c>
      <c r="BO103"/>
      <c r="BT103"/>
    </row>
    <row r="104" spans="1:74" ht="23.25" customHeight="1" x14ac:dyDescent="0.35">
      <c r="A104" s="147"/>
      <c r="B104" s="151"/>
      <c r="C104" s="154"/>
      <c r="D104" s="85" t="s">
        <v>6</v>
      </c>
      <c r="E104" s="23" t="s">
        <v>42</v>
      </c>
      <c r="F104" s="23" t="s">
        <v>82</v>
      </c>
      <c r="G104" s="23" t="s">
        <v>88</v>
      </c>
      <c r="H104" s="23" t="s">
        <v>87</v>
      </c>
      <c r="I104" s="23" t="s">
        <v>73</v>
      </c>
      <c r="J104" s="23" t="s">
        <v>74</v>
      </c>
      <c r="K104" s="23" t="s">
        <v>75</v>
      </c>
      <c r="L104" s="23" t="s">
        <v>97</v>
      </c>
      <c r="M104" s="23" t="s">
        <v>90</v>
      </c>
      <c r="N104" s="23" t="s">
        <v>104</v>
      </c>
      <c r="O104" s="23" t="s">
        <v>91</v>
      </c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13"/>
      <c r="BH104" s="14"/>
      <c r="BI104" s="12"/>
      <c r="BJ104" s="10"/>
      <c r="BK104" s="14"/>
      <c r="BL104" s="15"/>
      <c r="BM104" s="47"/>
      <c r="BO104"/>
      <c r="BT104"/>
    </row>
    <row r="105" spans="1:74" ht="23.25" customHeight="1" thickBot="1" x14ac:dyDescent="0.4">
      <c r="A105" s="148"/>
      <c r="B105" s="152"/>
      <c r="C105" s="155"/>
      <c r="D105" s="86" t="s">
        <v>7</v>
      </c>
      <c r="E105" s="48">
        <v>44684</v>
      </c>
      <c r="F105" s="48">
        <v>44684</v>
      </c>
      <c r="G105" s="48">
        <v>44693</v>
      </c>
      <c r="H105" s="48">
        <v>44693</v>
      </c>
      <c r="I105" s="48">
        <v>44700</v>
      </c>
      <c r="J105" s="48">
        <v>44700</v>
      </c>
      <c r="K105" s="48">
        <v>44700</v>
      </c>
      <c r="L105" s="48">
        <v>44705</v>
      </c>
      <c r="M105" s="48">
        <v>44705</v>
      </c>
      <c r="N105" s="65">
        <v>44727</v>
      </c>
      <c r="O105" s="65">
        <v>44727</v>
      </c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16"/>
      <c r="BH105" s="17"/>
      <c r="BI105" s="104"/>
      <c r="BJ105" s="45"/>
      <c r="BK105" s="17"/>
      <c r="BL105" s="18"/>
      <c r="BM105" s="68"/>
      <c r="BO105"/>
      <c r="BT105"/>
    </row>
    <row r="106" spans="1:74" ht="23.25" customHeight="1" x14ac:dyDescent="0.35">
      <c r="A106" s="33"/>
      <c r="B106" s="33"/>
      <c r="C106" s="33"/>
      <c r="D106" s="114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  <c r="AR106" s="115"/>
      <c r="AS106" s="115"/>
      <c r="AT106" s="115"/>
      <c r="AU106" s="115"/>
      <c r="AV106" s="115"/>
      <c r="AW106" s="115"/>
      <c r="AX106" s="115"/>
      <c r="AY106" s="115"/>
      <c r="AZ106" s="115"/>
      <c r="BA106" s="115"/>
      <c r="BB106" s="115"/>
      <c r="BC106" s="115"/>
      <c r="BD106" s="115"/>
      <c r="BE106" s="115"/>
      <c r="BF106" s="115"/>
      <c r="BG106" s="33"/>
      <c r="BH106" s="33"/>
      <c r="BI106" s="34"/>
      <c r="BK106" s="33"/>
      <c r="BL106" s="34"/>
      <c r="BM106" s="34"/>
      <c r="BN106" s="3"/>
      <c r="BO106"/>
      <c r="BT106"/>
    </row>
    <row r="107" spans="1:74" ht="23.25" customHeight="1" x14ac:dyDescent="0.35">
      <c r="A107" s="33"/>
      <c r="B107" s="33"/>
      <c r="C107" s="33"/>
      <c r="D107" s="114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5"/>
      <c r="AS107" s="115"/>
      <c r="AT107" s="115"/>
      <c r="AU107" s="115"/>
      <c r="AV107" s="115"/>
      <c r="AW107" s="115"/>
      <c r="AX107" s="115"/>
      <c r="AY107" s="115"/>
      <c r="AZ107" s="115"/>
      <c r="BA107" s="115"/>
      <c r="BB107" s="115"/>
      <c r="BC107" s="115"/>
      <c r="BD107" s="115"/>
      <c r="BE107" s="115"/>
      <c r="BF107" s="115"/>
      <c r="BG107" s="33"/>
      <c r="BH107" s="33"/>
      <c r="BI107" s="34"/>
      <c r="BK107" s="33"/>
      <c r="BL107" s="34"/>
      <c r="BM107" s="34"/>
      <c r="BN107" s="3"/>
      <c r="BO107"/>
      <c r="BT107"/>
    </row>
    <row r="108" spans="1:74" ht="21" x14ac:dyDescent="0.5">
      <c r="B108" s="31" t="s">
        <v>9</v>
      </c>
      <c r="C108" s="31"/>
      <c r="D108" s="32"/>
      <c r="BO108"/>
      <c r="BT108"/>
    </row>
    <row r="109" spans="1:74" ht="21" x14ac:dyDescent="0.5">
      <c r="B109" s="31"/>
      <c r="C109" s="31"/>
      <c r="D109" s="32"/>
      <c r="BO109"/>
      <c r="BT109"/>
    </row>
    <row r="110" spans="1:74" x14ac:dyDescent="0.35">
      <c r="B110" s="1" t="s">
        <v>8</v>
      </c>
      <c r="D110" s="71"/>
      <c r="E110" s="142" t="s">
        <v>114</v>
      </c>
      <c r="F110" s="1" t="s">
        <v>115</v>
      </c>
      <c r="G110" s="1"/>
      <c r="H110" s="143"/>
      <c r="BO110"/>
      <c r="BT110"/>
    </row>
    <row r="111" spans="1:74" x14ac:dyDescent="0.35">
      <c r="B111" s="1" t="s">
        <v>8</v>
      </c>
      <c r="D111" s="71"/>
      <c r="E111" s="142" t="s">
        <v>42</v>
      </c>
      <c r="F111" s="1" t="s">
        <v>116</v>
      </c>
      <c r="G111" s="1"/>
      <c r="H111" s="143"/>
      <c r="BO111"/>
      <c r="BT111"/>
    </row>
    <row r="112" spans="1:74" x14ac:dyDescent="0.35">
      <c r="B112" s="1" t="s">
        <v>41</v>
      </c>
      <c r="C112" s="70"/>
      <c r="D112" s="72"/>
      <c r="E112" s="142" t="s">
        <v>112</v>
      </c>
      <c r="F112" s="1" t="s">
        <v>113</v>
      </c>
      <c r="G112" s="73"/>
      <c r="BO112"/>
      <c r="BT112"/>
    </row>
    <row r="113" spans="2:72" x14ac:dyDescent="0.35">
      <c r="B113" s="1" t="s">
        <v>118</v>
      </c>
      <c r="E113" s="144" t="s">
        <v>117</v>
      </c>
      <c r="BO113"/>
      <c r="BT113"/>
    </row>
    <row r="114" spans="2:72" x14ac:dyDescent="0.35">
      <c r="BO114"/>
      <c r="BT114"/>
    </row>
    <row r="115" spans="2:72" x14ac:dyDescent="0.35">
      <c r="B115" s="1" t="s">
        <v>15</v>
      </c>
      <c r="BO115"/>
      <c r="BT115"/>
    </row>
    <row r="116" spans="2:72" x14ac:dyDescent="0.35">
      <c r="BO116"/>
      <c r="BT116"/>
    </row>
    <row r="117" spans="2:72" x14ac:dyDescent="0.35">
      <c r="BO117"/>
      <c r="BT117"/>
    </row>
    <row r="118" spans="2:72" x14ac:dyDescent="0.35">
      <c r="BO118"/>
      <c r="BT118"/>
    </row>
    <row r="119" spans="2:72" x14ac:dyDescent="0.35">
      <c r="BO119"/>
      <c r="BT119"/>
    </row>
    <row r="120" spans="2:72" x14ac:dyDescent="0.35">
      <c r="BO120"/>
      <c r="BT120"/>
    </row>
    <row r="121" spans="2:72" x14ac:dyDescent="0.35">
      <c r="BO121"/>
      <c r="BT121"/>
    </row>
    <row r="122" spans="2:72" x14ac:dyDescent="0.35">
      <c r="BO122"/>
      <c r="BT122"/>
    </row>
    <row r="123" spans="2:72" x14ac:dyDescent="0.35">
      <c r="BO123"/>
      <c r="BT123"/>
    </row>
    <row r="124" spans="2:72" x14ac:dyDescent="0.35">
      <c r="BO124"/>
      <c r="BT124"/>
    </row>
    <row r="125" spans="2:72" x14ac:dyDescent="0.35">
      <c r="BO125"/>
      <c r="BT125"/>
    </row>
    <row r="126" spans="2:72" x14ac:dyDescent="0.35">
      <c r="BO126"/>
      <c r="BT126"/>
    </row>
    <row r="127" spans="2:72" x14ac:dyDescent="0.35">
      <c r="BO127"/>
      <c r="BT127"/>
    </row>
    <row r="128" spans="2:72" x14ac:dyDescent="0.35">
      <c r="BO128"/>
      <c r="BT128"/>
    </row>
    <row r="129" spans="67:72" x14ac:dyDescent="0.35">
      <c r="BO129"/>
      <c r="BT129"/>
    </row>
    <row r="130" spans="67:72" x14ac:dyDescent="0.35">
      <c r="BO130"/>
      <c r="BT130"/>
    </row>
    <row r="131" spans="67:72" x14ac:dyDescent="0.35">
      <c r="BO131"/>
      <c r="BT131"/>
    </row>
    <row r="132" spans="67:72" x14ac:dyDescent="0.35">
      <c r="BO132"/>
      <c r="BT132"/>
    </row>
    <row r="133" spans="67:72" x14ac:dyDescent="0.35">
      <c r="BO133"/>
      <c r="BT133"/>
    </row>
    <row r="134" spans="67:72" x14ac:dyDescent="0.35">
      <c r="BO134"/>
      <c r="BT134"/>
    </row>
    <row r="135" spans="67:72" x14ac:dyDescent="0.35">
      <c r="BO135"/>
      <c r="BT135"/>
    </row>
  </sheetData>
  <mergeCells count="80">
    <mergeCell ref="BG1:BI1"/>
    <mergeCell ref="BJ1:BL1"/>
    <mergeCell ref="A2:A5"/>
    <mergeCell ref="B2:B5"/>
    <mergeCell ref="C2:C5"/>
    <mergeCell ref="B78:B81"/>
    <mergeCell ref="C78:C81"/>
    <mergeCell ref="A66:A69"/>
    <mergeCell ref="B66:B69"/>
    <mergeCell ref="C10:C13"/>
    <mergeCell ref="A26:A29"/>
    <mergeCell ref="B26:B29"/>
    <mergeCell ref="C26:C29"/>
    <mergeCell ref="A10:A13"/>
    <mergeCell ref="B10:B13"/>
    <mergeCell ref="A22:A25"/>
    <mergeCell ref="B22:B25"/>
    <mergeCell ref="C22:C25"/>
    <mergeCell ref="C66:C69"/>
    <mergeCell ref="A38:A41"/>
    <mergeCell ref="B38:B41"/>
    <mergeCell ref="C38:C41"/>
    <mergeCell ref="A46:A49"/>
    <mergeCell ref="B46:B49"/>
    <mergeCell ref="C46:C49"/>
    <mergeCell ref="A50:A53"/>
    <mergeCell ref="B50:B53"/>
    <mergeCell ref="C50:C53"/>
    <mergeCell ref="A54:A57"/>
    <mergeCell ref="B54:B57"/>
    <mergeCell ref="C54:C57"/>
    <mergeCell ref="A34:A37"/>
    <mergeCell ref="B34:B37"/>
    <mergeCell ref="C34:C37"/>
    <mergeCell ref="A30:A33"/>
    <mergeCell ref="B42:B45"/>
    <mergeCell ref="C42:C45"/>
    <mergeCell ref="B30:B33"/>
    <mergeCell ref="C30:C33"/>
    <mergeCell ref="A90:A93"/>
    <mergeCell ref="B90:B93"/>
    <mergeCell ref="C90:C93"/>
    <mergeCell ref="A70:A73"/>
    <mergeCell ref="B70:B73"/>
    <mergeCell ref="C70:C73"/>
    <mergeCell ref="A74:A77"/>
    <mergeCell ref="B74:B77"/>
    <mergeCell ref="C74:C77"/>
    <mergeCell ref="A82:A85"/>
    <mergeCell ref="B82:B85"/>
    <mergeCell ref="C82:C85"/>
    <mergeCell ref="A86:A89"/>
    <mergeCell ref="B86:B89"/>
    <mergeCell ref="C86:C89"/>
    <mergeCell ref="A78:A81"/>
    <mergeCell ref="A6:A9"/>
    <mergeCell ref="B6:B9"/>
    <mergeCell ref="C6:C9"/>
    <mergeCell ref="A62:A65"/>
    <mergeCell ref="B62:B65"/>
    <mergeCell ref="C62:C65"/>
    <mergeCell ref="A14:A17"/>
    <mergeCell ref="B14:B17"/>
    <mergeCell ref="C14:C17"/>
    <mergeCell ref="A18:A21"/>
    <mergeCell ref="B18:B21"/>
    <mergeCell ref="C18:C21"/>
    <mergeCell ref="A58:A61"/>
    <mergeCell ref="B58:B61"/>
    <mergeCell ref="C58:C61"/>
    <mergeCell ref="A42:A45"/>
    <mergeCell ref="A94:A97"/>
    <mergeCell ref="A98:A101"/>
    <mergeCell ref="B98:B101"/>
    <mergeCell ref="C98:C101"/>
    <mergeCell ref="A102:A105"/>
    <mergeCell ref="B102:B105"/>
    <mergeCell ref="C102:C105"/>
    <mergeCell ref="B94:B97"/>
    <mergeCell ref="C94:C97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Manager/>
  <Company>Tonbridge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Blackwell</dc:creator>
  <cp:keywords/>
  <dc:description/>
  <cp:lastModifiedBy>Leonid Elkin</cp:lastModifiedBy>
  <cp:revision/>
  <cp:lastPrinted>2022-05-17T12:14:26Z</cp:lastPrinted>
  <dcterms:created xsi:type="dcterms:W3CDTF">2015-09-17T12:41:06Z</dcterms:created>
  <dcterms:modified xsi:type="dcterms:W3CDTF">2024-12-22T15:51:10Z</dcterms:modified>
  <cp:category/>
  <cp:contentStatus/>
</cp:coreProperties>
</file>