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alru\OneDrive\Рабочий стол\Main Folders\Python\Shooting scores\Scores\"/>
    </mc:Choice>
  </mc:AlternateContent>
  <xr:revisionPtr revIDLastSave="0" documentId="13_ncr:1_{08905A5A-5756-4517-8AFF-728DD0922B5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cores" sheetId="5" r:id="rId1"/>
    <sheet name="Schedule" sheetId="4" r:id="rId2"/>
  </sheets>
  <definedNames>
    <definedName name="_xlnm.Print_Area" localSheetId="1">Schedule!$A$2:$AP$27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63" i="5" l="1"/>
  <c r="BK63" i="5"/>
  <c r="BJ63" i="5"/>
  <c r="BN62" i="5"/>
  <c r="BK62" i="5"/>
  <c r="BJ62" i="5"/>
  <c r="BN66" i="5"/>
  <c r="BL63" i="5" l="1"/>
  <c r="BL62" i="5"/>
  <c r="BM62" i="5" s="1"/>
  <c r="BJ66" i="5"/>
  <c r="BK66" i="5"/>
  <c r="BN75" i="5"/>
  <c r="BK75" i="5"/>
  <c r="BJ75" i="5"/>
  <c r="BN74" i="5"/>
  <c r="BK74" i="5"/>
  <c r="BJ74" i="5"/>
  <c r="BL74" i="5" s="1"/>
  <c r="BL66" i="5" l="1"/>
  <c r="BL75" i="5"/>
  <c r="BN86" i="5"/>
  <c r="BN87" i="5"/>
  <c r="BK87" i="5"/>
  <c r="BJ87" i="5"/>
  <c r="BK86" i="5"/>
  <c r="BJ86" i="5"/>
  <c r="BL86" i="5" l="1"/>
  <c r="BL87" i="5"/>
  <c r="BN71" i="5"/>
  <c r="BK71" i="5"/>
  <c r="BJ71" i="5"/>
  <c r="BN70" i="5"/>
  <c r="BK70" i="5"/>
  <c r="BJ70" i="5"/>
  <c r="BN59" i="5"/>
  <c r="BK59" i="5"/>
  <c r="BJ59" i="5"/>
  <c r="BN58" i="5"/>
  <c r="BK58" i="5"/>
  <c r="BJ58" i="5"/>
  <c r="BN55" i="5"/>
  <c r="BK55" i="5"/>
  <c r="BJ55" i="5"/>
  <c r="BN54" i="5"/>
  <c r="BK54" i="5"/>
  <c r="BJ54" i="5"/>
  <c r="BN51" i="5"/>
  <c r="BK51" i="5"/>
  <c r="BJ51" i="5"/>
  <c r="BN50" i="5"/>
  <c r="BK50" i="5"/>
  <c r="BJ50" i="5"/>
  <c r="BN43" i="5"/>
  <c r="BK43" i="5"/>
  <c r="BJ43" i="5"/>
  <c r="BN42" i="5"/>
  <c r="BK42" i="5"/>
  <c r="BJ42" i="5"/>
  <c r="BH67" i="5"/>
  <c r="BG67" i="5"/>
  <c r="BH66" i="5"/>
  <c r="BG66" i="5"/>
  <c r="BL70" i="5" l="1"/>
  <c r="BM70" i="5" s="1"/>
  <c r="BL58" i="5"/>
  <c r="BM58" i="5" s="1"/>
  <c r="BL71" i="5"/>
  <c r="BM71" i="5" s="1"/>
  <c r="BL54" i="5"/>
  <c r="BM54" i="5" s="1"/>
  <c r="BL59" i="5"/>
  <c r="BL42" i="5"/>
  <c r="BL55" i="5"/>
  <c r="BM55" i="5" s="1"/>
  <c r="BL50" i="5"/>
  <c r="BL51" i="5"/>
  <c r="BL43" i="5"/>
  <c r="BI67" i="5"/>
  <c r="BI66" i="5"/>
  <c r="BM66" i="5" s="1"/>
  <c r="BN7" i="5" l="1"/>
  <c r="BN6" i="5"/>
  <c r="BN14" i="5" l="1"/>
  <c r="BN15" i="5"/>
  <c r="BJ34" i="5"/>
  <c r="BK34" i="5"/>
  <c r="BN34" i="5"/>
  <c r="BL34" i="5" l="1"/>
  <c r="BN18" i="5"/>
  <c r="BJ18" i="5"/>
  <c r="BK18" i="5"/>
  <c r="BL18" i="5" l="1"/>
  <c r="BN91" i="5"/>
  <c r="BK91" i="5"/>
  <c r="BJ91" i="5"/>
  <c r="BN90" i="5"/>
  <c r="BK90" i="5"/>
  <c r="BJ90" i="5"/>
  <c r="BL90" i="5" l="1"/>
  <c r="BM90" i="5" s="1"/>
  <c r="BL91" i="5"/>
  <c r="BM91" i="5" s="1"/>
  <c r="BN19" i="5" l="1"/>
  <c r="BK19" i="5"/>
  <c r="BJ19" i="5"/>
  <c r="BK15" i="5"/>
  <c r="BJ15" i="5"/>
  <c r="BK14" i="5"/>
  <c r="BJ14" i="5"/>
  <c r="BL19" i="5" l="1"/>
  <c r="BL14" i="5"/>
  <c r="BM14" i="5" s="1"/>
  <c r="BL15" i="5"/>
  <c r="BM15" i="5" s="1"/>
  <c r="BJ6" i="5"/>
  <c r="BL6" i="5" s="1"/>
  <c r="BM6" i="5" s="1"/>
  <c r="BK6" i="5"/>
  <c r="BJ7" i="5"/>
  <c r="BK7" i="5"/>
  <c r="BL7" i="5" l="1"/>
  <c r="BM7" i="5" s="1"/>
  <c r="BM34" i="5"/>
  <c r="BJ22" i="5" l="1"/>
  <c r="BN95" i="5" l="1"/>
  <c r="BK95" i="5"/>
  <c r="BJ95" i="5"/>
  <c r="BN94" i="5"/>
  <c r="BK94" i="5"/>
  <c r="BJ94" i="5"/>
  <c r="BN35" i="5"/>
  <c r="BK35" i="5"/>
  <c r="BJ35" i="5"/>
  <c r="BN67" i="5"/>
  <c r="BK67" i="5"/>
  <c r="BJ67" i="5"/>
  <c r="BN79" i="5"/>
  <c r="BK79" i="5"/>
  <c r="BJ79" i="5"/>
  <c r="BN78" i="5"/>
  <c r="BK78" i="5"/>
  <c r="BJ78" i="5"/>
  <c r="BN47" i="5"/>
  <c r="BK47" i="5"/>
  <c r="BJ47" i="5"/>
  <c r="BN46" i="5"/>
  <c r="BK46" i="5"/>
  <c r="BJ46" i="5"/>
  <c r="BN39" i="5"/>
  <c r="BK39" i="5"/>
  <c r="BJ39" i="5"/>
  <c r="BN38" i="5"/>
  <c r="BK38" i="5"/>
  <c r="BJ38" i="5"/>
  <c r="BN31" i="5"/>
  <c r="BK31" i="5"/>
  <c r="BJ31" i="5"/>
  <c r="BN30" i="5"/>
  <c r="BK30" i="5"/>
  <c r="BJ30" i="5"/>
  <c r="BN27" i="5"/>
  <c r="BK27" i="5"/>
  <c r="BJ27" i="5"/>
  <c r="BN26" i="5"/>
  <c r="BK26" i="5"/>
  <c r="BJ26" i="5"/>
  <c r="BN83" i="5"/>
  <c r="BK83" i="5"/>
  <c r="BJ83" i="5"/>
  <c r="BN82" i="5"/>
  <c r="BK82" i="5"/>
  <c r="BJ82" i="5"/>
  <c r="BN23" i="5"/>
  <c r="BK23" i="5"/>
  <c r="BJ23" i="5"/>
  <c r="BN22" i="5"/>
  <c r="BK22" i="5"/>
  <c r="BN11" i="5"/>
  <c r="BK11" i="5"/>
  <c r="BJ11" i="5"/>
  <c r="BN10" i="5"/>
  <c r="BK10" i="5"/>
  <c r="BJ10" i="5"/>
  <c r="BN3" i="5"/>
  <c r="BN2" i="5"/>
  <c r="BK2" i="5"/>
  <c r="BJ2" i="5"/>
  <c r="BL47" i="5" l="1"/>
  <c r="BM47" i="5" s="1"/>
  <c r="BL23" i="5"/>
  <c r="BM23" i="5" s="1"/>
  <c r="BL35" i="5"/>
  <c r="BM35" i="5" s="1"/>
  <c r="BL2" i="5"/>
  <c r="BL30" i="5"/>
  <c r="BM30" i="5" s="1"/>
  <c r="BL67" i="5"/>
  <c r="BM67" i="5" s="1"/>
  <c r="BL10" i="5"/>
  <c r="BL39" i="5"/>
  <c r="BM39" i="5" s="1"/>
  <c r="BL82" i="5"/>
  <c r="BM82" i="5" s="1"/>
  <c r="BL78" i="5"/>
  <c r="BM78" i="5" s="1"/>
  <c r="BL95" i="5"/>
  <c r="BM95" i="5" s="1"/>
  <c r="BL46" i="5"/>
  <c r="BM46" i="5" s="1"/>
  <c r="BL22" i="5"/>
  <c r="BM22" i="5" s="1"/>
  <c r="BL38" i="5"/>
  <c r="BM38" i="5" s="1"/>
  <c r="BL79" i="5"/>
  <c r="BM79" i="5" s="1"/>
  <c r="BL26" i="5"/>
  <c r="BM26" i="5" s="1"/>
  <c r="BL11" i="5"/>
  <c r="BL31" i="5"/>
  <c r="BM31" i="5" s="1"/>
  <c r="BL27" i="5"/>
  <c r="BM27" i="5" s="1"/>
  <c r="BL83" i="5"/>
  <c r="BM83" i="5" s="1"/>
  <c r="BL94" i="5"/>
  <c r="BM94" i="5" s="1"/>
</calcChain>
</file>

<file path=xl/sharedStrings.xml><?xml version="1.0" encoding="utf-8"?>
<sst xmlns="http://schemas.openxmlformats.org/spreadsheetml/2006/main" count="1228" uniqueCount="189">
  <si>
    <t>Previous Term</t>
  </si>
  <si>
    <t>Current Term</t>
  </si>
  <si>
    <t>Average Change</t>
  </si>
  <si>
    <t>Best Score</t>
  </si>
  <si>
    <t>5 Bull</t>
  </si>
  <si>
    <t>10 Bull</t>
  </si>
  <si>
    <t>Comp</t>
  </si>
  <si>
    <t>Date</t>
  </si>
  <si>
    <t>British Schools Small-bore Rifle Association</t>
  </si>
  <si>
    <t>KEY</t>
  </si>
  <si>
    <t>Ewan</t>
  </si>
  <si>
    <t>Hird</t>
  </si>
  <si>
    <t xml:space="preserve">Henry </t>
  </si>
  <si>
    <t>Kiran</t>
  </si>
  <si>
    <t>McWilliams</t>
  </si>
  <si>
    <t>Bold = Confirmed Scores</t>
  </si>
  <si>
    <t>Jais</t>
  </si>
  <si>
    <t>Picariello</t>
  </si>
  <si>
    <t>Gadd Chapman</t>
  </si>
  <si>
    <t>Jones</t>
  </si>
  <si>
    <t>Harry</t>
  </si>
  <si>
    <t>Seddon</t>
  </si>
  <si>
    <t>Henry</t>
  </si>
  <si>
    <t>Trickey</t>
  </si>
  <si>
    <t>Name</t>
  </si>
  <si>
    <t>Year</t>
  </si>
  <si>
    <t>THU</t>
  </si>
  <si>
    <t>FRI</t>
  </si>
  <si>
    <t>SAT</t>
  </si>
  <si>
    <t>TUE</t>
  </si>
  <si>
    <t>Target Sprint</t>
  </si>
  <si>
    <t>Rapid 5 Bull</t>
  </si>
  <si>
    <t>Skirmisher</t>
  </si>
  <si>
    <t>Rhys</t>
  </si>
  <si>
    <t>Crosby</t>
  </si>
  <si>
    <t>Karl</t>
  </si>
  <si>
    <t>Lam</t>
  </si>
  <si>
    <t>Ben</t>
  </si>
  <si>
    <t>Morrison</t>
  </si>
  <si>
    <t>Tonbridge School</t>
  </si>
  <si>
    <t>2D2-R1</t>
  </si>
  <si>
    <t>Alexander</t>
  </si>
  <si>
    <t>Cunningham</t>
  </si>
  <si>
    <t>Marius</t>
  </si>
  <si>
    <t>Kobler</t>
  </si>
  <si>
    <t>Hiroki</t>
  </si>
  <si>
    <t>Shu</t>
  </si>
  <si>
    <t>Kieran</t>
  </si>
  <si>
    <t>KO5</t>
  </si>
  <si>
    <t xml:space="preserve"> </t>
  </si>
  <si>
    <t>Leonid</t>
  </si>
  <si>
    <t>Elkin</t>
  </si>
  <si>
    <t>Stanley</t>
  </si>
  <si>
    <t>Southgate</t>
  </si>
  <si>
    <t>P5</t>
  </si>
  <si>
    <t>P10</t>
  </si>
  <si>
    <t>Athletics</t>
  </si>
  <si>
    <t>No Larry</t>
  </si>
  <si>
    <t>X</t>
  </si>
  <si>
    <t>Tinker</t>
  </si>
  <si>
    <t>Bray</t>
  </si>
  <si>
    <t>Luke</t>
  </si>
  <si>
    <t>KO</t>
  </si>
  <si>
    <t>Knock Out Competition</t>
  </si>
  <si>
    <t>ID6-R1</t>
  </si>
  <si>
    <t>1 = 10 bull cards, D6 = Division Six, R1= Round One, etc</t>
  </si>
  <si>
    <t>2 = 5 bull cards, D2 = Division Two, R1= Round One, etc</t>
  </si>
  <si>
    <t>NZ</t>
  </si>
  <si>
    <t>Home Counties Team v New Zealand</t>
  </si>
  <si>
    <t>Hugh</t>
  </si>
  <si>
    <t>Berry</t>
  </si>
  <si>
    <t>Alex</t>
  </si>
  <si>
    <t>Chan</t>
  </si>
  <si>
    <t xml:space="preserve">Rhys </t>
  </si>
  <si>
    <t>Himmat</t>
  </si>
  <si>
    <t>Panaich</t>
  </si>
  <si>
    <t>Jason</t>
  </si>
  <si>
    <t>Shi</t>
  </si>
  <si>
    <t>Xavier</t>
  </si>
  <si>
    <t>Gait</t>
  </si>
  <si>
    <t>Practice</t>
  </si>
  <si>
    <t>Guan</t>
  </si>
  <si>
    <t>Kai</t>
  </si>
  <si>
    <t>Pianaich</t>
  </si>
  <si>
    <t>Ewa</t>
  </si>
  <si>
    <t>Gadd-Chapman</t>
  </si>
  <si>
    <t>Gaun</t>
  </si>
  <si>
    <t>Michaelmas Term Schedule</t>
  </si>
  <si>
    <t>Michael Term Schedule</t>
  </si>
  <si>
    <t>P2</t>
  </si>
  <si>
    <t>No Games</t>
  </si>
  <si>
    <t>5 Bull/ Rapid
Skirmisher</t>
  </si>
  <si>
    <t>6 Bull/ Rapid
Skirmisher</t>
  </si>
  <si>
    <t>7 Bull/ Rapid
Skirmisher</t>
  </si>
  <si>
    <t>8 Bull/ Rapid
Skirmisher</t>
  </si>
  <si>
    <t>9 Bull/ Rapid
Skirmisher</t>
  </si>
  <si>
    <t>11 Bull/ Rapid
Skirmisher</t>
  </si>
  <si>
    <t>12 Bull/ Rapid
Skirmisher</t>
  </si>
  <si>
    <t>13 Bull/ Rapid
Skirmisher</t>
  </si>
  <si>
    <t>14 Bull/ Rapid
Skirmisher</t>
  </si>
  <si>
    <t>15 Bull/ Rapid
Skirmisher</t>
  </si>
  <si>
    <t>16 Bull/ Rapid
Skirmisher</t>
  </si>
  <si>
    <t>17 Bull/ Rapid
Skirmisher</t>
  </si>
  <si>
    <t>18 Bull/ Rapid
Skirmisher</t>
  </si>
  <si>
    <t>Kent 
Schools</t>
  </si>
  <si>
    <t>English
Schools</t>
  </si>
  <si>
    <t>BSSRA 
Open</t>
  </si>
  <si>
    <t>OTs
Match</t>
  </si>
  <si>
    <t>Clays</t>
  </si>
  <si>
    <t>House</t>
  </si>
  <si>
    <t>1D2R1</t>
  </si>
  <si>
    <t>1D6R1</t>
  </si>
  <si>
    <t>1D8R1</t>
  </si>
  <si>
    <t>2D3R1</t>
  </si>
  <si>
    <t>2D5R1</t>
  </si>
  <si>
    <t>TYRO 1</t>
  </si>
  <si>
    <t>2D3R2</t>
  </si>
  <si>
    <t>TYRO2</t>
  </si>
  <si>
    <t>1D8R2</t>
  </si>
  <si>
    <t>1D2R2</t>
  </si>
  <si>
    <t>TYRO 2</t>
  </si>
  <si>
    <t>1D6R2</t>
  </si>
  <si>
    <t>2D5R2</t>
  </si>
  <si>
    <t>2D3R3</t>
  </si>
  <si>
    <t>1D6R3</t>
  </si>
  <si>
    <t>1D6R4</t>
  </si>
  <si>
    <t>TYRO3</t>
  </si>
  <si>
    <t>1D8R3</t>
  </si>
  <si>
    <t>1D2R3</t>
  </si>
  <si>
    <t>TYRO 3</t>
  </si>
  <si>
    <t>2D5R3</t>
  </si>
  <si>
    <t>2D3R4</t>
  </si>
  <si>
    <t>TYRO4</t>
  </si>
  <si>
    <t>1D8R4</t>
  </si>
  <si>
    <t>1D2R4</t>
  </si>
  <si>
    <t>2D5R4</t>
  </si>
  <si>
    <t>TYRO 4</t>
  </si>
  <si>
    <t>2D3R5</t>
  </si>
  <si>
    <t>TYRO 5</t>
  </si>
  <si>
    <t>1D8R5</t>
  </si>
  <si>
    <t>1D2R5</t>
  </si>
  <si>
    <t>1D6R5</t>
  </si>
  <si>
    <t>2D5R5</t>
  </si>
  <si>
    <t>2D3-R1</t>
  </si>
  <si>
    <t>KO FINAL</t>
  </si>
  <si>
    <t>1D2-R1</t>
  </si>
  <si>
    <t>1D6-R1</t>
  </si>
  <si>
    <t>2D5-R1</t>
  </si>
  <si>
    <t>1D8-R1</t>
  </si>
  <si>
    <t>1D6-R2</t>
  </si>
  <si>
    <t>1D6-R5</t>
  </si>
  <si>
    <t>1D8-R2</t>
  </si>
  <si>
    <t>1D2-R2</t>
  </si>
  <si>
    <t>1D2-R3</t>
  </si>
  <si>
    <t>2D3-R2</t>
  </si>
  <si>
    <t>2D5-R2</t>
  </si>
  <si>
    <t>1D2-R4</t>
  </si>
  <si>
    <t>1D2-R5</t>
  </si>
  <si>
    <t>1D3-R1</t>
  </si>
  <si>
    <t>1D3-R2</t>
  </si>
  <si>
    <t>SCATT</t>
  </si>
  <si>
    <t>2D3-R3</t>
  </si>
  <si>
    <t>1D6-R3</t>
  </si>
  <si>
    <t>1D6-R4</t>
  </si>
  <si>
    <t>NSRA 1</t>
  </si>
  <si>
    <t>NSRA 2</t>
  </si>
  <si>
    <t>NSRA 3</t>
  </si>
  <si>
    <t>NSRA 4</t>
  </si>
  <si>
    <t>2D5-R3</t>
  </si>
  <si>
    <t>1D3-R3</t>
  </si>
  <si>
    <t>1D8-R3</t>
  </si>
  <si>
    <t>TRYO 1</t>
  </si>
  <si>
    <t>Tunbridge</t>
  </si>
  <si>
    <t>Wells</t>
  </si>
  <si>
    <t>Tribe</t>
  </si>
  <si>
    <t>Snap</t>
  </si>
  <si>
    <t>5 Round 
Group</t>
  </si>
  <si>
    <t>Kent 
Schools 50m</t>
  </si>
  <si>
    <t>English 
Schools 50m</t>
  </si>
  <si>
    <t>British 
Schools 50m</t>
  </si>
  <si>
    <t>16mm</t>
  </si>
  <si>
    <t>24mm</t>
  </si>
  <si>
    <t>9.5mm</t>
  </si>
  <si>
    <t>24.8mm</t>
  </si>
  <si>
    <t>13.4mm</t>
  </si>
  <si>
    <t>22.6mm</t>
  </si>
  <si>
    <t>9mm</t>
  </si>
  <si>
    <t>14.8mm</t>
  </si>
  <si>
    <t>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</si>
</sst>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2"/>
      <name val="Arial"/>
      <family val="2"/>
    </font>
    <font>
      <sz val="36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Arial Narrow"/>
      <family val="2"/>
    </font>
    <font>
      <sz val="24"/>
      <color theme="1"/>
      <name val="Calibri"/>
      <family val="2"/>
      <scheme val="minor"/>
    </font>
    <font>
      <sz val="24"/>
      <color theme="1"/>
      <name val="Arial Narrow"/>
      <family val="2"/>
    </font>
    <font>
      <sz val="24"/>
      <name val="Arial Narrow"/>
      <family val="2"/>
    </font>
    <font>
      <sz val="24"/>
      <color rgb="FFFF0000"/>
      <name val="Arial Narrow"/>
      <family val="2"/>
    </font>
    <font>
      <sz val="48"/>
      <color theme="1"/>
      <name val="Calibri"/>
      <family val="2"/>
      <scheme val="minor"/>
    </font>
    <font>
      <b/>
      <sz val="10"/>
      <color theme="1"/>
      <name val="Arial"/>
      <family val="2"/>
    </font>
    <font>
      <sz val="25"/>
      <color theme="1"/>
      <name val="Calibri"/>
      <family val="2"/>
      <scheme val="minor"/>
    </font>
    <font>
      <sz val="20"/>
      <name val="Arial"/>
      <family val="2"/>
    </font>
    <font>
      <sz val="36"/>
      <color theme="1"/>
      <name val="Calibri"/>
      <family val="2"/>
      <scheme val="minor"/>
    </font>
    <font>
      <sz val="12"/>
      <color rgb="FFFF0000"/>
      <name val="Arial"/>
      <family val="2"/>
    </font>
    <font>
      <sz val="20"/>
      <color theme="0" tint="-0.14999847407452621"/>
      <name val="Arial"/>
      <family val="2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sz val="22"/>
      <name val="Calibri"/>
      <family val="2"/>
      <scheme val="minor"/>
    </font>
    <font>
      <b/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0" xfId="0" applyFont="1"/>
    <xf numFmtId="0" fontId="4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1" fillId="0" borderId="0" xfId="0" applyFont="1"/>
    <xf numFmtId="1" fontId="12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0" xfId="0" applyFont="1"/>
    <xf numFmtId="0" fontId="18" fillId="7" borderId="10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1" fillId="0" borderId="0" xfId="0" applyFont="1"/>
    <xf numFmtId="16" fontId="16" fillId="0" borderId="3" xfId="0" applyNumberFormat="1" applyFont="1" applyBorder="1" applyAlignment="1">
      <alignment horizontal="center" vertical="center"/>
    </xf>
    <xf numFmtId="16" fontId="16" fillId="6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3" fillId="0" borderId="19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" fontId="3" fillId="0" borderId="1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20" fontId="0" fillId="0" borderId="29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8" fillId="0" borderId="10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" fontId="3" fillId="0" borderId="21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8" fillId="7" borderId="17" xfId="0" applyFont="1" applyFill="1" applyBorder="1" applyAlignment="1">
      <alignment horizontal="center" vertical="center"/>
    </xf>
    <xf numFmtId="0" fontId="25" fillId="0" borderId="0" xfId="0" applyFont="1"/>
    <xf numFmtId="164" fontId="1" fillId="0" borderId="4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26" fillId="0" borderId="0" xfId="0" applyFont="1"/>
    <xf numFmtId="1" fontId="1" fillId="0" borderId="0" xfId="0" applyNumberFormat="1" applyFont="1"/>
    <xf numFmtId="1" fontId="26" fillId="0" borderId="0" xfId="0" applyNumberFormat="1" applyFont="1"/>
    <xf numFmtId="0" fontId="10" fillId="0" borderId="0" xfId="0" applyFont="1"/>
    <xf numFmtId="164" fontId="1" fillId="0" borderId="43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/>
    </xf>
    <xf numFmtId="1" fontId="3" fillId="0" borderId="44" xfId="0" applyNumberFormat="1" applyFont="1" applyBorder="1" applyAlignment="1">
      <alignment horizontal="center" vertical="center"/>
    </xf>
    <xf numFmtId="1" fontId="3" fillId="0" borderId="36" xfId="0" applyNumberFormat="1" applyFont="1" applyBorder="1" applyAlignment="1">
      <alignment horizontal="center" vertical="center"/>
    </xf>
    <xf numFmtId="1" fontId="3" fillId="0" borderId="37" xfId="0" applyNumberFormat="1" applyFont="1" applyBorder="1" applyAlignment="1">
      <alignment horizontal="center" vertical="center"/>
    </xf>
    <xf numFmtId="1" fontId="3" fillId="0" borderId="45" xfId="0" applyNumberFormat="1" applyFont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24" fillId="7" borderId="10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9" fillId="2" borderId="10" xfId="0" applyFont="1" applyFill="1" applyBorder="1" applyAlignment="1" applyProtection="1">
      <alignment horizontal="center" vertical="center"/>
      <protection locked="0"/>
    </xf>
    <xf numFmtId="0" fontId="19" fillId="7" borderId="10" xfId="0" applyFont="1" applyFill="1" applyBorder="1" applyAlignment="1" applyProtection="1">
      <alignment horizontal="center" vertical="center"/>
      <protection locked="0"/>
    </xf>
    <xf numFmtId="0" fontId="19" fillId="7" borderId="14" xfId="0" applyFont="1" applyFill="1" applyBorder="1" applyAlignment="1" applyProtection="1">
      <alignment horizontal="center" vertical="center"/>
      <protection locked="0"/>
    </xf>
    <xf numFmtId="0" fontId="20" fillId="7" borderId="10" xfId="0" applyFont="1" applyFill="1" applyBorder="1" applyAlignment="1">
      <alignment horizontal="center" vertical="center"/>
    </xf>
    <xf numFmtId="164" fontId="26" fillId="0" borderId="11" xfId="0" applyNumberFormat="1" applyFont="1" applyBorder="1" applyAlignment="1">
      <alignment horizontal="center" vertical="center"/>
    </xf>
    <xf numFmtId="164" fontId="26" fillId="0" borderId="17" xfId="0" applyNumberFormat="1" applyFont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0" fillId="6" borderId="14" xfId="0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1" fillId="0" borderId="49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64" fontId="1" fillId="0" borderId="53" xfId="0" applyNumberFormat="1" applyFont="1" applyBorder="1" applyAlignment="1">
      <alignment horizontal="center" vertical="center"/>
    </xf>
    <xf numFmtId="164" fontId="1" fillId="0" borderId="51" xfId="0" applyNumberFormat="1" applyFont="1" applyBorder="1" applyAlignment="1">
      <alignment horizontal="center" vertical="center"/>
    </xf>
    <xf numFmtId="164" fontId="30" fillId="0" borderId="20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16" fontId="16" fillId="0" borderId="16" xfId="0" applyNumberFormat="1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2" borderId="10" xfId="0" applyFont="1" applyFill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10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7" fillId="8" borderId="19" xfId="0" applyFont="1" applyFill="1" applyBorder="1" applyAlignment="1">
      <alignment horizontal="center" vertical="center"/>
    </xf>
    <xf numFmtId="16" fontId="16" fillId="0" borderId="19" xfId="0" applyNumberFormat="1" applyFont="1" applyBorder="1" applyAlignment="1">
      <alignment horizontal="center" vertical="center"/>
    </xf>
    <xf numFmtId="16" fontId="16" fillId="6" borderId="19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31" fillId="10" borderId="14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4" fontId="1" fillId="0" borderId="52" xfId="0" applyNumberFormat="1" applyFont="1" applyBorder="1" applyAlignment="1">
      <alignment horizontal="center" vertical="center"/>
    </xf>
    <xf numFmtId="164" fontId="1" fillId="0" borderId="56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4" fontId="26" fillId="0" borderId="22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3" fillId="0" borderId="0" xfId="0" applyFont="1"/>
    <xf numFmtId="0" fontId="3" fillId="0" borderId="0" xfId="0" applyFont="1"/>
    <xf numFmtId="0" fontId="22" fillId="0" borderId="0" xfId="0" applyFont="1"/>
    <xf numFmtId="164" fontId="26" fillId="0" borderId="8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" fontId="8" fillId="0" borderId="3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164" fontId="1" fillId="12" borderId="16" xfId="0" applyNumberFormat="1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164" fontId="1" fillId="12" borderId="22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16" fontId="16" fillId="0" borderId="14" xfId="0" applyNumberFormat="1" applyFont="1" applyBorder="1" applyAlignment="1">
      <alignment horizontal="center" vertical="center"/>
    </xf>
    <xf numFmtId="16" fontId="16" fillId="6" borderId="14" xfId="0" applyNumberFormat="1" applyFont="1" applyFill="1" applyBorder="1" applyAlignment="1">
      <alignment horizontal="center" vertical="center"/>
    </xf>
    <xf numFmtId="16" fontId="16" fillId="0" borderId="20" xfId="0" applyNumberFormat="1" applyFont="1" applyBorder="1" applyAlignment="1">
      <alignment horizontal="center" vertical="center"/>
    </xf>
    <xf numFmtId="0" fontId="17" fillId="0" borderId="10" xfId="0" applyFont="1" applyBorder="1"/>
    <xf numFmtId="0" fontId="17" fillId="0" borderId="17" xfId="0" applyFont="1" applyBorder="1"/>
    <xf numFmtId="0" fontId="20" fillId="2" borderId="17" xfId="0" applyFont="1" applyFill="1" applyBorder="1" applyAlignment="1">
      <alignment horizontal="center" vertical="center"/>
    </xf>
    <xf numFmtId="0" fontId="18" fillId="7" borderId="14" xfId="0" applyFont="1" applyFill="1" applyBorder="1"/>
    <xf numFmtId="0" fontId="17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9" fillId="2" borderId="7" xfId="0" applyFont="1" applyFill="1" applyBorder="1" applyAlignment="1" applyProtection="1">
      <alignment horizontal="center" vertical="center"/>
      <protection locked="0"/>
    </xf>
    <xf numFmtId="0" fontId="18" fillId="6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16" fontId="16" fillId="6" borderId="16" xfId="0" applyNumberFormat="1" applyFont="1" applyFill="1" applyBorder="1" applyAlignment="1">
      <alignment horizontal="center" vertical="center"/>
    </xf>
    <xf numFmtId="16" fontId="16" fillId="6" borderId="23" xfId="0" applyNumberFormat="1" applyFont="1" applyFill="1" applyBorder="1" applyAlignment="1">
      <alignment horizontal="center" vertical="center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/>
    </xf>
    <xf numFmtId="0" fontId="18" fillId="6" borderId="20" xfId="0" applyFont="1" applyFill="1" applyBorder="1" applyAlignment="1">
      <alignment horizontal="center" vertical="center"/>
    </xf>
    <xf numFmtId="0" fontId="28" fillId="0" borderId="0" xfId="0" applyFont="1"/>
    <xf numFmtId="0" fontId="18" fillId="7" borderId="4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16" fontId="3" fillId="7" borderId="14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1" fontId="8" fillId="13" borderId="3" xfId="0" applyNumberFormat="1" applyFont="1" applyFill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42" xfId="0" applyFont="1" applyBorder="1" applyAlignment="1">
      <alignment horizontal="center" vertical="center"/>
    </xf>
    <xf numFmtId="0" fontId="32" fillId="0" borderId="47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1" fillId="7" borderId="48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" fillId="7" borderId="46" xfId="0" applyFont="1" applyFill="1" applyBorder="1" applyAlignment="1">
      <alignment horizontal="center" vertical="center"/>
    </xf>
    <xf numFmtId="0" fontId="1" fillId="7" borderId="26" xfId="0" applyFont="1" applyFill="1" applyBorder="1" applyAlignment="1" applyProtection="1">
      <alignment horizontal="center" vertical="center"/>
      <protection locked="0"/>
    </xf>
    <xf numFmtId="0" fontId="1" fillId="7" borderId="42" xfId="0" applyFont="1" applyFill="1" applyBorder="1" applyAlignment="1" applyProtection="1">
      <alignment horizontal="center" vertical="center"/>
      <protection locked="0"/>
    </xf>
    <xf numFmtId="0" fontId="1" fillId="7" borderId="47" xfId="0" applyFont="1" applyFill="1" applyBorder="1" applyAlignment="1" applyProtection="1">
      <alignment horizontal="center" vertical="center"/>
      <protection locked="0"/>
    </xf>
    <xf numFmtId="0" fontId="1" fillId="7" borderId="48" xfId="0" applyFont="1" applyFill="1" applyBorder="1" applyAlignment="1" applyProtection="1">
      <alignment horizontal="center" vertical="center"/>
      <protection locked="0"/>
    </xf>
    <xf numFmtId="0" fontId="1" fillId="7" borderId="43" xfId="0" applyFont="1" applyFill="1" applyBorder="1" applyAlignment="1" applyProtection="1">
      <alignment horizontal="center" vertical="center"/>
      <protection locked="0"/>
    </xf>
    <xf numFmtId="0" fontId="1" fillId="7" borderId="49" xfId="0" applyFont="1" applyFill="1" applyBorder="1" applyAlignment="1" applyProtection="1">
      <alignment horizontal="center" vertical="center"/>
      <protection locked="0"/>
    </xf>
    <xf numFmtId="0" fontId="1" fillId="7" borderId="47" xfId="0" applyFont="1" applyFill="1" applyBorder="1" applyAlignment="1">
      <alignment horizontal="center" vertical="center"/>
    </xf>
    <xf numFmtId="0" fontId="1" fillId="7" borderId="49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10" fillId="7" borderId="47" xfId="0" applyFont="1" applyFill="1" applyBorder="1" applyAlignment="1">
      <alignment horizontal="center" vertical="center"/>
    </xf>
    <xf numFmtId="0" fontId="10" fillId="7" borderId="48" xfId="0" applyFont="1" applyFill="1" applyBorder="1" applyAlignment="1">
      <alignment horizontal="center" vertical="center"/>
    </xf>
    <xf numFmtId="0" fontId="10" fillId="7" borderId="43" xfId="0" applyFont="1" applyFill="1" applyBorder="1" applyAlignment="1">
      <alignment horizontal="center" vertical="center"/>
    </xf>
    <xf numFmtId="0" fontId="10" fillId="7" borderId="49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3EE4-DD1D-400D-A977-CAC56AA3A474}">
  <dimension ref="A1:BW127"/>
  <sheetViews>
    <sheetView tabSelected="1" zoomScale="70" zoomScaleNormal="70" workbookViewId="0">
      <pane xSplit="4" topLeftCell="E1" activePane="topRight" state="frozen"/>
      <selection pane="topRight" activeCell="F12" sqref="F12"/>
    </sheetView>
  </sheetViews>
  <sheetFormatPr defaultColWidth="8.81640625" defaultRowHeight="15.5" x14ac:dyDescent="0.35"/>
  <cols>
    <col min="1" max="1" width="4.26953125" bestFit="1" customWidth="1"/>
    <col min="2" max="3" width="17.7265625" style="1" customWidth="1"/>
    <col min="4" max="4" width="11.1796875" style="2" customWidth="1"/>
    <col min="5" max="58" width="9.81640625" style="9" customWidth="1"/>
    <col min="59" max="59" width="10.81640625" customWidth="1"/>
    <col min="61" max="61" width="8.81640625" style="129"/>
    <col min="62" max="62" width="10.81640625" style="7" customWidth="1"/>
    <col min="64" max="64" width="9.1796875" style="130" customWidth="1"/>
    <col min="65" max="65" width="18.81640625" customWidth="1"/>
    <col min="66" max="66" width="12.453125" bestFit="1" customWidth="1"/>
    <col min="67" max="67" width="14.54296875" style="3" customWidth="1"/>
    <col min="68" max="70" width="14.54296875" customWidth="1"/>
    <col min="71" max="71" width="14.54296875" style="3" customWidth="1"/>
    <col min="72" max="74" width="14.54296875" customWidth="1"/>
  </cols>
  <sheetData>
    <row r="1" spans="1:75" s="4" customFormat="1" ht="33" customHeight="1" thickBot="1" x14ac:dyDescent="0.4">
      <c r="B1" s="5"/>
      <c r="C1" s="5"/>
      <c r="D1" s="6"/>
      <c r="E1" s="158">
        <v>1</v>
      </c>
      <c r="F1" s="159">
        <v>2</v>
      </c>
      <c r="G1" s="159">
        <v>3</v>
      </c>
      <c r="H1" s="159">
        <v>4</v>
      </c>
      <c r="I1" s="159">
        <v>5</v>
      </c>
      <c r="J1" s="159">
        <v>6</v>
      </c>
      <c r="K1" s="159">
        <v>7</v>
      </c>
      <c r="L1" s="159">
        <v>8</v>
      </c>
      <c r="M1" s="159">
        <v>9</v>
      </c>
      <c r="N1" s="159">
        <v>10</v>
      </c>
      <c r="O1" s="159">
        <v>11</v>
      </c>
      <c r="P1" s="159">
        <v>12</v>
      </c>
      <c r="Q1" s="159">
        <v>13</v>
      </c>
      <c r="R1" s="159">
        <v>14</v>
      </c>
      <c r="S1" s="159">
        <v>15</v>
      </c>
      <c r="T1" s="159">
        <v>16</v>
      </c>
      <c r="U1" s="159">
        <v>17</v>
      </c>
      <c r="V1" s="159">
        <v>18</v>
      </c>
      <c r="W1" s="159">
        <v>19</v>
      </c>
      <c r="X1" s="159">
        <v>20</v>
      </c>
      <c r="Y1" s="159">
        <v>21</v>
      </c>
      <c r="Z1" s="159">
        <v>22</v>
      </c>
      <c r="AA1" s="159">
        <v>23</v>
      </c>
      <c r="AB1" s="159">
        <v>24</v>
      </c>
      <c r="AC1" s="159">
        <v>25</v>
      </c>
      <c r="AD1" s="159">
        <v>26</v>
      </c>
      <c r="AE1" s="159">
        <v>27</v>
      </c>
      <c r="AF1" s="159">
        <v>28</v>
      </c>
      <c r="AG1" s="159">
        <v>29</v>
      </c>
      <c r="AH1" s="159">
        <v>30</v>
      </c>
      <c r="AI1" s="159">
        <v>31</v>
      </c>
      <c r="AJ1" s="159">
        <v>32</v>
      </c>
      <c r="AK1" s="159">
        <v>33</v>
      </c>
      <c r="AL1" s="159">
        <v>34</v>
      </c>
      <c r="AM1" s="159">
        <v>35</v>
      </c>
      <c r="AN1" s="159">
        <v>36</v>
      </c>
      <c r="AO1" s="159">
        <v>37</v>
      </c>
      <c r="AP1" s="159">
        <v>38</v>
      </c>
      <c r="AQ1" s="159">
        <v>39</v>
      </c>
      <c r="AR1" s="159">
        <v>40</v>
      </c>
      <c r="AS1" s="159">
        <v>41</v>
      </c>
      <c r="AT1" s="159">
        <v>42</v>
      </c>
      <c r="AU1" s="159">
        <v>43</v>
      </c>
      <c r="AV1" s="159">
        <v>44</v>
      </c>
      <c r="AW1" s="159">
        <v>45</v>
      </c>
      <c r="AX1" s="159">
        <v>46</v>
      </c>
      <c r="AY1" s="159">
        <v>47</v>
      </c>
      <c r="AZ1" s="159">
        <v>48</v>
      </c>
      <c r="BA1" s="159">
        <v>49</v>
      </c>
      <c r="BB1" s="159">
        <v>50</v>
      </c>
      <c r="BC1" s="159">
        <v>51</v>
      </c>
      <c r="BD1" s="159">
        <v>52</v>
      </c>
      <c r="BE1" s="159">
        <v>53</v>
      </c>
      <c r="BF1" s="159">
        <v>54</v>
      </c>
      <c r="BG1" s="231" t="s">
        <v>0</v>
      </c>
      <c r="BH1" s="232"/>
      <c r="BI1" s="233"/>
      <c r="BJ1" s="234" t="s">
        <v>1</v>
      </c>
      <c r="BK1" s="235"/>
      <c r="BL1" s="236"/>
      <c r="BM1" s="30" t="s">
        <v>2</v>
      </c>
      <c r="BN1" s="29" t="s">
        <v>3</v>
      </c>
      <c r="BO1" s="8" t="s">
        <v>30</v>
      </c>
      <c r="BP1" s="218" t="s">
        <v>177</v>
      </c>
      <c r="BQ1" s="218" t="s">
        <v>178</v>
      </c>
      <c r="BR1" s="218" t="s">
        <v>179</v>
      </c>
      <c r="BS1" s="167" t="s">
        <v>31</v>
      </c>
      <c r="BT1" s="8" t="s">
        <v>32</v>
      </c>
      <c r="BU1" s="8" t="s">
        <v>175</v>
      </c>
      <c r="BV1" s="220" t="s">
        <v>176</v>
      </c>
      <c r="BW1" s="3"/>
    </row>
    <row r="2" spans="1:75" s="3" customFormat="1" ht="24" customHeight="1" thickBot="1" x14ac:dyDescent="0.4">
      <c r="A2" s="222">
        <v>1</v>
      </c>
      <c r="B2" s="228" t="s">
        <v>69</v>
      </c>
      <c r="C2" s="237" t="s">
        <v>70</v>
      </c>
      <c r="D2" s="88" t="s">
        <v>4</v>
      </c>
      <c r="E2" s="44">
        <v>86</v>
      </c>
      <c r="F2" s="44">
        <v>85</v>
      </c>
      <c r="G2" s="44">
        <v>92</v>
      </c>
      <c r="H2" s="44">
        <v>83</v>
      </c>
      <c r="I2" s="44">
        <v>87</v>
      </c>
      <c r="J2" s="210"/>
      <c r="K2" s="40"/>
      <c r="L2" s="40"/>
      <c r="M2" s="40"/>
      <c r="N2" s="40"/>
      <c r="O2" s="40"/>
      <c r="P2" s="40"/>
      <c r="Q2" s="40"/>
      <c r="R2" s="44"/>
      <c r="S2" s="44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19"/>
      <c r="BH2" s="20"/>
      <c r="BI2" s="24"/>
      <c r="BJ2" s="46">
        <f>COUNTIF(E2:BF2,"&gt;=1")-COUNTIF(E2:BF2,"&gt;100")</f>
        <v>5</v>
      </c>
      <c r="BK2" s="20">
        <f>SUM(E2:BF2)</f>
        <v>433</v>
      </c>
      <c r="BL2" s="21">
        <f>SUM(BK2/BJ2)</f>
        <v>86.6</v>
      </c>
      <c r="BM2" s="62"/>
      <c r="BN2" s="8">
        <f>MAX(E2:BF2)</f>
        <v>92</v>
      </c>
      <c r="BO2" s="60"/>
    </row>
    <row r="3" spans="1:75" s="3" customFormat="1" ht="24" customHeight="1" thickBot="1" x14ac:dyDescent="0.4">
      <c r="A3" s="223"/>
      <c r="B3" s="229"/>
      <c r="C3" s="238"/>
      <c r="D3" s="89" t="s">
        <v>5</v>
      </c>
      <c r="E3" s="48"/>
      <c r="F3" s="48"/>
      <c r="G3" s="48"/>
      <c r="H3" s="48"/>
      <c r="I3" s="48"/>
      <c r="J3" s="211"/>
      <c r="K3" s="23"/>
      <c r="L3" s="23"/>
      <c r="M3" s="23"/>
      <c r="N3" s="23"/>
      <c r="O3" s="23"/>
      <c r="P3" s="23"/>
      <c r="Q3" s="23"/>
      <c r="R3" s="48"/>
      <c r="S3" s="48"/>
      <c r="T3" s="48"/>
      <c r="U3" s="48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13"/>
      <c r="BH3" s="11"/>
      <c r="BI3" s="97"/>
      <c r="BJ3" s="10"/>
      <c r="BK3" s="14"/>
      <c r="BL3" s="117"/>
      <c r="BM3" s="62"/>
      <c r="BN3" s="8">
        <f>MAX(E3:BF3)</f>
        <v>0</v>
      </c>
    </row>
    <row r="4" spans="1:75" s="3" customFormat="1" ht="24" customHeight="1" x14ac:dyDescent="0.35">
      <c r="A4" s="223"/>
      <c r="B4" s="229"/>
      <c r="C4" s="238"/>
      <c r="D4" s="89" t="s">
        <v>6</v>
      </c>
      <c r="E4" s="23" t="s">
        <v>80</v>
      </c>
      <c r="F4" s="23" t="s">
        <v>80</v>
      </c>
      <c r="G4" s="23" t="s">
        <v>80</v>
      </c>
      <c r="H4" s="23" t="s">
        <v>80</v>
      </c>
      <c r="I4" s="23" t="s">
        <v>80</v>
      </c>
      <c r="J4" s="211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2"/>
      <c r="BH4" s="11"/>
      <c r="BI4" s="97"/>
      <c r="BJ4" s="10"/>
      <c r="BK4" s="14"/>
      <c r="BL4" s="15"/>
      <c r="BM4" s="62"/>
    </row>
    <row r="5" spans="1:75" s="3" customFormat="1" ht="24" customHeight="1" thickBot="1" x14ac:dyDescent="0.4">
      <c r="A5" s="224"/>
      <c r="B5" s="230"/>
      <c r="C5" s="239"/>
      <c r="D5" s="90" t="s">
        <v>7</v>
      </c>
      <c r="E5" s="55">
        <v>44810</v>
      </c>
      <c r="F5" s="55">
        <v>44810</v>
      </c>
      <c r="G5" s="55">
        <v>44812</v>
      </c>
      <c r="H5" s="55">
        <v>44812</v>
      </c>
      <c r="I5" s="55">
        <v>44813</v>
      </c>
      <c r="J5" s="212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0"/>
      <c r="BH5" s="58"/>
      <c r="BI5" s="135"/>
      <c r="BJ5" s="52"/>
      <c r="BK5" s="17"/>
      <c r="BL5" s="137"/>
      <c r="BM5" s="136"/>
    </row>
    <row r="6" spans="1:75" s="3" customFormat="1" ht="24" customHeight="1" thickBot="1" x14ac:dyDescent="0.4">
      <c r="A6" s="222">
        <v>2</v>
      </c>
      <c r="B6" s="228" t="s">
        <v>61</v>
      </c>
      <c r="C6" s="237" t="s">
        <v>60</v>
      </c>
      <c r="D6" s="88" t="s">
        <v>4</v>
      </c>
      <c r="E6" s="125">
        <v>96</v>
      </c>
      <c r="F6" s="125">
        <v>96</v>
      </c>
      <c r="G6" s="125">
        <v>92</v>
      </c>
      <c r="H6" s="125">
        <v>96</v>
      </c>
      <c r="I6" s="125">
        <v>90</v>
      </c>
      <c r="J6" s="125">
        <v>96</v>
      </c>
      <c r="K6" s="125">
        <v>94</v>
      </c>
      <c r="L6" s="125">
        <v>96</v>
      </c>
      <c r="M6" s="125"/>
      <c r="N6" s="125">
        <v>92</v>
      </c>
      <c r="O6" s="125">
        <v>94</v>
      </c>
      <c r="P6" s="125">
        <v>98</v>
      </c>
      <c r="Q6" s="125">
        <v>90</v>
      </c>
      <c r="R6" s="44"/>
      <c r="S6" s="40">
        <v>95</v>
      </c>
      <c r="T6" s="44">
        <v>98</v>
      </c>
      <c r="U6" s="40">
        <v>97</v>
      </c>
      <c r="V6" s="40"/>
      <c r="W6" s="40">
        <v>93</v>
      </c>
      <c r="X6" s="40">
        <v>97</v>
      </c>
      <c r="Y6" s="44"/>
      <c r="Z6" s="44">
        <v>95</v>
      </c>
      <c r="AA6" s="67">
        <v>98</v>
      </c>
      <c r="AB6" s="67">
        <v>99</v>
      </c>
      <c r="AC6" s="125"/>
      <c r="AD6" s="125">
        <v>99</v>
      </c>
      <c r="AE6" s="125"/>
      <c r="AF6" s="125"/>
      <c r="AG6" s="125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19">
        <v>4</v>
      </c>
      <c r="BH6" s="20">
        <v>388</v>
      </c>
      <c r="BI6" s="24">
        <v>97</v>
      </c>
      <c r="BJ6" s="56">
        <f>COUNTIF(E6:BF6,"&gt;=1")-COUNTIF(E6:BF6,"&gt;100")</f>
        <v>21</v>
      </c>
      <c r="BK6" s="11">
        <f>SUM(E6:BF6)</f>
        <v>2001</v>
      </c>
      <c r="BL6" s="12">
        <f t="shared" ref="BL6:BL7" si="0">SUM(BK6/BJ6)</f>
        <v>95.285714285714292</v>
      </c>
      <c r="BM6" s="47">
        <f t="shared" ref="BM6:BM7" si="1">SUM(BL6-BI6)</f>
        <v>-1.7142857142857082</v>
      </c>
      <c r="BN6" s="8">
        <f>MAX(E6:BF6)</f>
        <v>99</v>
      </c>
      <c r="BO6" s="60"/>
      <c r="BS6" s="8">
        <v>93</v>
      </c>
      <c r="BT6" s="8">
        <v>4</v>
      </c>
      <c r="BU6" s="8">
        <v>48</v>
      </c>
      <c r="BV6" s="140" t="s">
        <v>180</v>
      </c>
    </row>
    <row r="7" spans="1:75" s="3" customFormat="1" ht="24" customHeight="1" thickBot="1" x14ac:dyDescent="0.4">
      <c r="A7" s="223"/>
      <c r="B7" s="229"/>
      <c r="C7" s="238"/>
      <c r="D7" s="89" t="s">
        <v>5</v>
      </c>
      <c r="E7" s="68"/>
      <c r="F7" s="68"/>
      <c r="G7" s="68"/>
      <c r="H7" s="68"/>
      <c r="I7" s="68"/>
      <c r="J7" s="68"/>
      <c r="K7" s="68"/>
      <c r="L7" s="68"/>
      <c r="M7" s="68">
        <v>78</v>
      </c>
      <c r="N7" s="68"/>
      <c r="O7" s="68"/>
      <c r="P7" s="68"/>
      <c r="Q7" s="68"/>
      <c r="R7" s="48">
        <v>88</v>
      </c>
      <c r="S7" s="48"/>
      <c r="T7" s="23"/>
      <c r="U7" s="23"/>
      <c r="V7" s="48">
        <v>88</v>
      </c>
      <c r="W7" s="48"/>
      <c r="X7" s="48"/>
      <c r="Y7" s="48">
        <v>88</v>
      </c>
      <c r="Z7" s="48"/>
      <c r="AA7" s="68"/>
      <c r="AB7" s="68"/>
      <c r="AC7" s="61">
        <v>93</v>
      </c>
      <c r="AD7" s="61"/>
      <c r="AE7" s="68">
        <v>86</v>
      </c>
      <c r="AF7" s="68"/>
      <c r="AG7" s="61"/>
      <c r="AH7" s="68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13">
        <v>1</v>
      </c>
      <c r="BH7" s="14">
        <v>87</v>
      </c>
      <c r="BI7" s="25">
        <v>87</v>
      </c>
      <c r="BJ7" s="10">
        <f>COUNTIF(E7:BF7,"&gt;=1")-COUNTIF(E7:BF7,"&gt;100")</f>
        <v>6</v>
      </c>
      <c r="BK7" s="14">
        <f>SUM(E7:BF7)</f>
        <v>521</v>
      </c>
      <c r="BL7" s="15">
        <f t="shared" si="0"/>
        <v>86.833333333333329</v>
      </c>
      <c r="BM7" s="54">
        <f t="shared" si="1"/>
        <v>-0.1666666666666714</v>
      </c>
      <c r="BN7" s="8">
        <f>MAX(E7:BF7)</f>
        <v>93</v>
      </c>
    </row>
    <row r="8" spans="1:75" s="3" customFormat="1" ht="24" customHeight="1" x14ac:dyDescent="0.35">
      <c r="A8" s="223"/>
      <c r="B8" s="229"/>
      <c r="C8" s="238"/>
      <c r="D8" s="89" t="s">
        <v>6</v>
      </c>
      <c r="E8" s="61" t="s">
        <v>80</v>
      </c>
      <c r="F8" s="61" t="s">
        <v>80</v>
      </c>
      <c r="G8" s="61" t="s">
        <v>80</v>
      </c>
      <c r="H8" s="61" t="s">
        <v>80</v>
      </c>
      <c r="I8" s="61" t="s">
        <v>80</v>
      </c>
      <c r="J8" s="61" t="s">
        <v>80</v>
      </c>
      <c r="K8" s="61" t="s">
        <v>80</v>
      </c>
      <c r="L8" s="61" t="s">
        <v>80</v>
      </c>
      <c r="M8" s="61" t="s">
        <v>80</v>
      </c>
      <c r="N8" s="61" t="s">
        <v>80</v>
      </c>
      <c r="O8" s="61" t="s">
        <v>48</v>
      </c>
      <c r="P8" s="61" t="s">
        <v>48</v>
      </c>
      <c r="Q8" s="61" t="s">
        <v>80</v>
      </c>
      <c r="R8" s="61" t="s">
        <v>80</v>
      </c>
      <c r="S8" s="61" t="s">
        <v>143</v>
      </c>
      <c r="T8" s="61" t="s">
        <v>80</v>
      </c>
      <c r="U8" s="23" t="s">
        <v>115</v>
      </c>
      <c r="V8" s="23" t="s">
        <v>148</v>
      </c>
      <c r="W8" s="23" t="s">
        <v>120</v>
      </c>
      <c r="X8" s="61" t="s">
        <v>143</v>
      </c>
      <c r="Y8" s="23" t="s">
        <v>151</v>
      </c>
      <c r="Z8" s="23" t="s">
        <v>80</v>
      </c>
      <c r="AA8" s="23" t="s">
        <v>129</v>
      </c>
      <c r="AB8" s="23" t="s">
        <v>161</v>
      </c>
      <c r="AC8" s="23" t="s">
        <v>151</v>
      </c>
      <c r="AD8" s="61" t="s">
        <v>80</v>
      </c>
      <c r="AE8" s="61" t="s">
        <v>80</v>
      </c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13"/>
      <c r="BH8" s="14"/>
      <c r="BI8" s="25"/>
      <c r="BJ8" s="10"/>
      <c r="BK8" s="14"/>
      <c r="BL8" s="15"/>
      <c r="BM8" s="49"/>
    </row>
    <row r="9" spans="1:75" s="3" customFormat="1" ht="24" customHeight="1" thickBot="1" x14ac:dyDescent="0.4">
      <c r="A9" s="224"/>
      <c r="B9" s="230"/>
      <c r="C9" s="239"/>
      <c r="D9" s="90" t="s">
        <v>7</v>
      </c>
      <c r="E9" s="69">
        <v>44805</v>
      </c>
      <c r="F9" s="69">
        <v>44805</v>
      </c>
      <c r="G9" s="69">
        <v>44805</v>
      </c>
      <c r="H9" s="69">
        <v>44806</v>
      </c>
      <c r="I9" s="69">
        <v>44807</v>
      </c>
      <c r="J9" s="69">
        <v>44810</v>
      </c>
      <c r="K9" s="69">
        <v>44810</v>
      </c>
      <c r="L9" s="69">
        <v>44812</v>
      </c>
      <c r="M9" s="69">
        <v>44812</v>
      </c>
      <c r="N9" s="69">
        <v>44817</v>
      </c>
      <c r="O9" s="69">
        <v>44817</v>
      </c>
      <c r="P9" s="69">
        <v>44819</v>
      </c>
      <c r="Q9" s="69">
        <v>44819</v>
      </c>
      <c r="R9" s="55">
        <v>44820</v>
      </c>
      <c r="S9" s="55">
        <v>44824</v>
      </c>
      <c r="T9" s="55">
        <v>44824</v>
      </c>
      <c r="U9" s="55">
        <v>44826</v>
      </c>
      <c r="V9" s="55">
        <v>44826</v>
      </c>
      <c r="W9" s="55">
        <v>44833</v>
      </c>
      <c r="X9" s="55">
        <v>44833</v>
      </c>
      <c r="Y9" s="55">
        <v>44834</v>
      </c>
      <c r="Z9" s="55">
        <v>44838</v>
      </c>
      <c r="AA9" s="69">
        <v>44840</v>
      </c>
      <c r="AB9" s="69">
        <v>44840</v>
      </c>
      <c r="AC9" s="69">
        <v>44841</v>
      </c>
      <c r="AD9" s="69">
        <v>44847</v>
      </c>
      <c r="AE9" s="69">
        <v>44847</v>
      </c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16"/>
      <c r="BH9" s="17"/>
      <c r="BI9" s="26"/>
      <c r="BJ9" s="52"/>
      <c r="BK9" s="17"/>
      <c r="BL9" s="18"/>
      <c r="BM9" s="53"/>
    </row>
    <row r="10" spans="1:75" ht="23.25" customHeight="1" thickBot="1" x14ac:dyDescent="0.4">
      <c r="A10" s="222">
        <v>3</v>
      </c>
      <c r="B10" s="225" t="s">
        <v>71</v>
      </c>
      <c r="C10" s="246" t="s">
        <v>72</v>
      </c>
      <c r="D10" s="88" t="s">
        <v>4</v>
      </c>
      <c r="E10" s="44">
        <v>77</v>
      </c>
      <c r="F10" s="44">
        <v>60</v>
      </c>
      <c r="G10" s="44">
        <v>79</v>
      </c>
      <c r="H10" s="44">
        <v>77</v>
      </c>
      <c r="I10" s="44">
        <v>73</v>
      </c>
      <c r="J10" s="44">
        <v>87</v>
      </c>
      <c r="K10" s="44">
        <v>79</v>
      </c>
      <c r="L10" s="44">
        <v>85</v>
      </c>
      <c r="M10" s="44">
        <v>86</v>
      </c>
      <c r="N10" s="44">
        <v>77</v>
      </c>
      <c r="O10" s="44">
        <v>86</v>
      </c>
      <c r="P10" s="44">
        <v>90</v>
      </c>
      <c r="Q10" s="44">
        <v>79</v>
      </c>
      <c r="R10" s="40">
        <v>84</v>
      </c>
      <c r="S10" s="44">
        <v>84</v>
      </c>
      <c r="T10" s="40">
        <v>86</v>
      </c>
      <c r="U10" s="44">
        <v>85</v>
      </c>
      <c r="V10" s="44">
        <v>86</v>
      </c>
      <c r="W10" s="40">
        <v>85</v>
      </c>
      <c r="X10" s="44">
        <v>85</v>
      </c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22"/>
      <c r="BH10" s="11"/>
      <c r="BI10" s="12"/>
      <c r="BJ10" s="56">
        <f>COUNTIF(E10:BF10,"&gt;=1")-COUNTIF(E10:BF10,"&gt;100")</f>
        <v>20</v>
      </c>
      <c r="BK10" s="11">
        <f>SUM(E10:BF10)</f>
        <v>1630</v>
      </c>
      <c r="BL10" s="12">
        <f t="shared" ref="BL10:BL11" si="2">SUM(BK10/BJ10)</f>
        <v>81.5</v>
      </c>
      <c r="BM10" s="54"/>
      <c r="BN10" s="167">
        <f>MAX(E10:BF10)</f>
        <v>90</v>
      </c>
      <c r="BO10" s="60"/>
      <c r="BP10" s="3"/>
      <c r="BQ10" s="3"/>
      <c r="BR10" s="3"/>
      <c r="BS10" s="8">
        <v>86</v>
      </c>
      <c r="BT10" s="8">
        <v>2</v>
      </c>
      <c r="BU10" s="8">
        <v>38</v>
      </c>
      <c r="BV10" s="140" t="s">
        <v>181</v>
      </c>
    </row>
    <row r="11" spans="1:75" ht="23.25" customHeight="1" thickBot="1" x14ac:dyDescent="0.4">
      <c r="A11" s="223"/>
      <c r="B11" s="226"/>
      <c r="C11" s="247"/>
      <c r="D11" s="89" t="s">
        <v>5</v>
      </c>
      <c r="E11" s="48"/>
      <c r="F11" s="48"/>
      <c r="G11" s="48"/>
      <c r="H11" s="48"/>
      <c r="I11" s="48"/>
      <c r="J11" s="48"/>
      <c r="K11" s="48"/>
      <c r="L11" s="48"/>
      <c r="M11" s="23"/>
      <c r="N11" s="48"/>
      <c r="O11" s="166"/>
      <c r="P11" s="166"/>
      <c r="Q11" s="166"/>
      <c r="R11" s="23"/>
      <c r="S11" s="23"/>
      <c r="T11" s="23"/>
      <c r="U11" s="48"/>
      <c r="V11" s="48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13"/>
      <c r="BH11" s="11"/>
      <c r="BI11" s="12"/>
      <c r="BJ11" s="10">
        <f>COUNTIF(E11:BF11,"&gt;=1")-COUNTIF(E11:BF11,"&gt;100")</f>
        <v>0</v>
      </c>
      <c r="BK11" s="14">
        <f>SUM(E11:BF11)</f>
        <v>0</v>
      </c>
      <c r="BL11" s="12" t="e">
        <f t="shared" si="2"/>
        <v>#DIV/0!</v>
      </c>
      <c r="BM11" s="54"/>
      <c r="BN11" s="8">
        <f>MAX(E11:BF11)</f>
        <v>0</v>
      </c>
      <c r="BP11" s="3"/>
      <c r="BQ11" s="3"/>
      <c r="BR11" s="3"/>
      <c r="BU11" s="3"/>
      <c r="BV11" s="3"/>
    </row>
    <row r="12" spans="1:75" ht="23.25" customHeight="1" x14ac:dyDescent="0.35">
      <c r="A12" s="223"/>
      <c r="B12" s="226"/>
      <c r="C12" s="247"/>
      <c r="D12" s="89" t="s">
        <v>6</v>
      </c>
      <c r="E12" s="61" t="s">
        <v>80</v>
      </c>
      <c r="F12" s="61" t="s">
        <v>80</v>
      </c>
      <c r="G12" s="61" t="s">
        <v>80</v>
      </c>
      <c r="H12" s="61" t="s">
        <v>80</v>
      </c>
      <c r="I12" s="61" t="s">
        <v>80</v>
      </c>
      <c r="J12" s="61" t="s">
        <v>80</v>
      </c>
      <c r="K12" s="61" t="s">
        <v>48</v>
      </c>
      <c r="L12" s="61" t="s">
        <v>80</v>
      </c>
      <c r="M12" s="61" t="s">
        <v>80</v>
      </c>
      <c r="N12" s="61" t="s">
        <v>80</v>
      </c>
      <c r="O12" s="61" t="s">
        <v>80</v>
      </c>
      <c r="P12" s="61" t="s">
        <v>80</v>
      </c>
      <c r="Q12" s="61" t="s">
        <v>80</v>
      </c>
      <c r="R12" s="23" t="s">
        <v>115</v>
      </c>
      <c r="S12" s="23" t="s">
        <v>80</v>
      </c>
      <c r="T12" s="23" t="s">
        <v>120</v>
      </c>
      <c r="U12" s="23" t="s">
        <v>80</v>
      </c>
      <c r="V12" s="23" t="s">
        <v>80</v>
      </c>
      <c r="W12" s="23" t="s">
        <v>129</v>
      </c>
      <c r="X12" s="23" t="s">
        <v>80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13"/>
      <c r="BH12" s="14"/>
      <c r="BI12" s="12"/>
      <c r="BJ12" s="10"/>
      <c r="BK12" s="14"/>
      <c r="BL12" s="15"/>
      <c r="BM12" s="49"/>
      <c r="BN12" s="3"/>
      <c r="BP12" s="3"/>
      <c r="BS12"/>
      <c r="BU12" s="3"/>
      <c r="BV12" s="3"/>
    </row>
    <row r="13" spans="1:75" ht="23.25" customHeight="1" thickBot="1" x14ac:dyDescent="0.4">
      <c r="A13" s="224"/>
      <c r="B13" s="227"/>
      <c r="C13" s="248"/>
      <c r="D13" s="91" t="s">
        <v>7</v>
      </c>
      <c r="E13" s="69">
        <v>44810</v>
      </c>
      <c r="F13" s="69">
        <v>44810</v>
      </c>
      <c r="G13" s="69">
        <v>44812</v>
      </c>
      <c r="H13" s="69">
        <v>44812</v>
      </c>
      <c r="I13" s="69">
        <v>44813</v>
      </c>
      <c r="J13" s="69">
        <v>44817</v>
      </c>
      <c r="K13" s="69">
        <v>44817</v>
      </c>
      <c r="L13" s="69">
        <v>44819</v>
      </c>
      <c r="M13" s="69">
        <v>44819</v>
      </c>
      <c r="N13" s="55">
        <v>44820</v>
      </c>
      <c r="O13" s="55">
        <v>44824</v>
      </c>
      <c r="P13" s="51">
        <v>44824</v>
      </c>
      <c r="Q13" s="51">
        <v>44826</v>
      </c>
      <c r="R13" s="51">
        <v>44826</v>
      </c>
      <c r="S13" s="51">
        <v>44833</v>
      </c>
      <c r="T13" s="51">
        <v>44833</v>
      </c>
      <c r="U13" s="55">
        <v>44838</v>
      </c>
      <c r="V13" s="55">
        <v>44840</v>
      </c>
      <c r="W13" s="51">
        <v>44840</v>
      </c>
      <c r="X13" s="51">
        <v>44847</v>
      </c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16"/>
      <c r="BH13" s="17"/>
      <c r="BI13" s="126"/>
      <c r="BJ13" s="52"/>
      <c r="BK13" s="17"/>
      <c r="BL13" s="18"/>
      <c r="BM13" s="59"/>
      <c r="BN13" s="3"/>
      <c r="BP13" s="3"/>
      <c r="BS13"/>
      <c r="BU13" s="3"/>
      <c r="BV13" s="3"/>
    </row>
    <row r="14" spans="1:75" s="3" customFormat="1" ht="24" customHeight="1" thickBot="1" x14ac:dyDescent="0.4">
      <c r="A14" s="222">
        <v>4</v>
      </c>
      <c r="B14" s="228" t="s">
        <v>73</v>
      </c>
      <c r="C14" s="237" t="s">
        <v>34</v>
      </c>
      <c r="D14" s="88" t="s">
        <v>4</v>
      </c>
      <c r="E14" s="44"/>
      <c r="F14" s="44"/>
      <c r="G14" s="44">
        <v>98</v>
      </c>
      <c r="H14" s="44"/>
      <c r="I14" s="44"/>
      <c r="J14" s="44"/>
      <c r="K14" s="44"/>
      <c r="L14" s="44"/>
      <c r="M14" s="44"/>
      <c r="N14" s="44">
        <v>98</v>
      </c>
      <c r="O14" s="44"/>
      <c r="P14" s="44">
        <v>100</v>
      </c>
      <c r="Q14" s="44"/>
      <c r="R14" s="40"/>
      <c r="S14" s="44"/>
      <c r="T14" s="44">
        <v>100</v>
      </c>
      <c r="U14" s="44"/>
      <c r="V14" s="44"/>
      <c r="W14" s="44">
        <v>99</v>
      </c>
      <c r="X14" s="125"/>
      <c r="Y14" s="125"/>
      <c r="Z14" s="125"/>
      <c r="AA14" s="214">
        <v>100</v>
      </c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19">
        <v>2</v>
      </c>
      <c r="BH14" s="20">
        <v>197</v>
      </c>
      <c r="BI14" s="24">
        <v>98.5</v>
      </c>
      <c r="BJ14" s="56">
        <f>COUNTIF(E14:BF14,"&gt;=1")-COUNTIF(E14:BF14,"&gt;100")</f>
        <v>6</v>
      </c>
      <c r="BK14" s="11">
        <f>SUM(E14:BF14)</f>
        <v>595</v>
      </c>
      <c r="BL14" s="97">
        <f t="shared" ref="BL14:BL15" si="3">SUM(BK14/BJ14)</f>
        <v>99.166666666666671</v>
      </c>
      <c r="BM14" s="47">
        <f t="shared" ref="BM14:BM15" si="4">SUM(BL14-BI14)</f>
        <v>0.6666666666666714</v>
      </c>
      <c r="BN14" s="175">
        <f>MAX(E14:BF14)</f>
        <v>100</v>
      </c>
      <c r="BO14" s="60"/>
      <c r="BS14" s="213">
        <v>98</v>
      </c>
      <c r="BT14" s="119">
        <v>10</v>
      </c>
      <c r="BU14" s="119">
        <v>50</v>
      </c>
      <c r="BV14" s="219" t="s">
        <v>182</v>
      </c>
    </row>
    <row r="15" spans="1:75" s="3" customFormat="1" ht="24" customHeight="1" thickBot="1" x14ac:dyDescent="0.4">
      <c r="A15" s="223"/>
      <c r="B15" s="229"/>
      <c r="C15" s="238"/>
      <c r="D15" s="89" t="s">
        <v>5</v>
      </c>
      <c r="E15" s="65">
        <v>91</v>
      </c>
      <c r="F15" s="48">
        <v>91</v>
      </c>
      <c r="G15" s="48"/>
      <c r="H15" s="48">
        <v>95</v>
      </c>
      <c r="I15" s="48">
        <v>94</v>
      </c>
      <c r="J15" s="48">
        <v>94</v>
      </c>
      <c r="K15" s="48">
        <v>96</v>
      </c>
      <c r="L15" s="48">
        <v>94</v>
      </c>
      <c r="M15" s="48">
        <v>92</v>
      </c>
      <c r="N15" s="48"/>
      <c r="O15" s="48">
        <v>93</v>
      </c>
      <c r="P15" s="23"/>
      <c r="Q15" s="48">
        <v>93</v>
      </c>
      <c r="R15" s="48">
        <v>95</v>
      </c>
      <c r="S15" s="48">
        <v>97</v>
      </c>
      <c r="T15" s="23"/>
      <c r="U15" s="48">
        <v>96</v>
      </c>
      <c r="V15" s="48">
        <v>97</v>
      </c>
      <c r="W15" s="48"/>
      <c r="X15" s="68">
        <v>94</v>
      </c>
      <c r="Y15" s="68">
        <v>99</v>
      </c>
      <c r="Z15" s="68">
        <v>96</v>
      </c>
      <c r="AA15" s="68"/>
      <c r="AB15" s="68">
        <v>97</v>
      </c>
      <c r="AC15" s="68">
        <v>96</v>
      </c>
      <c r="AD15" s="61">
        <v>96</v>
      </c>
      <c r="AE15" s="61">
        <v>94</v>
      </c>
      <c r="AF15" s="61">
        <v>95</v>
      </c>
      <c r="AG15" s="68">
        <v>99</v>
      </c>
      <c r="AH15" s="68">
        <v>97</v>
      </c>
      <c r="AI15" s="68">
        <v>96</v>
      </c>
      <c r="AJ15" s="61">
        <v>97</v>
      </c>
      <c r="AK15" s="61">
        <v>97</v>
      </c>
      <c r="AL15" s="68">
        <v>98</v>
      </c>
      <c r="AM15" s="68">
        <v>97</v>
      </c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13">
        <v>9</v>
      </c>
      <c r="BH15" s="14">
        <v>848</v>
      </c>
      <c r="BI15" s="25">
        <v>94.222222222222229</v>
      </c>
      <c r="BJ15" s="10">
        <f>COUNTIF(E15:BF15,"&gt;=1")-COUNTIF(E15:BF15,"&gt;100")</f>
        <v>29</v>
      </c>
      <c r="BK15" s="14">
        <f>SUM(E15:BF15)</f>
        <v>2766</v>
      </c>
      <c r="BL15" s="116">
        <f t="shared" si="3"/>
        <v>95.379310344827587</v>
      </c>
      <c r="BM15" s="49">
        <f t="shared" si="4"/>
        <v>1.1570881226053586</v>
      </c>
      <c r="BN15" s="140">
        <f>MAX(E15:BF15)</f>
        <v>99</v>
      </c>
    </row>
    <row r="16" spans="1:75" s="3" customFormat="1" ht="24" customHeight="1" x14ac:dyDescent="0.35">
      <c r="A16" s="223"/>
      <c r="B16" s="229"/>
      <c r="C16" s="238"/>
      <c r="D16" s="89" t="s">
        <v>6</v>
      </c>
      <c r="E16" s="61" t="s">
        <v>80</v>
      </c>
      <c r="F16" s="61" t="s">
        <v>80</v>
      </c>
      <c r="G16" s="61" t="s">
        <v>80</v>
      </c>
      <c r="H16" s="61" t="s">
        <v>80</v>
      </c>
      <c r="I16" s="61" t="s">
        <v>80</v>
      </c>
      <c r="J16" s="61" t="s">
        <v>80</v>
      </c>
      <c r="K16" s="61" t="s">
        <v>80</v>
      </c>
      <c r="L16" s="61" t="s">
        <v>80</v>
      </c>
      <c r="M16" s="61" t="s">
        <v>80</v>
      </c>
      <c r="N16" s="61" t="s">
        <v>80</v>
      </c>
      <c r="O16" s="61" t="s">
        <v>80</v>
      </c>
      <c r="P16" s="61" t="s">
        <v>48</v>
      </c>
      <c r="Q16" s="61" t="s">
        <v>80</v>
      </c>
      <c r="R16" s="61" t="s">
        <v>80</v>
      </c>
      <c r="S16" s="61" t="s">
        <v>80</v>
      </c>
      <c r="T16" s="61" t="s">
        <v>48</v>
      </c>
      <c r="U16" s="61" t="s">
        <v>80</v>
      </c>
      <c r="V16" s="61" t="s">
        <v>80</v>
      </c>
      <c r="W16" s="23" t="s">
        <v>48</v>
      </c>
      <c r="X16" s="61" t="s">
        <v>80</v>
      </c>
      <c r="Y16" s="61" t="s">
        <v>145</v>
      </c>
      <c r="Z16" s="61" t="s">
        <v>80</v>
      </c>
      <c r="AA16" s="61" t="s">
        <v>144</v>
      </c>
      <c r="AB16" s="61" t="s">
        <v>80</v>
      </c>
      <c r="AC16" s="61" t="s">
        <v>152</v>
      </c>
      <c r="AD16" s="61" t="s">
        <v>153</v>
      </c>
      <c r="AE16" s="61" t="s">
        <v>156</v>
      </c>
      <c r="AF16" s="61" t="s">
        <v>157</v>
      </c>
      <c r="AG16" s="61" t="s">
        <v>80</v>
      </c>
      <c r="AH16" s="61" t="s">
        <v>80</v>
      </c>
      <c r="AI16" s="61" t="s">
        <v>80</v>
      </c>
      <c r="AJ16" s="61" t="s">
        <v>164</v>
      </c>
      <c r="AK16" s="61" t="s">
        <v>165</v>
      </c>
      <c r="AL16" s="61" t="s">
        <v>80</v>
      </c>
      <c r="AM16" s="61" t="s">
        <v>80</v>
      </c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13"/>
      <c r="BH16" s="14"/>
      <c r="BI16" s="25"/>
      <c r="BJ16" s="10"/>
      <c r="BK16" s="14"/>
      <c r="BL16" s="25"/>
      <c r="BM16" s="49"/>
    </row>
    <row r="17" spans="1:74" s="3" customFormat="1" ht="24" customHeight="1" thickBot="1" x14ac:dyDescent="0.4">
      <c r="A17" s="224"/>
      <c r="B17" s="230"/>
      <c r="C17" s="239"/>
      <c r="D17" s="90" t="s">
        <v>7</v>
      </c>
      <c r="E17" s="69">
        <v>44805</v>
      </c>
      <c r="F17" s="69">
        <v>44806</v>
      </c>
      <c r="G17" s="69">
        <v>44807</v>
      </c>
      <c r="H17" s="69">
        <v>44810</v>
      </c>
      <c r="I17" s="69">
        <v>44810</v>
      </c>
      <c r="J17" s="69">
        <v>44812</v>
      </c>
      <c r="K17" s="69">
        <v>44812</v>
      </c>
      <c r="L17" s="69">
        <v>44813</v>
      </c>
      <c r="M17" s="69">
        <v>44817</v>
      </c>
      <c r="N17" s="69">
        <v>44817</v>
      </c>
      <c r="O17" s="69">
        <v>44817</v>
      </c>
      <c r="P17" s="69">
        <v>44817</v>
      </c>
      <c r="Q17" s="69">
        <v>44819</v>
      </c>
      <c r="R17" s="69">
        <v>44819</v>
      </c>
      <c r="S17" s="69">
        <v>44819</v>
      </c>
      <c r="T17" s="69">
        <v>44819</v>
      </c>
      <c r="U17" s="69">
        <v>44820</v>
      </c>
      <c r="V17" s="55">
        <v>44820</v>
      </c>
      <c r="W17" s="55">
        <v>44820</v>
      </c>
      <c r="X17" s="69">
        <v>44824</v>
      </c>
      <c r="Y17" s="69">
        <v>44824</v>
      </c>
      <c r="Z17" s="69">
        <v>44824</v>
      </c>
      <c r="AA17" s="69">
        <v>44824</v>
      </c>
      <c r="AB17" s="69">
        <v>44833</v>
      </c>
      <c r="AC17" s="69">
        <v>44833</v>
      </c>
      <c r="AD17" s="69">
        <v>44833</v>
      </c>
      <c r="AE17" s="69">
        <v>44834</v>
      </c>
      <c r="AF17" s="69">
        <v>44834</v>
      </c>
      <c r="AG17" s="69">
        <v>44838</v>
      </c>
      <c r="AH17" s="69">
        <v>44838</v>
      </c>
      <c r="AI17" s="69">
        <v>44840</v>
      </c>
      <c r="AJ17" s="69">
        <v>44840</v>
      </c>
      <c r="AK17" s="69">
        <v>44841</v>
      </c>
      <c r="AL17" s="69">
        <v>44847</v>
      </c>
      <c r="AM17" s="69">
        <v>44847</v>
      </c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16"/>
      <c r="BH17" s="17"/>
      <c r="BI17" s="26"/>
      <c r="BJ17" s="52"/>
      <c r="BK17" s="17"/>
      <c r="BL17" s="26"/>
      <c r="BM17" s="53"/>
    </row>
    <row r="18" spans="1:74" ht="23.25" customHeight="1" thickBot="1" x14ac:dyDescent="0.4">
      <c r="A18" s="222">
        <v>5</v>
      </c>
      <c r="B18" s="228" t="s">
        <v>41</v>
      </c>
      <c r="C18" s="237" t="s">
        <v>42</v>
      </c>
      <c r="D18" s="88" t="s">
        <v>4</v>
      </c>
      <c r="E18" s="44">
        <v>97</v>
      </c>
      <c r="F18" s="44">
        <v>93</v>
      </c>
      <c r="G18" s="44">
        <v>89</v>
      </c>
      <c r="H18" s="44">
        <v>94</v>
      </c>
      <c r="I18" s="44">
        <v>93</v>
      </c>
      <c r="J18" s="44">
        <v>90</v>
      </c>
      <c r="K18" s="44">
        <v>89</v>
      </c>
      <c r="L18" s="44">
        <v>98</v>
      </c>
      <c r="M18" s="44">
        <v>95</v>
      </c>
      <c r="N18" s="44">
        <v>93</v>
      </c>
      <c r="O18" s="44">
        <v>95</v>
      </c>
      <c r="P18" s="44"/>
      <c r="Q18" s="44">
        <v>97</v>
      </c>
      <c r="R18" s="44">
        <v>95</v>
      </c>
      <c r="S18" s="44">
        <v>92</v>
      </c>
      <c r="T18" s="40">
        <v>95</v>
      </c>
      <c r="U18" s="40">
        <v>97</v>
      </c>
      <c r="V18" s="44"/>
      <c r="W18" s="40">
        <v>96</v>
      </c>
      <c r="X18" s="40">
        <v>97</v>
      </c>
      <c r="Y18" s="40">
        <v>95</v>
      </c>
      <c r="Z18" s="40">
        <v>96</v>
      </c>
      <c r="AA18" s="44"/>
      <c r="AB18" s="44">
        <v>95</v>
      </c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19"/>
      <c r="BH18" s="20"/>
      <c r="BI18" s="21"/>
      <c r="BJ18" s="46">
        <f>COUNTIF(E18:BF18,"&gt;=1")-COUNTIF(E18:BF18,"&gt;100")</f>
        <v>21</v>
      </c>
      <c r="BK18" s="20">
        <f>SUM(E18:BF18)</f>
        <v>1981</v>
      </c>
      <c r="BL18" s="21">
        <f t="shared" ref="BL18" si="5">SUM(BK18/BJ18)</f>
        <v>94.333333333333329</v>
      </c>
      <c r="BM18" s="54"/>
      <c r="BN18" s="8">
        <f>MAX(E18:BF18)</f>
        <v>98</v>
      </c>
      <c r="BO18" s="60"/>
      <c r="BP18" s="3"/>
      <c r="BQ18" s="3"/>
      <c r="BR18" s="3"/>
      <c r="BS18" s="8">
        <v>87</v>
      </c>
      <c r="BT18" s="8">
        <v>6</v>
      </c>
      <c r="BU18" s="119">
        <v>50</v>
      </c>
      <c r="BV18" s="140" t="s">
        <v>188</v>
      </c>
    </row>
    <row r="19" spans="1:74" ht="23.25" customHeight="1" thickBot="1" x14ac:dyDescent="0.4">
      <c r="A19" s="223"/>
      <c r="B19" s="229"/>
      <c r="C19" s="238"/>
      <c r="D19" s="92" t="s">
        <v>5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>
        <v>88</v>
      </c>
      <c r="Q19" s="48"/>
      <c r="R19" s="48"/>
      <c r="S19" s="48"/>
      <c r="T19" s="48"/>
      <c r="U19" s="48"/>
      <c r="V19" s="48">
        <v>91</v>
      </c>
      <c r="W19" s="48"/>
      <c r="X19" s="48"/>
      <c r="Y19" s="48"/>
      <c r="Z19" s="48"/>
      <c r="AA19" s="48">
        <v>81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13"/>
      <c r="BH19" s="11"/>
      <c r="BI19" s="12"/>
      <c r="BJ19" s="10">
        <f>COUNTIF(E19:BF19,"&gt;=1")-COUNTIF(E19:BF19,"&gt;100")</f>
        <v>3</v>
      </c>
      <c r="BK19" s="14">
        <f>SUM(E19:BF19)</f>
        <v>260</v>
      </c>
      <c r="BL19" s="15">
        <f t="shared" ref="BL19" si="6">SUM(BK19/BJ19)</f>
        <v>86.666666666666671</v>
      </c>
      <c r="BM19" s="54"/>
      <c r="BN19" s="8">
        <f>MAX(E19:BF19)</f>
        <v>91</v>
      </c>
      <c r="BO19"/>
      <c r="BS19"/>
      <c r="BU19" s="3"/>
      <c r="BV19" s="3"/>
    </row>
    <row r="20" spans="1:74" ht="23.25" customHeight="1" x14ac:dyDescent="0.35">
      <c r="A20" s="223"/>
      <c r="B20" s="229"/>
      <c r="C20" s="238"/>
      <c r="D20" s="89" t="s">
        <v>6</v>
      </c>
      <c r="E20" s="61" t="s">
        <v>80</v>
      </c>
      <c r="F20" s="61" t="s">
        <v>80</v>
      </c>
      <c r="G20" s="61" t="s">
        <v>80</v>
      </c>
      <c r="H20" s="61" t="s">
        <v>80</v>
      </c>
      <c r="I20" s="61" t="s">
        <v>80</v>
      </c>
      <c r="J20" s="61" t="s">
        <v>80</v>
      </c>
      <c r="K20" s="61" t="s">
        <v>80</v>
      </c>
      <c r="L20" s="61" t="s">
        <v>80</v>
      </c>
      <c r="M20" s="61" t="s">
        <v>80</v>
      </c>
      <c r="N20" s="61" t="s">
        <v>48</v>
      </c>
      <c r="O20" s="61" t="s">
        <v>80</v>
      </c>
      <c r="P20" s="61" t="s">
        <v>80</v>
      </c>
      <c r="Q20" s="61" t="s">
        <v>80</v>
      </c>
      <c r="R20" s="61" t="s">
        <v>80</v>
      </c>
      <c r="S20" s="61" t="s">
        <v>80</v>
      </c>
      <c r="T20" s="61" t="s">
        <v>115</v>
      </c>
      <c r="U20" s="61" t="s">
        <v>143</v>
      </c>
      <c r="V20" s="23" t="s">
        <v>80</v>
      </c>
      <c r="W20" s="23" t="s">
        <v>154</v>
      </c>
      <c r="X20" s="61" t="s">
        <v>120</v>
      </c>
      <c r="Y20" s="23" t="s">
        <v>161</v>
      </c>
      <c r="Z20" s="23" t="s">
        <v>129</v>
      </c>
      <c r="AA20" s="23" t="s">
        <v>80</v>
      </c>
      <c r="AB20" s="23" t="s">
        <v>80</v>
      </c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13"/>
      <c r="BH20" s="14"/>
      <c r="BI20" s="12"/>
      <c r="BJ20" s="10"/>
      <c r="BK20" s="14"/>
      <c r="BL20" s="15"/>
      <c r="BM20" s="49"/>
      <c r="BO20"/>
      <c r="BS20"/>
      <c r="BU20" s="3"/>
      <c r="BV20" s="3"/>
    </row>
    <row r="21" spans="1:74" ht="23.25" customHeight="1" thickBot="1" x14ac:dyDescent="0.4">
      <c r="A21" s="224"/>
      <c r="B21" s="230"/>
      <c r="C21" s="239"/>
      <c r="D21" s="90" t="s">
        <v>7</v>
      </c>
      <c r="E21" s="69">
        <v>44805</v>
      </c>
      <c r="F21" s="69">
        <v>44806</v>
      </c>
      <c r="G21" s="69">
        <v>44807</v>
      </c>
      <c r="H21" s="69">
        <v>44810</v>
      </c>
      <c r="I21" s="69">
        <v>44810</v>
      </c>
      <c r="J21" s="69">
        <v>44812</v>
      </c>
      <c r="K21" s="69">
        <v>44812</v>
      </c>
      <c r="L21" s="69">
        <v>44813</v>
      </c>
      <c r="M21" s="69">
        <v>44817</v>
      </c>
      <c r="N21" s="69">
        <v>44817</v>
      </c>
      <c r="O21" s="69">
        <v>44819</v>
      </c>
      <c r="P21" s="69">
        <v>44819</v>
      </c>
      <c r="Q21" s="72">
        <v>44820</v>
      </c>
      <c r="R21" s="72">
        <v>44824</v>
      </c>
      <c r="S21" s="72">
        <v>44824</v>
      </c>
      <c r="T21" s="72">
        <v>44826</v>
      </c>
      <c r="U21" s="72">
        <v>44826</v>
      </c>
      <c r="V21" s="72">
        <v>44833</v>
      </c>
      <c r="W21" s="72">
        <v>44833</v>
      </c>
      <c r="X21" s="72">
        <v>44834</v>
      </c>
      <c r="Y21" s="72">
        <v>44838</v>
      </c>
      <c r="Z21" s="72">
        <v>44841</v>
      </c>
      <c r="AA21" s="72">
        <v>44847</v>
      </c>
      <c r="AB21" s="72">
        <v>44847</v>
      </c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131"/>
      <c r="BH21" s="132"/>
      <c r="BI21" s="126"/>
      <c r="BJ21" s="141"/>
      <c r="BK21" s="132"/>
      <c r="BL21" s="126"/>
      <c r="BM21" s="77"/>
      <c r="BO21"/>
      <c r="BS21"/>
      <c r="BU21" s="3"/>
      <c r="BV21" s="3"/>
    </row>
    <row r="22" spans="1:74" ht="23.25" customHeight="1" thickBot="1" x14ac:dyDescent="0.4">
      <c r="A22" s="222">
        <v>6</v>
      </c>
      <c r="B22" s="228" t="s">
        <v>12</v>
      </c>
      <c r="C22" s="237" t="s">
        <v>11</v>
      </c>
      <c r="D22" s="88" t="s">
        <v>4</v>
      </c>
      <c r="E22" s="44"/>
      <c r="F22" s="44"/>
      <c r="G22" s="44"/>
      <c r="H22" s="44"/>
      <c r="I22" s="44"/>
      <c r="J22" s="44"/>
      <c r="K22" s="44"/>
      <c r="L22" s="44">
        <v>100</v>
      </c>
      <c r="M22" s="44"/>
      <c r="N22" s="44">
        <v>99</v>
      </c>
      <c r="O22" s="44">
        <v>99</v>
      </c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125"/>
      <c r="AC22" s="125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19">
        <v>4</v>
      </c>
      <c r="BH22" s="20">
        <v>397</v>
      </c>
      <c r="BI22" s="21">
        <v>99.25</v>
      </c>
      <c r="BJ22" s="46">
        <f>COUNTIF(E22:BF22,"&gt;=1")-COUNTIF(E22:BF22,"&gt;100")</f>
        <v>3</v>
      </c>
      <c r="BK22" s="20">
        <f>SUM(E22:BF22)</f>
        <v>298</v>
      </c>
      <c r="BL22" s="24">
        <f t="shared" ref="BL22:BL23" si="7">SUM(BK22/BJ22)</f>
        <v>99.333333333333329</v>
      </c>
      <c r="BM22" s="47">
        <f>SUM(BL22-BI22)</f>
        <v>8.3333333333328596E-2</v>
      </c>
      <c r="BN22" s="8">
        <f>MAX(E22:BF22)</f>
        <v>100</v>
      </c>
      <c r="BO22" s="60"/>
      <c r="BP22" s="3"/>
      <c r="BQ22" s="3"/>
      <c r="BR22" s="3"/>
      <c r="BS22" s="213">
        <v>98</v>
      </c>
      <c r="BT22" s="8">
        <v>7</v>
      </c>
      <c r="BU22" s="3"/>
      <c r="BV22" s="3"/>
    </row>
    <row r="23" spans="1:74" ht="23.25" customHeight="1" thickBot="1" x14ac:dyDescent="0.4">
      <c r="A23" s="223"/>
      <c r="B23" s="229"/>
      <c r="C23" s="238"/>
      <c r="D23" s="92" t="s">
        <v>5</v>
      </c>
      <c r="E23" s="48">
        <v>97</v>
      </c>
      <c r="F23" s="48">
        <v>94</v>
      </c>
      <c r="G23" s="48">
        <v>96</v>
      </c>
      <c r="H23" s="48">
        <v>95</v>
      </c>
      <c r="I23" s="48">
        <v>94</v>
      </c>
      <c r="J23" s="48">
        <v>96</v>
      </c>
      <c r="K23" s="48">
        <v>96</v>
      </c>
      <c r="L23" s="48"/>
      <c r="M23" s="48">
        <v>92</v>
      </c>
      <c r="N23" s="48"/>
      <c r="O23" s="48"/>
      <c r="P23" s="48">
        <v>95</v>
      </c>
      <c r="Q23" s="48">
        <v>90</v>
      </c>
      <c r="R23" s="23">
        <v>94</v>
      </c>
      <c r="S23" s="48">
        <v>96</v>
      </c>
      <c r="T23" s="48">
        <v>96</v>
      </c>
      <c r="U23" s="48">
        <v>97</v>
      </c>
      <c r="V23" s="23"/>
      <c r="W23" s="23"/>
      <c r="X23" s="23"/>
      <c r="Y23" s="48"/>
      <c r="Z23" s="48"/>
      <c r="AA23" s="48"/>
      <c r="AB23" s="68"/>
      <c r="AC23" s="68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13">
        <v>21</v>
      </c>
      <c r="BH23" s="11">
        <v>1973</v>
      </c>
      <c r="BI23" s="12">
        <v>93.952380952380949</v>
      </c>
      <c r="BJ23" s="10">
        <f>COUNTIF(E23:BF23,"&gt;=1")-COUNTIF(E23:BF23,"&gt;100")</f>
        <v>14</v>
      </c>
      <c r="BK23" s="14">
        <f>SUM(E23:BF23)</f>
        <v>1328</v>
      </c>
      <c r="BL23" s="116">
        <f t="shared" si="7"/>
        <v>94.857142857142861</v>
      </c>
      <c r="BM23" s="49">
        <f>SUM(BL23-BI23)</f>
        <v>0.90476190476191221</v>
      </c>
      <c r="BN23" s="140">
        <f>MAX(E23:BF23)</f>
        <v>97</v>
      </c>
      <c r="BP23" s="3"/>
      <c r="BQ23" s="3"/>
      <c r="BR23" s="3"/>
      <c r="BU23" s="3"/>
      <c r="BV23" s="3"/>
    </row>
    <row r="24" spans="1:74" ht="23.25" customHeight="1" x14ac:dyDescent="0.35">
      <c r="A24" s="223"/>
      <c r="B24" s="229"/>
      <c r="C24" s="238"/>
      <c r="D24" s="89" t="s">
        <v>6</v>
      </c>
      <c r="E24" s="61" t="s">
        <v>80</v>
      </c>
      <c r="F24" s="61" t="s">
        <v>80</v>
      </c>
      <c r="G24" s="61" t="s">
        <v>80</v>
      </c>
      <c r="H24" s="61" t="s">
        <v>80</v>
      </c>
      <c r="I24" s="61" t="s">
        <v>80</v>
      </c>
      <c r="J24" s="61" t="s">
        <v>80</v>
      </c>
      <c r="K24" s="61" t="s">
        <v>80</v>
      </c>
      <c r="L24" s="61" t="s">
        <v>48</v>
      </c>
      <c r="M24" s="61" t="s">
        <v>80</v>
      </c>
      <c r="N24" s="61" t="s">
        <v>48</v>
      </c>
      <c r="O24" s="23" t="s">
        <v>48</v>
      </c>
      <c r="P24" s="23" t="s">
        <v>145</v>
      </c>
      <c r="Q24" s="23" t="s">
        <v>152</v>
      </c>
      <c r="R24" s="23" t="s">
        <v>153</v>
      </c>
      <c r="S24" s="23" t="s">
        <v>80</v>
      </c>
      <c r="T24" s="23" t="s">
        <v>80</v>
      </c>
      <c r="U24" s="23" t="s">
        <v>80</v>
      </c>
      <c r="V24" s="23"/>
      <c r="W24" s="23"/>
      <c r="X24" s="23"/>
      <c r="Y24" s="23"/>
      <c r="Z24" s="23"/>
      <c r="AA24" s="23"/>
      <c r="AB24" s="61"/>
      <c r="AC24" s="61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13"/>
      <c r="BH24" s="14"/>
      <c r="BI24" s="12"/>
      <c r="BJ24" s="10"/>
      <c r="BK24" s="14"/>
      <c r="BL24" s="25"/>
      <c r="BM24" s="49"/>
      <c r="BN24" s="3"/>
      <c r="BP24" s="3"/>
      <c r="BQ24" s="3"/>
      <c r="BR24" s="3"/>
      <c r="BS24"/>
      <c r="BU24" s="3"/>
      <c r="BV24" s="3"/>
    </row>
    <row r="25" spans="1:74" ht="23.25" customHeight="1" thickBot="1" x14ac:dyDescent="0.4">
      <c r="A25" s="224"/>
      <c r="B25" s="230"/>
      <c r="C25" s="239"/>
      <c r="D25" s="90" t="s">
        <v>7</v>
      </c>
      <c r="E25" s="69">
        <v>44805</v>
      </c>
      <c r="F25" s="69">
        <v>44806</v>
      </c>
      <c r="G25" s="69">
        <v>44807</v>
      </c>
      <c r="H25" s="69">
        <v>44810</v>
      </c>
      <c r="I25" s="69">
        <v>44810</v>
      </c>
      <c r="J25" s="69">
        <v>44812</v>
      </c>
      <c r="K25" s="69">
        <v>44812</v>
      </c>
      <c r="L25" s="69">
        <v>44817</v>
      </c>
      <c r="M25" s="69">
        <v>44817</v>
      </c>
      <c r="N25" s="69">
        <v>44824</v>
      </c>
      <c r="O25" s="51">
        <v>44824</v>
      </c>
      <c r="P25" s="51">
        <v>44834</v>
      </c>
      <c r="Q25" s="51">
        <v>44834</v>
      </c>
      <c r="R25" s="51">
        <v>44840</v>
      </c>
      <c r="S25" s="51">
        <v>44840</v>
      </c>
      <c r="T25" s="51">
        <v>44841</v>
      </c>
      <c r="U25" s="51">
        <v>44847</v>
      </c>
      <c r="V25" s="51"/>
      <c r="W25" s="51"/>
      <c r="X25" s="51"/>
      <c r="Y25" s="51"/>
      <c r="Z25" s="51"/>
      <c r="AA25" s="51"/>
      <c r="AB25" s="69"/>
      <c r="AC25" s="69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16"/>
      <c r="BH25" s="17"/>
      <c r="BI25" s="126"/>
      <c r="BJ25" s="57"/>
      <c r="BK25" s="58"/>
      <c r="BL25" s="96"/>
      <c r="BM25" s="53"/>
      <c r="BN25" s="3"/>
      <c r="BP25" s="3"/>
      <c r="BQ25" s="3"/>
      <c r="BR25" s="3"/>
      <c r="BS25"/>
      <c r="BU25" s="3"/>
      <c r="BV25" s="3"/>
    </row>
    <row r="26" spans="1:74" ht="23.25" customHeight="1" thickBot="1" x14ac:dyDescent="0.4">
      <c r="A26" s="222">
        <v>7</v>
      </c>
      <c r="B26" s="228" t="s">
        <v>43</v>
      </c>
      <c r="C26" s="237" t="s">
        <v>44</v>
      </c>
      <c r="D26" s="88" t="s">
        <v>4</v>
      </c>
      <c r="E26" s="63">
        <v>100</v>
      </c>
      <c r="F26" s="63">
        <v>98</v>
      </c>
      <c r="G26" s="63"/>
      <c r="H26" s="174"/>
      <c r="I26" s="63"/>
      <c r="J26" s="174"/>
      <c r="K26" s="63"/>
      <c r="L26" s="63"/>
      <c r="M26" s="63"/>
      <c r="N26" s="63"/>
      <c r="O26" s="63"/>
      <c r="P26" s="64"/>
      <c r="Q26" s="64"/>
      <c r="R26" s="64"/>
      <c r="S26" s="63"/>
      <c r="T26" s="63"/>
      <c r="U26" s="64"/>
      <c r="V26" s="64"/>
      <c r="W26" s="63"/>
      <c r="X26" s="63"/>
      <c r="Y26" s="63"/>
      <c r="Z26" s="63"/>
      <c r="AA26" s="64"/>
      <c r="AB26" s="125"/>
      <c r="AC26" s="125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19">
        <v>8</v>
      </c>
      <c r="BH26" s="20">
        <v>784</v>
      </c>
      <c r="BI26" s="21">
        <v>98</v>
      </c>
      <c r="BJ26" s="46">
        <f>COUNTIF(E26:BF26,"&gt;=1")-COUNTIF(E26:BF26,"&gt;100")</f>
        <v>2</v>
      </c>
      <c r="BK26" s="20">
        <f>SUM(E26:BF26)</f>
        <v>198</v>
      </c>
      <c r="BL26" s="21">
        <f t="shared" ref="BL26:BL27" si="8">SUM(BK26/BJ26)</f>
        <v>99</v>
      </c>
      <c r="BM26" s="54">
        <f t="shared" ref="BM26:BM27" si="9">SUM(BL26-BI26)</f>
        <v>1</v>
      </c>
      <c r="BN26" s="167">
        <f>MAX(E26:BF26)</f>
        <v>100</v>
      </c>
      <c r="BO26" s="60"/>
      <c r="BP26" s="3"/>
      <c r="BQ26" s="3"/>
      <c r="BR26" s="3"/>
      <c r="BT26" s="3"/>
      <c r="BU26" s="3"/>
      <c r="BV26" s="3"/>
    </row>
    <row r="27" spans="1:74" ht="23.25" customHeight="1" thickBot="1" x14ac:dyDescent="0.4">
      <c r="A27" s="223"/>
      <c r="B27" s="229"/>
      <c r="C27" s="238"/>
      <c r="D27" s="89" t="s">
        <v>5</v>
      </c>
      <c r="E27" s="65"/>
      <c r="F27" s="65"/>
      <c r="G27" s="65">
        <v>92</v>
      </c>
      <c r="H27" s="65">
        <v>98</v>
      </c>
      <c r="I27" s="65">
        <v>90</v>
      </c>
      <c r="J27" s="66">
        <v>91</v>
      </c>
      <c r="K27" s="65"/>
      <c r="L27" s="48"/>
      <c r="M27" s="48"/>
      <c r="N27" s="65"/>
      <c r="O27" s="65"/>
      <c r="P27" s="65"/>
      <c r="Q27" s="65"/>
      <c r="R27" s="65"/>
      <c r="S27" s="65"/>
      <c r="T27" s="65"/>
      <c r="U27" s="65"/>
      <c r="V27" s="65"/>
      <c r="W27" s="66"/>
      <c r="X27" s="65"/>
      <c r="Y27" s="65"/>
      <c r="Z27" s="65"/>
      <c r="AA27" s="65"/>
      <c r="AB27" s="68"/>
      <c r="AC27" s="68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13">
        <v>17</v>
      </c>
      <c r="BH27" s="14">
        <v>1585</v>
      </c>
      <c r="BI27" s="12">
        <v>93.235294117647058</v>
      </c>
      <c r="BJ27" s="10">
        <f>COUNTIF(E27:BF27,"&gt;=1")-COUNTIF(E27:BF27,"&gt;100")</f>
        <v>4</v>
      </c>
      <c r="BK27" s="14">
        <f>SUM(E27:BF27)</f>
        <v>371</v>
      </c>
      <c r="BL27" s="216">
        <f t="shared" si="8"/>
        <v>92.75</v>
      </c>
      <c r="BM27" s="49">
        <f t="shared" si="9"/>
        <v>-0.48529411764705799</v>
      </c>
      <c r="BN27" s="8">
        <f>MAX(E27:BF27)</f>
        <v>98</v>
      </c>
      <c r="BP27" s="3"/>
      <c r="BQ27" s="3"/>
      <c r="BR27" s="3"/>
      <c r="BU27" s="3"/>
      <c r="BV27" s="3"/>
    </row>
    <row r="28" spans="1:74" ht="23.25" customHeight="1" x14ac:dyDescent="0.35">
      <c r="A28" s="223"/>
      <c r="B28" s="229"/>
      <c r="C28" s="238"/>
      <c r="D28" s="89" t="s">
        <v>6</v>
      </c>
      <c r="E28" s="61" t="s">
        <v>80</v>
      </c>
      <c r="F28" s="61" t="s">
        <v>80</v>
      </c>
      <c r="G28" s="61" t="s">
        <v>80</v>
      </c>
      <c r="H28" s="61" t="s">
        <v>158</v>
      </c>
      <c r="I28" s="61" t="s">
        <v>159</v>
      </c>
      <c r="J28" s="61" t="s">
        <v>169</v>
      </c>
      <c r="K28" s="61"/>
      <c r="L28" s="61"/>
      <c r="M28" s="61"/>
      <c r="N28" s="61"/>
      <c r="O28" s="61"/>
      <c r="P28" s="87"/>
      <c r="Q28" s="87"/>
      <c r="R28" s="87"/>
      <c r="S28" s="87"/>
      <c r="T28" s="87"/>
      <c r="U28" s="23"/>
      <c r="V28" s="23"/>
      <c r="W28" s="87"/>
      <c r="X28" s="87"/>
      <c r="Y28" s="87"/>
      <c r="Z28" s="87"/>
      <c r="AA28" s="87"/>
      <c r="AB28" s="61"/>
      <c r="AC28" s="61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13"/>
      <c r="BH28" s="14"/>
      <c r="BI28" s="12"/>
      <c r="BJ28" s="10"/>
      <c r="BK28" s="14"/>
      <c r="BL28" s="15"/>
      <c r="BM28" s="49"/>
      <c r="BN28" s="3"/>
      <c r="BP28" s="3"/>
      <c r="BQ28" s="3"/>
      <c r="BR28" s="3"/>
      <c r="BS28"/>
      <c r="BU28" s="3"/>
      <c r="BV28" s="3"/>
    </row>
    <row r="29" spans="1:74" ht="23.25" customHeight="1" thickBot="1" x14ac:dyDescent="0.4">
      <c r="A29" s="224"/>
      <c r="B29" s="230"/>
      <c r="C29" s="239"/>
      <c r="D29" s="90" t="s">
        <v>7</v>
      </c>
      <c r="E29" s="69">
        <v>44805</v>
      </c>
      <c r="F29" s="69">
        <v>44806</v>
      </c>
      <c r="G29" s="69">
        <v>44807</v>
      </c>
      <c r="H29" s="69">
        <v>44834</v>
      </c>
      <c r="I29" s="69">
        <v>44834</v>
      </c>
      <c r="J29" s="69">
        <v>44840</v>
      </c>
      <c r="K29" s="69"/>
      <c r="L29" s="69"/>
      <c r="M29" s="69"/>
      <c r="N29" s="69"/>
      <c r="O29" s="69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69"/>
      <c r="AC29" s="69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16"/>
      <c r="BH29" s="17"/>
      <c r="BI29" s="126"/>
      <c r="BJ29" s="52"/>
      <c r="BK29" s="17"/>
      <c r="BL29" s="18"/>
      <c r="BM29" s="53"/>
      <c r="BN29" s="3"/>
      <c r="BP29" s="3"/>
      <c r="BQ29" s="3"/>
      <c r="BR29" s="3"/>
      <c r="BS29"/>
      <c r="BU29" s="3"/>
      <c r="BV29" s="3"/>
    </row>
    <row r="30" spans="1:74" ht="23.25" customHeight="1" thickBot="1" x14ac:dyDescent="0.4">
      <c r="A30" s="222">
        <v>8</v>
      </c>
      <c r="B30" s="228" t="s">
        <v>35</v>
      </c>
      <c r="C30" s="237" t="s">
        <v>36</v>
      </c>
      <c r="D30" s="92" t="s">
        <v>4</v>
      </c>
      <c r="E30" s="44">
        <v>96</v>
      </c>
      <c r="F30" s="44"/>
      <c r="G30" s="44">
        <v>95</v>
      </c>
      <c r="H30" s="44"/>
      <c r="I30" s="44">
        <v>92</v>
      </c>
      <c r="J30" s="44"/>
      <c r="K30" s="44">
        <v>95</v>
      </c>
      <c r="L30" s="44">
        <v>97</v>
      </c>
      <c r="M30" s="44">
        <v>98</v>
      </c>
      <c r="N30" s="44"/>
      <c r="O30" s="44">
        <v>98</v>
      </c>
      <c r="P30" s="40"/>
      <c r="Q30" s="44"/>
      <c r="R30" s="40"/>
      <c r="S30" s="44"/>
      <c r="T30" s="44">
        <v>99</v>
      </c>
      <c r="U30" s="44"/>
      <c r="V30" s="44"/>
      <c r="W30" s="44"/>
      <c r="X30" s="44">
        <v>98</v>
      </c>
      <c r="Y30" s="44"/>
      <c r="Z30" s="44"/>
      <c r="AA30" s="40"/>
      <c r="AB30" s="44"/>
      <c r="AC30" s="44"/>
      <c r="AD30" s="44"/>
      <c r="AE30" s="44"/>
      <c r="AF30" s="125"/>
      <c r="AG30" s="125"/>
      <c r="AH30" s="44"/>
      <c r="AI30" s="44"/>
      <c r="AJ30" s="44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127">
        <v>18</v>
      </c>
      <c r="BH30" s="128">
        <v>1738</v>
      </c>
      <c r="BI30" s="12">
        <v>96.555555555555557</v>
      </c>
      <c r="BJ30" s="56">
        <f>COUNTIF(E30:BF30,"&gt;=1")-COUNTIF(E30:BF30,"&gt;100")</f>
        <v>9</v>
      </c>
      <c r="BK30" s="11">
        <f>SUM(E30:BF30)</f>
        <v>868</v>
      </c>
      <c r="BL30" s="12">
        <f>SUM(BK30/BJ30)</f>
        <v>96.444444444444443</v>
      </c>
      <c r="BM30" s="47">
        <f t="shared" ref="BM30:BM31" si="10">SUM(BL30-BI30)</f>
        <v>-0.11111111111111427</v>
      </c>
      <c r="BN30" s="167">
        <f>MAX(E30:BF30)</f>
        <v>99</v>
      </c>
      <c r="BO30" s="60"/>
      <c r="BP30" s="3"/>
      <c r="BQ30" s="3"/>
      <c r="BR30" s="3"/>
      <c r="BS30" s="8">
        <v>96</v>
      </c>
      <c r="BT30" s="8">
        <v>7</v>
      </c>
      <c r="BU30" s="119">
        <v>50</v>
      </c>
      <c r="BV30" s="8" t="s">
        <v>183</v>
      </c>
    </row>
    <row r="31" spans="1:74" ht="23.25" customHeight="1" thickBot="1" x14ac:dyDescent="0.4">
      <c r="A31" s="223"/>
      <c r="B31" s="229"/>
      <c r="C31" s="238"/>
      <c r="D31" s="92" t="s">
        <v>5</v>
      </c>
      <c r="E31" s="48"/>
      <c r="F31" s="48">
        <v>91</v>
      </c>
      <c r="G31" s="48"/>
      <c r="H31" s="48">
        <v>91</v>
      </c>
      <c r="I31" s="48"/>
      <c r="J31" s="48">
        <v>92</v>
      </c>
      <c r="K31" s="48"/>
      <c r="L31" s="48"/>
      <c r="M31" s="65"/>
      <c r="N31" s="65">
        <v>86</v>
      </c>
      <c r="O31" s="65"/>
      <c r="P31" s="65">
        <v>89</v>
      </c>
      <c r="Q31" s="65">
        <v>88</v>
      </c>
      <c r="R31" s="66">
        <v>86</v>
      </c>
      <c r="S31" s="66">
        <v>91</v>
      </c>
      <c r="T31" s="65"/>
      <c r="U31" s="48">
        <v>92</v>
      </c>
      <c r="V31" s="48">
        <v>92</v>
      </c>
      <c r="W31" s="23">
        <v>91</v>
      </c>
      <c r="X31" s="48"/>
      <c r="Y31" s="48"/>
      <c r="Z31" s="48"/>
      <c r="AA31" s="48"/>
      <c r="AB31" s="48"/>
      <c r="AC31" s="48"/>
      <c r="AD31" s="23"/>
      <c r="AE31" s="23"/>
      <c r="AF31" s="68"/>
      <c r="AG31" s="68"/>
      <c r="AH31" s="23"/>
      <c r="AI31" s="48"/>
      <c r="AJ31" s="48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2">
        <v>14</v>
      </c>
      <c r="BH31" s="11">
        <v>1253</v>
      </c>
      <c r="BI31" s="12">
        <v>89.5</v>
      </c>
      <c r="BJ31" s="10">
        <f>COUNTIF(E31:BF31,"&gt;=1")-COUNTIF(E31:BF31,"&gt;100")</f>
        <v>11</v>
      </c>
      <c r="BK31" s="14">
        <f>SUM(E31:BF31)</f>
        <v>989</v>
      </c>
      <c r="BL31" s="15">
        <f>SUM(BK31/BJ31)</f>
        <v>89.909090909090907</v>
      </c>
      <c r="BM31" s="49">
        <f t="shared" si="10"/>
        <v>0.40909090909090651</v>
      </c>
      <c r="BN31" s="8">
        <f>MAX(E31:BF31)</f>
        <v>92</v>
      </c>
      <c r="BP31" s="3"/>
      <c r="BQ31" s="3"/>
      <c r="BR31" s="3"/>
      <c r="BU31" s="3"/>
      <c r="BV31" s="3"/>
    </row>
    <row r="32" spans="1:74" ht="23.25" customHeight="1" x14ac:dyDescent="0.35">
      <c r="A32" s="223"/>
      <c r="B32" s="229"/>
      <c r="C32" s="238"/>
      <c r="D32" s="89" t="s">
        <v>6</v>
      </c>
      <c r="E32" s="61" t="s">
        <v>80</v>
      </c>
      <c r="F32" s="61" t="s">
        <v>80</v>
      </c>
      <c r="G32" s="61" t="s">
        <v>80</v>
      </c>
      <c r="H32" s="61" t="s">
        <v>80</v>
      </c>
      <c r="I32" s="61" t="s">
        <v>80</v>
      </c>
      <c r="J32" s="61" t="s">
        <v>80</v>
      </c>
      <c r="K32" s="61" t="s">
        <v>80</v>
      </c>
      <c r="L32" s="61" t="s">
        <v>80</v>
      </c>
      <c r="M32" s="61" t="s">
        <v>48</v>
      </c>
      <c r="N32" s="61" t="s">
        <v>80</v>
      </c>
      <c r="O32" s="61" t="s">
        <v>48</v>
      </c>
      <c r="P32" s="61" t="s">
        <v>80</v>
      </c>
      <c r="Q32" s="61" t="s">
        <v>80</v>
      </c>
      <c r="R32" s="87" t="s">
        <v>146</v>
      </c>
      <c r="S32" s="87" t="s">
        <v>149</v>
      </c>
      <c r="T32" s="87" t="s">
        <v>80</v>
      </c>
      <c r="U32" s="87" t="s">
        <v>80</v>
      </c>
      <c r="V32" s="87" t="s">
        <v>80</v>
      </c>
      <c r="W32" s="87" t="s">
        <v>162</v>
      </c>
      <c r="X32" s="87" t="s">
        <v>80</v>
      </c>
      <c r="Y32" s="87"/>
      <c r="Z32" s="23"/>
      <c r="AA32" s="23"/>
      <c r="AB32" s="23"/>
      <c r="AC32" s="23"/>
      <c r="AD32" s="23"/>
      <c r="AE32" s="23"/>
      <c r="AF32" s="61"/>
      <c r="AG32" s="61"/>
      <c r="AH32" s="61"/>
      <c r="AI32" s="61"/>
      <c r="AJ32" s="61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13"/>
      <c r="BH32" s="14"/>
      <c r="BI32" s="12"/>
      <c r="BJ32" s="10"/>
      <c r="BK32" s="14"/>
      <c r="BL32" s="15"/>
      <c r="BM32" s="49"/>
      <c r="BN32" s="3"/>
      <c r="BP32" s="3"/>
      <c r="BQ32" s="3"/>
      <c r="BR32" s="3"/>
      <c r="BS32"/>
      <c r="BU32" s="3"/>
      <c r="BV32" s="3"/>
    </row>
    <row r="33" spans="1:74" ht="23.25" customHeight="1" thickBot="1" x14ac:dyDescent="0.4">
      <c r="A33" s="224"/>
      <c r="B33" s="230"/>
      <c r="C33" s="239"/>
      <c r="D33" s="90" t="s">
        <v>7</v>
      </c>
      <c r="E33" s="69">
        <v>44805</v>
      </c>
      <c r="F33" s="69">
        <v>44806</v>
      </c>
      <c r="G33" s="69">
        <v>44807</v>
      </c>
      <c r="H33" s="69">
        <v>44810</v>
      </c>
      <c r="I33" s="69">
        <v>44810</v>
      </c>
      <c r="J33" s="69">
        <v>44812</v>
      </c>
      <c r="K33" s="69">
        <v>44812</v>
      </c>
      <c r="L33" s="69">
        <v>44813</v>
      </c>
      <c r="M33" s="69">
        <v>44817</v>
      </c>
      <c r="N33" s="69">
        <v>44817</v>
      </c>
      <c r="O33" s="69">
        <v>44819</v>
      </c>
      <c r="P33" s="69">
        <v>44819</v>
      </c>
      <c r="Q33" s="51">
        <v>44826</v>
      </c>
      <c r="R33" s="51">
        <v>44826</v>
      </c>
      <c r="S33" s="51">
        <v>44833</v>
      </c>
      <c r="T33" s="51">
        <v>44833</v>
      </c>
      <c r="U33" s="51">
        <v>44834</v>
      </c>
      <c r="V33" s="51">
        <v>44838</v>
      </c>
      <c r="W33" s="51">
        <v>44840</v>
      </c>
      <c r="X33" s="51">
        <v>44841</v>
      </c>
      <c r="Y33" s="51"/>
      <c r="Z33" s="51"/>
      <c r="AA33" s="51"/>
      <c r="AB33" s="55"/>
      <c r="AC33" s="55"/>
      <c r="AD33" s="51"/>
      <c r="AE33" s="51"/>
      <c r="AF33" s="69"/>
      <c r="AG33" s="69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0"/>
      <c r="BH33" s="58"/>
      <c r="BI33" s="85"/>
      <c r="BJ33" s="52"/>
      <c r="BK33" s="17"/>
      <c r="BL33" s="18"/>
      <c r="BM33" s="53"/>
      <c r="BN33" s="3"/>
      <c r="BP33" s="3"/>
      <c r="BQ33" s="3"/>
      <c r="BR33" s="3"/>
      <c r="BS33"/>
      <c r="BU33" s="3"/>
      <c r="BV33" s="3"/>
    </row>
    <row r="34" spans="1:74" ht="23.25" customHeight="1" thickBot="1" x14ac:dyDescent="0.4">
      <c r="A34" s="222">
        <v>9</v>
      </c>
      <c r="B34" s="228" t="s">
        <v>13</v>
      </c>
      <c r="C34" s="237" t="s">
        <v>14</v>
      </c>
      <c r="D34" s="88" t="s">
        <v>4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>
        <v>100</v>
      </c>
      <c r="P34" s="63"/>
      <c r="Q34" s="63"/>
      <c r="R34" s="63"/>
      <c r="S34" s="63"/>
      <c r="T34" s="63">
        <v>100</v>
      </c>
      <c r="U34" s="63"/>
      <c r="V34" s="63"/>
      <c r="W34" s="63">
        <v>98</v>
      </c>
      <c r="X34" s="63"/>
      <c r="Y34" s="63"/>
      <c r="Z34" s="215">
        <v>100</v>
      </c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19">
        <v>6</v>
      </c>
      <c r="BH34" s="20">
        <v>588</v>
      </c>
      <c r="BI34" s="21">
        <v>98</v>
      </c>
      <c r="BJ34" s="10">
        <f>COUNTIF(E34:BF34,"&gt;=1")-COUNTIF(E34:BF34,"&gt;100")</f>
        <v>4</v>
      </c>
      <c r="BK34" s="14">
        <f>SUM(E34:BF34)</f>
        <v>398</v>
      </c>
      <c r="BL34" s="25">
        <f t="shared" ref="BL34" si="11">SUM(BK34/BJ34)</f>
        <v>99.5</v>
      </c>
      <c r="BM34" s="161">
        <f>SUM(BL34-BI34)</f>
        <v>1.5</v>
      </c>
      <c r="BN34" s="8">
        <f>MAX(E34:BF34)</f>
        <v>100</v>
      </c>
      <c r="BO34" s="60"/>
      <c r="BP34" s="3"/>
      <c r="BQ34" s="3"/>
      <c r="BR34" s="3"/>
      <c r="BS34" s="119">
        <v>100</v>
      </c>
      <c r="BT34" s="219">
        <v>9</v>
      </c>
      <c r="BU34" s="8">
        <v>36</v>
      </c>
      <c r="BV34" s="221" t="s">
        <v>184</v>
      </c>
    </row>
    <row r="35" spans="1:74" ht="23.25" customHeight="1" thickBot="1" x14ac:dyDescent="0.4">
      <c r="A35" s="223"/>
      <c r="B35" s="229"/>
      <c r="C35" s="238"/>
      <c r="D35" s="92" t="s">
        <v>5</v>
      </c>
      <c r="E35" s="65">
        <v>91</v>
      </c>
      <c r="F35" s="65">
        <v>91</v>
      </c>
      <c r="G35" s="65">
        <v>88</v>
      </c>
      <c r="H35" s="65">
        <v>93</v>
      </c>
      <c r="I35" s="65">
        <v>88</v>
      </c>
      <c r="J35" s="65">
        <v>94</v>
      </c>
      <c r="K35" s="65">
        <v>96</v>
      </c>
      <c r="L35" s="65">
        <v>96</v>
      </c>
      <c r="M35" s="48">
        <v>94</v>
      </c>
      <c r="N35" s="65">
        <v>96</v>
      </c>
      <c r="O35" s="65"/>
      <c r="P35" s="65">
        <v>98</v>
      </c>
      <c r="Q35" s="65">
        <v>97</v>
      </c>
      <c r="R35" s="65">
        <v>97</v>
      </c>
      <c r="S35" s="65">
        <v>97</v>
      </c>
      <c r="T35" s="65"/>
      <c r="U35" s="65">
        <v>96</v>
      </c>
      <c r="V35" s="65">
        <v>96</v>
      </c>
      <c r="W35" s="65"/>
      <c r="X35" s="65">
        <v>95</v>
      </c>
      <c r="Y35" s="65">
        <v>95</v>
      </c>
      <c r="Z35" s="65"/>
      <c r="AA35" s="65">
        <v>97</v>
      </c>
      <c r="AB35" s="66">
        <v>98</v>
      </c>
      <c r="AC35" s="65">
        <v>95</v>
      </c>
      <c r="AD35" s="66">
        <v>94</v>
      </c>
      <c r="AE35" s="66">
        <v>95</v>
      </c>
      <c r="AF35" s="65">
        <v>94</v>
      </c>
      <c r="AG35" s="66">
        <v>98</v>
      </c>
      <c r="AH35" s="66">
        <v>99</v>
      </c>
      <c r="AI35" s="66">
        <v>97</v>
      </c>
      <c r="AJ35" s="65">
        <v>95</v>
      </c>
      <c r="AK35" s="66">
        <v>95</v>
      </c>
      <c r="AL35" s="66">
        <v>96</v>
      </c>
      <c r="AM35" s="66">
        <v>92</v>
      </c>
      <c r="AN35" s="66">
        <v>97</v>
      </c>
      <c r="AO35" s="65">
        <v>94</v>
      </c>
      <c r="AP35" s="65">
        <v>94</v>
      </c>
      <c r="AQ35" s="65">
        <v>95</v>
      </c>
      <c r="AR35" s="65">
        <v>96</v>
      </c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13">
        <v>14</v>
      </c>
      <c r="BH35" s="14">
        <v>1309</v>
      </c>
      <c r="BI35" s="12">
        <v>93.5</v>
      </c>
      <c r="BJ35" s="10">
        <f>COUNTIF(E35:BF35,"&gt;=1")-COUNTIF(E35:BF35,"&gt;100")</f>
        <v>36</v>
      </c>
      <c r="BK35" s="14">
        <f>SUM(E35:BF35)</f>
        <v>3419</v>
      </c>
      <c r="BL35" s="116">
        <f t="shared" ref="BL35" si="12">SUM(BK35/BJ35)</f>
        <v>94.972222222222229</v>
      </c>
      <c r="BM35" s="161">
        <f>SUM(BL35-BI35)</f>
        <v>1.4722222222222285</v>
      </c>
      <c r="BN35" s="8">
        <f>MAX(E35:BF35)</f>
        <v>99</v>
      </c>
      <c r="BO35"/>
      <c r="BS35"/>
      <c r="BU35" s="3"/>
      <c r="BV35" s="3"/>
    </row>
    <row r="36" spans="1:74" ht="23.25" customHeight="1" x14ac:dyDescent="0.35">
      <c r="A36" s="223"/>
      <c r="B36" s="229"/>
      <c r="C36" s="238"/>
      <c r="D36" s="89" t="s">
        <v>6</v>
      </c>
      <c r="E36" s="61" t="s">
        <v>80</v>
      </c>
      <c r="F36" s="61" t="s">
        <v>80</v>
      </c>
      <c r="G36" s="61" t="s">
        <v>80</v>
      </c>
      <c r="H36" s="61" t="s">
        <v>80</v>
      </c>
      <c r="I36" s="61" t="s">
        <v>80</v>
      </c>
      <c r="J36" s="61" t="s">
        <v>80</v>
      </c>
      <c r="K36" s="61" t="s">
        <v>80</v>
      </c>
      <c r="L36" s="61" t="s">
        <v>80</v>
      </c>
      <c r="M36" s="61" t="s">
        <v>80</v>
      </c>
      <c r="N36" s="61" t="s">
        <v>80</v>
      </c>
      <c r="O36" s="61" t="s">
        <v>48</v>
      </c>
      <c r="P36" s="61" t="s">
        <v>80</v>
      </c>
      <c r="Q36" s="61" t="s">
        <v>80</v>
      </c>
      <c r="R36" s="61" t="s">
        <v>80</v>
      </c>
      <c r="S36" s="61" t="s">
        <v>80</v>
      </c>
      <c r="T36" s="61" t="s">
        <v>48</v>
      </c>
      <c r="U36" s="61" t="s">
        <v>80</v>
      </c>
      <c r="V36" s="61" t="s">
        <v>80</v>
      </c>
      <c r="W36" s="61" t="s">
        <v>48</v>
      </c>
      <c r="X36" s="61" t="s">
        <v>80</v>
      </c>
      <c r="Y36" s="61" t="s">
        <v>80</v>
      </c>
      <c r="Z36" s="61" t="s">
        <v>144</v>
      </c>
      <c r="AA36" s="61" t="s">
        <v>80</v>
      </c>
      <c r="AB36" s="61" t="s">
        <v>146</v>
      </c>
      <c r="AC36" s="61" t="s">
        <v>80</v>
      </c>
      <c r="AD36" s="23" t="s">
        <v>149</v>
      </c>
      <c r="AE36" s="23" t="s">
        <v>80</v>
      </c>
      <c r="AF36" s="23" t="s">
        <v>80</v>
      </c>
      <c r="AG36" s="23" t="s">
        <v>162</v>
      </c>
      <c r="AH36" s="23" t="s">
        <v>163</v>
      </c>
      <c r="AI36" s="23" t="s">
        <v>150</v>
      </c>
      <c r="AJ36" s="23" t="s">
        <v>80</v>
      </c>
      <c r="AK36" s="23" t="s">
        <v>164</v>
      </c>
      <c r="AL36" s="23" t="s">
        <v>165</v>
      </c>
      <c r="AM36" s="23" t="s">
        <v>166</v>
      </c>
      <c r="AN36" s="23" t="s">
        <v>167</v>
      </c>
      <c r="AO36" s="23" t="s">
        <v>80</v>
      </c>
      <c r="AP36" s="23" t="s">
        <v>80</v>
      </c>
      <c r="AQ36" s="23" t="s">
        <v>80</v>
      </c>
      <c r="AR36" s="23" t="s">
        <v>80</v>
      </c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13"/>
      <c r="BH36" s="14"/>
      <c r="BI36" s="12"/>
      <c r="BJ36" s="10"/>
      <c r="BK36" s="14"/>
      <c r="BL36" s="25"/>
      <c r="BM36" s="49"/>
      <c r="BO36"/>
      <c r="BS36"/>
      <c r="BU36" s="3"/>
      <c r="BV36" s="3"/>
    </row>
    <row r="37" spans="1:74" ht="23.25" customHeight="1" thickBot="1" x14ac:dyDescent="0.4">
      <c r="A37" s="224"/>
      <c r="B37" s="230"/>
      <c r="C37" s="239"/>
      <c r="D37" s="90" t="s">
        <v>7</v>
      </c>
      <c r="E37" s="69">
        <v>44805</v>
      </c>
      <c r="F37" s="69">
        <v>44806</v>
      </c>
      <c r="G37" s="69">
        <v>44807</v>
      </c>
      <c r="H37" s="69">
        <v>44810</v>
      </c>
      <c r="I37" s="69">
        <v>44810</v>
      </c>
      <c r="J37" s="69">
        <v>44812</v>
      </c>
      <c r="K37" s="69">
        <v>44812</v>
      </c>
      <c r="L37" s="69">
        <v>44813</v>
      </c>
      <c r="M37" s="69">
        <v>44817</v>
      </c>
      <c r="N37" s="69">
        <v>44817</v>
      </c>
      <c r="O37" s="69">
        <v>44817</v>
      </c>
      <c r="P37" s="69">
        <v>44817</v>
      </c>
      <c r="Q37" s="69">
        <v>44817</v>
      </c>
      <c r="R37" s="55">
        <v>44819</v>
      </c>
      <c r="S37" s="55">
        <v>44819</v>
      </c>
      <c r="T37" s="55">
        <v>44819</v>
      </c>
      <c r="U37" s="55">
        <v>44727</v>
      </c>
      <c r="V37" s="55">
        <v>44820</v>
      </c>
      <c r="W37" s="55">
        <v>44820</v>
      </c>
      <c r="X37" s="55">
        <v>44820</v>
      </c>
      <c r="Y37" s="55">
        <v>44824</v>
      </c>
      <c r="Z37" s="55">
        <v>44824</v>
      </c>
      <c r="AA37" s="55">
        <v>44826</v>
      </c>
      <c r="AB37" s="55">
        <v>44826</v>
      </c>
      <c r="AC37" s="55">
        <v>44826</v>
      </c>
      <c r="AD37" s="55">
        <v>44831</v>
      </c>
      <c r="AE37" s="55">
        <v>44834</v>
      </c>
      <c r="AF37" s="55">
        <v>44838</v>
      </c>
      <c r="AG37" s="55">
        <v>44838</v>
      </c>
      <c r="AH37" s="55">
        <v>44838</v>
      </c>
      <c r="AI37" s="55">
        <v>44838</v>
      </c>
      <c r="AJ37" s="55">
        <v>44840</v>
      </c>
      <c r="AK37" s="55">
        <v>44840</v>
      </c>
      <c r="AL37" s="55">
        <v>44840</v>
      </c>
      <c r="AM37" s="55">
        <v>44840</v>
      </c>
      <c r="AN37" s="55">
        <v>44841</v>
      </c>
      <c r="AO37" s="55">
        <v>44845</v>
      </c>
      <c r="AP37" s="55">
        <v>44845</v>
      </c>
      <c r="AQ37" s="55">
        <v>44847</v>
      </c>
      <c r="AR37" s="55">
        <v>44847</v>
      </c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16"/>
      <c r="BH37" s="17"/>
      <c r="BI37" s="126"/>
      <c r="BJ37" s="57"/>
      <c r="BK37" s="58"/>
      <c r="BL37" s="96"/>
      <c r="BM37" s="53"/>
      <c r="BO37"/>
      <c r="BS37"/>
      <c r="BU37" s="3"/>
      <c r="BV37" s="3"/>
    </row>
    <row r="38" spans="1:74" ht="23.25" customHeight="1" thickBot="1" x14ac:dyDescent="0.4">
      <c r="A38" s="222">
        <v>10</v>
      </c>
      <c r="B38" s="228" t="s">
        <v>37</v>
      </c>
      <c r="C38" s="237" t="s">
        <v>38</v>
      </c>
      <c r="D38" s="88" t="s">
        <v>4</v>
      </c>
      <c r="E38" s="44"/>
      <c r="F38" s="63">
        <v>99</v>
      </c>
      <c r="G38" s="63"/>
      <c r="H38" s="63"/>
      <c r="I38" s="44"/>
      <c r="J38" s="44"/>
      <c r="K38" s="44"/>
      <c r="L38" s="44"/>
      <c r="M38" s="44"/>
      <c r="N38" s="44">
        <v>97</v>
      </c>
      <c r="O38" s="44"/>
      <c r="P38" s="40"/>
      <c r="Q38" s="44"/>
      <c r="R38" s="40"/>
      <c r="S38" s="40"/>
      <c r="T38" s="44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98">
        <v>2</v>
      </c>
      <c r="BH38" s="99">
        <v>192</v>
      </c>
      <c r="BI38" s="21">
        <v>96</v>
      </c>
      <c r="BJ38" s="46">
        <f>COUNTIF(E38:BF38,"&gt;=1")-COUNTIF(E38:BF38,"&gt;100")</f>
        <v>2</v>
      </c>
      <c r="BK38" s="20">
        <f>SUM(E38:BF38)</f>
        <v>196</v>
      </c>
      <c r="BL38" s="21">
        <f t="shared" ref="BL38:BL39" si="13">SUM(BK38/BJ38)</f>
        <v>98</v>
      </c>
      <c r="BM38" s="162">
        <f>SUM(BL38-BI38)</f>
        <v>2</v>
      </c>
      <c r="BN38" s="8">
        <f>MAX(E38:BF38)</f>
        <v>99</v>
      </c>
      <c r="BO38" s="123"/>
      <c r="BP38" s="3"/>
      <c r="BQ38" s="3"/>
      <c r="BR38" s="3"/>
      <c r="BS38" s="8">
        <v>85</v>
      </c>
      <c r="BT38" s="140">
        <v>6</v>
      </c>
      <c r="BU38" s="3"/>
      <c r="BV38" s="3"/>
    </row>
    <row r="39" spans="1:74" ht="23.25" customHeight="1" thickBot="1" x14ac:dyDescent="0.4">
      <c r="A39" s="223"/>
      <c r="B39" s="229"/>
      <c r="C39" s="238"/>
      <c r="D39" s="92" t="s">
        <v>5</v>
      </c>
      <c r="E39" s="48">
        <v>91</v>
      </c>
      <c r="F39" s="65"/>
      <c r="G39" s="65">
        <v>91</v>
      </c>
      <c r="H39" s="65">
        <v>91</v>
      </c>
      <c r="I39" s="65">
        <v>91</v>
      </c>
      <c r="J39" s="48">
        <v>93</v>
      </c>
      <c r="K39" s="48">
        <v>93</v>
      </c>
      <c r="L39" s="48">
        <v>92</v>
      </c>
      <c r="M39" s="48">
        <v>92</v>
      </c>
      <c r="N39" s="48"/>
      <c r="O39" s="48">
        <v>90</v>
      </c>
      <c r="P39" s="48">
        <v>90</v>
      </c>
      <c r="Q39" s="48">
        <v>92</v>
      </c>
      <c r="R39" s="48">
        <v>90</v>
      </c>
      <c r="S39" s="48">
        <v>89</v>
      </c>
      <c r="T39" s="48">
        <v>94</v>
      </c>
      <c r="U39" s="48">
        <v>94</v>
      </c>
      <c r="V39" s="48">
        <v>93</v>
      </c>
      <c r="W39" s="23">
        <v>95</v>
      </c>
      <c r="X39" s="48">
        <v>91</v>
      </c>
      <c r="Y39" s="65">
        <v>97</v>
      </c>
      <c r="Z39" s="65">
        <v>93</v>
      </c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2">
        <v>8</v>
      </c>
      <c r="BH39" s="11">
        <v>764</v>
      </c>
      <c r="BI39" s="12">
        <v>95.5</v>
      </c>
      <c r="BJ39" s="10">
        <f>COUNTIF(E39:BF39,"&gt;=1")-COUNTIF(E39:BF39,"&gt;100")</f>
        <v>20</v>
      </c>
      <c r="BK39" s="14">
        <f>SUM(E39:BF39)</f>
        <v>1842</v>
      </c>
      <c r="BL39" s="216">
        <f t="shared" si="13"/>
        <v>92.1</v>
      </c>
      <c r="BM39" s="161">
        <f>SUM(BL39-BI39)</f>
        <v>-3.4000000000000057</v>
      </c>
      <c r="BN39" s="8">
        <f>MAX(E39:BF39)</f>
        <v>97</v>
      </c>
      <c r="BP39" s="3"/>
      <c r="BQ39" s="3"/>
      <c r="BR39" s="3"/>
      <c r="BU39" s="3"/>
      <c r="BV39" s="3"/>
    </row>
    <row r="40" spans="1:74" ht="23.25" customHeight="1" x14ac:dyDescent="0.35">
      <c r="A40" s="223"/>
      <c r="B40" s="229"/>
      <c r="C40" s="238"/>
      <c r="D40" s="89" t="s">
        <v>6</v>
      </c>
      <c r="E40" s="61" t="s">
        <v>80</v>
      </c>
      <c r="F40" s="61" t="s">
        <v>80</v>
      </c>
      <c r="G40" s="61" t="s">
        <v>80</v>
      </c>
      <c r="H40" s="61" t="s">
        <v>80</v>
      </c>
      <c r="I40" s="61" t="s">
        <v>80</v>
      </c>
      <c r="J40" s="61" t="s">
        <v>80</v>
      </c>
      <c r="K40" s="61" t="s">
        <v>80</v>
      </c>
      <c r="L40" s="61" t="s">
        <v>80</v>
      </c>
      <c r="M40" s="61" t="s">
        <v>80</v>
      </c>
      <c r="N40" s="61" t="s">
        <v>48</v>
      </c>
      <c r="O40" s="61" t="s">
        <v>80</v>
      </c>
      <c r="P40" s="61" t="s">
        <v>80</v>
      </c>
      <c r="Q40" s="61" t="s">
        <v>80</v>
      </c>
      <c r="R40" s="61" t="s">
        <v>80</v>
      </c>
      <c r="S40" s="61" t="s">
        <v>80</v>
      </c>
      <c r="T40" s="23" t="s">
        <v>145</v>
      </c>
      <c r="U40" s="23" t="s">
        <v>152</v>
      </c>
      <c r="V40" s="61" t="s">
        <v>80</v>
      </c>
      <c r="W40" s="23" t="s">
        <v>153</v>
      </c>
      <c r="X40" s="23" t="s">
        <v>80</v>
      </c>
      <c r="Y40" s="23" t="s">
        <v>80</v>
      </c>
      <c r="Z40" s="23" t="s">
        <v>80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13"/>
      <c r="BH40" s="14"/>
      <c r="BI40" s="12"/>
      <c r="BJ40" s="10"/>
      <c r="BK40" s="14"/>
      <c r="BL40" s="15"/>
      <c r="BM40" s="49"/>
      <c r="BN40" s="3"/>
      <c r="BP40" s="3"/>
      <c r="BQ40" s="3"/>
      <c r="BR40" s="3"/>
      <c r="BS40"/>
      <c r="BU40" s="3"/>
      <c r="BV40" s="3"/>
    </row>
    <row r="41" spans="1:74" ht="23.25" customHeight="1" thickBot="1" x14ac:dyDescent="0.4">
      <c r="A41" s="224"/>
      <c r="B41" s="230"/>
      <c r="C41" s="239"/>
      <c r="D41" s="90" t="s">
        <v>7</v>
      </c>
      <c r="E41" s="69">
        <v>44805</v>
      </c>
      <c r="F41" s="69">
        <v>44806</v>
      </c>
      <c r="G41" s="69">
        <v>44807</v>
      </c>
      <c r="H41" s="69">
        <v>44810</v>
      </c>
      <c r="I41" s="69">
        <v>44810</v>
      </c>
      <c r="J41" s="69">
        <v>44812</v>
      </c>
      <c r="K41" s="69">
        <v>44812</v>
      </c>
      <c r="L41" s="69">
        <v>44813</v>
      </c>
      <c r="M41" s="69">
        <v>44817</v>
      </c>
      <c r="N41" s="69">
        <v>44817</v>
      </c>
      <c r="O41" s="69">
        <v>44819</v>
      </c>
      <c r="P41" s="69">
        <v>44819</v>
      </c>
      <c r="Q41" s="69">
        <v>44820</v>
      </c>
      <c r="R41" s="51">
        <v>44824</v>
      </c>
      <c r="S41" s="51">
        <v>44826</v>
      </c>
      <c r="T41" s="51">
        <v>44834</v>
      </c>
      <c r="U41" s="51">
        <v>44834</v>
      </c>
      <c r="V41" s="51">
        <v>44840</v>
      </c>
      <c r="W41" s="51">
        <v>44840</v>
      </c>
      <c r="X41" s="51">
        <v>44841</v>
      </c>
      <c r="Y41" s="55">
        <v>44847</v>
      </c>
      <c r="Z41" s="55">
        <v>44847</v>
      </c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16"/>
      <c r="BH41" s="17"/>
      <c r="BI41" s="126"/>
      <c r="BJ41" s="52"/>
      <c r="BK41" s="17"/>
      <c r="BL41" s="18"/>
      <c r="BM41" s="59"/>
      <c r="BN41" s="3"/>
      <c r="BP41" s="3"/>
      <c r="BQ41" s="3"/>
      <c r="BR41" s="3"/>
      <c r="BS41"/>
      <c r="BU41" s="3"/>
      <c r="BV41" s="3"/>
    </row>
    <row r="42" spans="1:74" ht="23.25" customHeight="1" thickBot="1" x14ac:dyDescent="0.4">
      <c r="A42" s="222">
        <v>11</v>
      </c>
      <c r="B42" s="225" t="s">
        <v>74</v>
      </c>
      <c r="C42" s="246" t="s">
        <v>75</v>
      </c>
      <c r="D42" s="88" t="s">
        <v>4</v>
      </c>
      <c r="E42" s="44">
        <v>83</v>
      </c>
      <c r="F42" s="44">
        <v>83</v>
      </c>
      <c r="G42" s="44">
        <v>76</v>
      </c>
      <c r="H42" s="44">
        <v>85</v>
      </c>
      <c r="I42" s="44">
        <v>84</v>
      </c>
      <c r="J42" s="44">
        <v>85</v>
      </c>
      <c r="K42" s="40">
        <v>87</v>
      </c>
      <c r="L42" s="44">
        <v>70</v>
      </c>
      <c r="M42" s="44">
        <v>88</v>
      </c>
      <c r="N42" s="44">
        <v>88</v>
      </c>
      <c r="O42" s="44">
        <v>89</v>
      </c>
      <c r="P42" s="40"/>
      <c r="Q42" s="44">
        <v>87</v>
      </c>
      <c r="R42" s="44">
        <v>92</v>
      </c>
      <c r="S42" s="40">
        <v>92</v>
      </c>
      <c r="T42" s="40">
        <v>93</v>
      </c>
      <c r="U42" s="44">
        <v>89</v>
      </c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22"/>
      <c r="BH42" s="11"/>
      <c r="BI42" s="12"/>
      <c r="BJ42" s="56">
        <f>COUNTIF(E42:BF42,"&gt;=1")-COUNTIF(E42:BF42,"&gt;100")</f>
        <v>16</v>
      </c>
      <c r="BK42" s="11">
        <f>SUM(E42:BF42)</f>
        <v>1371</v>
      </c>
      <c r="BL42" s="12">
        <f t="shared" ref="BL42:BL43" si="14">SUM(BK42/BJ42)</f>
        <v>85.6875</v>
      </c>
      <c r="BM42" s="47"/>
      <c r="BN42" s="167">
        <f>MAX(E42:BF42)</f>
        <v>93</v>
      </c>
      <c r="BO42" s="60"/>
      <c r="BP42" s="3"/>
      <c r="BQ42" s="3"/>
      <c r="BR42" s="3"/>
      <c r="BS42" s="8">
        <v>68</v>
      </c>
      <c r="BT42" s="175">
        <v>2</v>
      </c>
      <c r="BU42" s="8">
        <v>29</v>
      </c>
      <c r="BV42" s="8" t="s">
        <v>185</v>
      </c>
    </row>
    <row r="43" spans="1:74" ht="23.25" customHeight="1" thickBot="1" x14ac:dyDescent="0.4">
      <c r="A43" s="223"/>
      <c r="B43" s="226"/>
      <c r="C43" s="247"/>
      <c r="D43" s="89" t="s">
        <v>5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166"/>
      <c r="P43" s="173"/>
      <c r="Q43" s="166"/>
      <c r="R43" s="23"/>
      <c r="S43" s="23"/>
      <c r="T43" s="23"/>
      <c r="U43" s="65"/>
      <c r="V43" s="65">
        <v>77</v>
      </c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13"/>
      <c r="BH43" s="11"/>
      <c r="BI43" s="12"/>
      <c r="BJ43" s="10">
        <f>COUNTIF(E43:BF43,"&gt;=1")-COUNTIF(E43:BF43,"&gt;100")</f>
        <v>1</v>
      </c>
      <c r="BK43" s="14">
        <f>SUM(E43:BF43)</f>
        <v>77</v>
      </c>
      <c r="BL43" s="12">
        <f t="shared" si="14"/>
        <v>77</v>
      </c>
      <c r="BM43" s="54"/>
      <c r="BN43" s="8">
        <f>MAX(E43:BF43)</f>
        <v>77</v>
      </c>
      <c r="BP43" s="3"/>
      <c r="BQ43" s="3"/>
      <c r="BR43" s="3"/>
      <c r="BU43" s="3"/>
      <c r="BV43" s="3"/>
    </row>
    <row r="44" spans="1:74" ht="23.25" customHeight="1" x14ac:dyDescent="0.35">
      <c r="A44" s="223"/>
      <c r="B44" s="226"/>
      <c r="C44" s="247"/>
      <c r="D44" s="89" t="s">
        <v>6</v>
      </c>
      <c r="E44" s="61" t="s">
        <v>80</v>
      </c>
      <c r="F44" s="61" t="s">
        <v>48</v>
      </c>
      <c r="G44" s="23" t="s">
        <v>80</v>
      </c>
      <c r="H44" s="23" t="s">
        <v>80</v>
      </c>
      <c r="I44" s="23" t="s">
        <v>80</v>
      </c>
      <c r="J44" s="23" t="s">
        <v>147</v>
      </c>
      <c r="K44" s="23" t="s">
        <v>115</v>
      </c>
      <c r="L44" s="23" t="s">
        <v>155</v>
      </c>
      <c r="M44" s="23" t="s">
        <v>80</v>
      </c>
      <c r="N44" s="23" t="s">
        <v>80</v>
      </c>
      <c r="O44" s="23" t="s">
        <v>80</v>
      </c>
      <c r="P44" s="23" t="s">
        <v>120</v>
      </c>
      <c r="Q44" s="23" t="s">
        <v>80</v>
      </c>
      <c r="R44" s="23" t="s">
        <v>80</v>
      </c>
      <c r="S44" s="23" t="s">
        <v>168</v>
      </c>
      <c r="T44" s="23" t="s">
        <v>129</v>
      </c>
      <c r="U44" s="23" t="s">
        <v>80</v>
      </c>
      <c r="V44" s="23" t="s">
        <v>80</v>
      </c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13"/>
      <c r="BH44" s="14"/>
      <c r="BI44" s="12"/>
      <c r="BJ44" s="10"/>
      <c r="BK44" s="14"/>
      <c r="BL44" s="15"/>
      <c r="BM44" s="49"/>
      <c r="BN44" s="3"/>
      <c r="BP44" s="3"/>
      <c r="BS44"/>
      <c r="BU44" s="3"/>
      <c r="BV44" s="3"/>
    </row>
    <row r="45" spans="1:74" ht="23.25" customHeight="1" thickBot="1" x14ac:dyDescent="0.4">
      <c r="A45" s="224"/>
      <c r="B45" s="227"/>
      <c r="C45" s="248"/>
      <c r="D45" s="91" t="s">
        <v>7</v>
      </c>
      <c r="E45" s="69">
        <v>44819</v>
      </c>
      <c r="F45" s="69">
        <v>44819</v>
      </c>
      <c r="G45" s="69">
        <v>44820</v>
      </c>
      <c r="H45" s="51">
        <v>44824</v>
      </c>
      <c r="I45" s="51">
        <v>44824</v>
      </c>
      <c r="J45" s="51">
        <v>44826</v>
      </c>
      <c r="K45" s="51">
        <v>44826</v>
      </c>
      <c r="L45" s="51">
        <v>44833</v>
      </c>
      <c r="M45" s="51">
        <v>44833</v>
      </c>
      <c r="N45" s="55">
        <v>44833</v>
      </c>
      <c r="O45" s="51">
        <v>44833</v>
      </c>
      <c r="P45" s="51">
        <v>44834</v>
      </c>
      <c r="Q45" s="51">
        <v>44838</v>
      </c>
      <c r="R45" s="51">
        <v>44840</v>
      </c>
      <c r="S45" s="51">
        <v>44840</v>
      </c>
      <c r="T45" s="51">
        <v>44841</v>
      </c>
      <c r="U45" s="55">
        <v>44847</v>
      </c>
      <c r="V45" s="55">
        <v>44847</v>
      </c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16"/>
      <c r="BH45" s="17"/>
      <c r="BI45" s="126"/>
      <c r="BJ45" s="52"/>
      <c r="BK45" s="17"/>
      <c r="BL45" s="18"/>
      <c r="BM45" s="53"/>
      <c r="BN45" s="3"/>
      <c r="BP45" s="3"/>
      <c r="BS45"/>
      <c r="BU45" s="3"/>
      <c r="BV45" s="3"/>
    </row>
    <row r="46" spans="1:74" ht="23.25" customHeight="1" thickBot="1" x14ac:dyDescent="0.4">
      <c r="A46" s="222">
        <v>12</v>
      </c>
      <c r="B46" s="228" t="s">
        <v>16</v>
      </c>
      <c r="C46" s="237" t="s">
        <v>17</v>
      </c>
      <c r="D46" s="88" t="s">
        <v>4</v>
      </c>
      <c r="E46" s="44"/>
      <c r="F46" s="44"/>
      <c r="G46" s="44"/>
      <c r="H46" s="63"/>
      <c r="I46" s="63"/>
      <c r="J46" s="63"/>
      <c r="K46" s="44"/>
      <c r="L46" s="44"/>
      <c r="M46" s="44">
        <v>100</v>
      </c>
      <c r="N46" s="44"/>
      <c r="O46" s="44">
        <v>99</v>
      </c>
      <c r="P46" s="40"/>
      <c r="Q46" s="40"/>
      <c r="R46" s="44"/>
      <c r="S46" s="40"/>
      <c r="T46" s="40"/>
      <c r="U46" s="40"/>
      <c r="V46" s="40"/>
      <c r="W46" s="44"/>
      <c r="X46" s="44"/>
      <c r="Y46" s="40"/>
      <c r="Z46" s="40"/>
      <c r="AA46" s="40"/>
      <c r="AB46" s="40"/>
      <c r="AC46" s="40"/>
      <c r="AD46" s="40"/>
      <c r="AE46" s="40"/>
      <c r="AF46" s="40"/>
      <c r="AG46" s="125"/>
      <c r="AH46" s="125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22">
        <v>5</v>
      </c>
      <c r="BH46" s="11">
        <v>494</v>
      </c>
      <c r="BI46" s="12">
        <v>98.8</v>
      </c>
      <c r="BJ46" s="46">
        <f>COUNTIF(E46:BF46,"&gt;=1")-COUNTIF(E46:BF46,"&gt;100")</f>
        <v>2</v>
      </c>
      <c r="BK46" s="20">
        <f>SUM(E46:BF46)</f>
        <v>199</v>
      </c>
      <c r="BL46" s="24">
        <f t="shared" ref="BL46:BL47" si="15">SUM(BK46/BJ46)</f>
        <v>99.5</v>
      </c>
      <c r="BM46" s="162">
        <f t="shared" ref="BM46:BM47" si="16">SUM(BL46-BI46)</f>
        <v>0.70000000000000284</v>
      </c>
      <c r="BN46" s="8">
        <f>MAX(E46:BF46)</f>
        <v>100</v>
      </c>
      <c r="BO46" s="60"/>
      <c r="BP46" s="3"/>
      <c r="BQ46" s="3"/>
      <c r="BR46" s="3"/>
      <c r="BS46" s="213">
        <v>98</v>
      </c>
      <c r="BT46" s="219">
        <v>9</v>
      </c>
      <c r="BU46" s="8">
        <v>46</v>
      </c>
      <c r="BV46" s="119" t="s">
        <v>186</v>
      </c>
    </row>
    <row r="47" spans="1:74" ht="23.25" customHeight="1" thickBot="1" x14ac:dyDescent="0.4">
      <c r="A47" s="223"/>
      <c r="B47" s="229"/>
      <c r="C47" s="238"/>
      <c r="D47" s="92" t="s">
        <v>5</v>
      </c>
      <c r="E47" s="48">
        <v>96</v>
      </c>
      <c r="F47" s="48">
        <v>96</v>
      </c>
      <c r="G47" s="48">
        <v>97</v>
      </c>
      <c r="H47" s="65">
        <v>95</v>
      </c>
      <c r="I47" s="65">
        <v>98</v>
      </c>
      <c r="J47" s="65">
        <v>99</v>
      </c>
      <c r="K47" s="65">
        <v>93</v>
      </c>
      <c r="L47" s="65">
        <v>95</v>
      </c>
      <c r="M47" s="48"/>
      <c r="N47" s="48">
        <v>97</v>
      </c>
      <c r="O47" s="48"/>
      <c r="P47" s="48">
        <v>95</v>
      </c>
      <c r="Q47" s="48">
        <v>99</v>
      </c>
      <c r="R47" s="48">
        <v>98</v>
      </c>
      <c r="S47" s="48">
        <v>97</v>
      </c>
      <c r="T47" s="23">
        <v>99</v>
      </c>
      <c r="U47" s="48">
        <v>94</v>
      </c>
      <c r="V47" s="48">
        <v>97</v>
      </c>
      <c r="W47" s="65">
        <v>96</v>
      </c>
      <c r="X47" s="65">
        <v>93</v>
      </c>
      <c r="Y47" s="48"/>
      <c r="Z47" s="48"/>
      <c r="AA47" s="48"/>
      <c r="AB47" s="48"/>
      <c r="AC47" s="48"/>
      <c r="AD47" s="48"/>
      <c r="AE47" s="48"/>
      <c r="AF47" s="48"/>
      <c r="AG47" s="68"/>
      <c r="AH47" s="6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27">
        <v>25</v>
      </c>
      <c r="BH47" s="28">
        <v>2394</v>
      </c>
      <c r="BI47" s="12">
        <v>95.76</v>
      </c>
      <c r="BJ47" s="10">
        <f>COUNTIF(E47:BF47,"&gt;=1")-COUNTIF(E47:BF47,"&gt;100")</f>
        <v>18</v>
      </c>
      <c r="BK47" s="14">
        <f>SUM(E47:BF47)</f>
        <v>1734</v>
      </c>
      <c r="BL47" s="172">
        <f t="shared" si="15"/>
        <v>96.333333333333329</v>
      </c>
      <c r="BM47" s="161">
        <f t="shared" si="16"/>
        <v>0.57333333333332348</v>
      </c>
      <c r="BN47" s="8">
        <f>MAX(E47:BF47)</f>
        <v>99</v>
      </c>
      <c r="BP47" s="3"/>
      <c r="BQ47" s="3"/>
      <c r="BR47" s="3"/>
      <c r="BU47" s="3"/>
      <c r="BV47" s="3"/>
    </row>
    <row r="48" spans="1:74" ht="23.25" customHeight="1" x14ac:dyDescent="0.35">
      <c r="A48" s="223"/>
      <c r="B48" s="229"/>
      <c r="C48" s="238"/>
      <c r="D48" s="89" t="s">
        <v>6</v>
      </c>
      <c r="E48" s="61" t="s">
        <v>80</v>
      </c>
      <c r="F48" s="61" t="s">
        <v>80</v>
      </c>
      <c r="G48" s="61" t="s">
        <v>80</v>
      </c>
      <c r="H48" s="61" t="s">
        <v>80</v>
      </c>
      <c r="I48" s="61" t="s">
        <v>80</v>
      </c>
      <c r="J48" s="61" t="s">
        <v>80</v>
      </c>
      <c r="K48" s="61" t="s">
        <v>80</v>
      </c>
      <c r="L48" s="61" t="s">
        <v>80</v>
      </c>
      <c r="M48" s="61" t="s">
        <v>48</v>
      </c>
      <c r="N48" s="61" t="s">
        <v>80</v>
      </c>
      <c r="O48" s="61" t="s">
        <v>48</v>
      </c>
      <c r="P48" s="61" t="s">
        <v>80</v>
      </c>
      <c r="Q48" s="23" t="s">
        <v>145</v>
      </c>
      <c r="R48" s="23" t="s">
        <v>152</v>
      </c>
      <c r="S48" s="23" t="s">
        <v>80</v>
      </c>
      <c r="T48" s="23" t="s">
        <v>153</v>
      </c>
      <c r="U48" s="23" t="s">
        <v>80</v>
      </c>
      <c r="V48" s="23" t="s">
        <v>80</v>
      </c>
      <c r="W48" s="23" t="s">
        <v>80</v>
      </c>
      <c r="X48" s="23" t="s">
        <v>80</v>
      </c>
      <c r="Y48" s="23"/>
      <c r="Z48" s="23"/>
      <c r="AA48" s="23"/>
      <c r="AB48" s="23"/>
      <c r="AC48" s="23"/>
      <c r="AD48" s="23"/>
      <c r="AE48" s="23"/>
      <c r="AF48" s="23"/>
      <c r="AG48" s="61"/>
      <c r="AH48" s="61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13"/>
      <c r="BH48" s="14"/>
      <c r="BI48" s="12"/>
      <c r="BJ48" s="10"/>
      <c r="BK48" s="14"/>
      <c r="BL48" s="25"/>
      <c r="BM48" s="49"/>
      <c r="BN48" s="3"/>
      <c r="BP48" s="3"/>
      <c r="BQ48" s="3"/>
      <c r="BR48" s="3"/>
      <c r="BS48"/>
      <c r="BU48" s="3"/>
      <c r="BV48" s="3"/>
    </row>
    <row r="49" spans="1:74" ht="23.25" customHeight="1" thickBot="1" x14ac:dyDescent="0.4">
      <c r="A49" s="224"/>
      <c r="B49" s="230"/>
      <c r="C49" s="239"/>
      <c r="D49" s="90" t="s">
        <v>7</v>
      </c>
      <c r="E49" s="69">
        <v>44805</v>
      </c>
      <c r="F49" s="69">
        <v>44806</v>
      </c>
      <c r="G49" s="69">
        <v>44807</v>
      </c>
      <c r="H49" s="69">
        <v>44810</v>
      </c>
      <c r="I49" s="69">
        <v>44810</v>
      </c>
      <c r="J49" s="69">
        <v>44812</v>
      </c>
      <c r="K49" s="69">
        <v>44812</v>
      </c>
      <c r="L49" s="69">
        <v>44813</v>
      </c>
      <c r="M49" s="69">
        <v>44817</v>
      </c>
      <c r="N49" s="69">
        <v>44817</v>
      </c>
      <c r="O49" s="69">
        <v>44819</v>
      </c>
      <c r="P49" s="69">
        <v>44819</v>
      </c>
      <c r="Q49" s="55">
        <v>44826</v>
      </c>
      <c r="R49" s="51">
        <v>44834</v>
      </c>
      <c r="S49" s="55">
        <v>44838</v>
      </c>
      <c r="T49" s="55">
        <v>44840</v>
      </c>
      <c r="U49" s="55">
        <v>44840</v>
      </c>
      <c r="V49" s="55">
        <v>44841</v>
      </c>
      <c r="W49" s="55">
        <v>44847</v>
      </c>
      <c r="X49" s="55">
        <v>44847</v>
      </c>
      <c r="Y49" s="55"/>
      <c r="Z49" s="55"/>
      <c r="AA49" s="55"/>
      <c r="AB49" s="55"/>
      <c r="AC49" s="55"/>
      <c r="AD49" s="55"/>
      <c r="AE49" s="55"/>
      <c r="AF49" s="55"/>
      <c r="AG49" s="69"/>
      <c r="AH49" s="69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0"/>
      <c r="BH49" s="58"/>
      <c r="BI49" s="85"/>
      <c r="BJ49" s="52"/>
      <c r="BK49" s="17"/>
      <c r="BL49" s="26"/>
      <c r="BM49" s="53"/>
      <c r="BN49" s="3"/>
      <c r="BP49" s="3"/>
      <c r="BQ49" s="3"/>
      <c r="BR49" s="3"/>
      <c r="BS49"/>
      <c r="BU49" s="3"/>
      <c r="BV49" s="3"/>
    </row>
    <row r="50" spans="1:74" ht="23.25" customHeight="1" thickBot="1" x14ac:dyDescent="0.4">
      <c r="A50" s="222">
        <v>13</v>
      </c>
      <c r="B50" s="225" t="s">
        <v>76</v>
      </c>
      <c r="C50" s="246" t="s">
        <v>77</v>
      </c>
      <c r="D50" s="88" t="s">
        <v>4</v>
      </c>
      <c r="E50" s="44">
        <v>94</v>
      </c>
      <c r="F50" s="44">
        <v>91</v>
      </c>
      <c r="G50" s="44">
        <v>93</v>
      </c>
      <c r="H50" s="44">
        <v>85</v>
      </c>
      <c r="I50" s="44">
        <v>91</v>
      </c>
      <c r="J50" s="44">
        <v>93</v>
      </c>
      <c r="K50" s="44">
        <v>86</v>
      </c>
      <c r="L50" s="44">
        <v>91</v>
      </c>
      <c r="M50" s="44">
        <v>93</v>
      </c>
      <c r="N50" s="44">
        <v>91</v>
      </c>
      <c r="O50" s="44">
        <v>91</v>
      </c>
      <c r="P50" s="44">
        <v>94</v>
      </c>
      <c r="Q50" s="44">
        <v>87</v>
      </c>
      <c r="R50" s="44">
        <v>88</v>
      </c>
      <c r="S50" s="44">
        <v>93</v>
      </c>
      <c r="T50" s="44">
        <v>90</v>
      </c>
      <c r="U50" s="44">
        <v>94</v>
      </c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19"/>
      <c r="BH50" s="20"/>
      <c r="BI50" s="21"/>
      <c r="BJ50" s="56">
        <f>COUNTIF(E50:BF50,"&gt;=1")-COUNTIF(E50:BF50,"&gt;100")</f>
        <v>17</v>
      </c>
      <c r="BK50" s="11">
        <f>SUM(E50:BF50)</f>
        <v>1545</v>
      </c>
      <c r="BL50" s="12">
        <f t="shared" ref="BL50:BL51" si="17">SUM(BK50/BJ50)</f>
        <v>90.882352941176464</v>
      </c>
      <c r="BM50" s="47"/>
      <c r="BN50" s="167">
        <f>MAX(E50:BF50)</f>
        <v>94</v>
      </c>
      <c r="BO50" s="60"/>
      <c r="BP50" s="3"/>
      <c r="BQ50" s="3"/>
      <c r="BR50" s="3"/>
      <c r="BS50" s="8">
        <v>90</v>
      </c>
      <c r="BT50" s="140">
        <v>6</v>
      </c>
      <c r="BU50" s="3"/>
      <c r="BV50" s="3"/>
    </row>
    <row r="51" spans="1:74" ht="23.25" customHeight="1" thickBot="1" x14ac:dyDescent="0.4">
      <c r="A51" s="223"/>
      <c r="B51" s="226"/>
      <c r="C51" s="247"/>
      <c r="D51" s="89" t="s">
        <v>5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166"/>
      <c r="P51" s="166"/>
      <c r="Q51" s="166"/>
      <c r="R51" s="23"/>
      <c r="S51" s="23"/>
      <c r="T51" s="23"/>
      <c r="U51" s="48"/>
      <c r="V51" s="48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13"/>
      <c r="BH51" s="11"/>
      <c r="BI51" s="12"/>
      <c r="BJ51" s="10">
        <f>COUNTIF(E51:BF51,"&gt;=1")-COUNTIF(E51:BF51,"&gt;100")</f>
        <v>0</v>
      </c>
      <c r="BK51" s="14">
        <f>SUM(E51:BF51)</f>
        <v>0</v>
      </c>
      <c r="BL51" s="12" t="e">
        <f t="shared" si="17"/>
        <v>#DIV/0!</v>
      </c>
      <c r="BM51" s="54"/>
      <c r="BN51" s="8">
        <f>MAX(E51:BF51)</f>
        <v>0</v>
      </c>
      <c r="BP51" s="3"/>
      <c r="BQ51" s="3"/>
      <c r="BR51" s="3"/>
      <c r="BU51" s="3"/>
      <c r="BV51" s="3"/>
    </row>
    <row r="52" spans="1:74" ht="23.25" customHeight="1" x14ac:dyDescent="0.35">
      <c r="A52" s="223"/>
      <c r="B52" s="226"/>
      <c r="C52" s="247"/>
      <c r="D52" s="89" t="s">
        <v>6</v>
      </c>
      <c r="E52" s="61" t="s">
        <v>80</v>
      </c>
      <c r="F52" s="61" t="s">
        <v>80</v>
      </c>
      <c r="G52" s="61" t="s">
        <v>80</v>
      </c>
      <c r="H52" s="61" t="s">
        <v>80</v>
      </c>
      <c r="I52" s="61" t="s">
        <v>80</v>
      </c>
      <c r="J52" s="61" t="s">
        <v>80</v>
      </c>
      <c r="K52" s="61" t="s">
        <v>80</v>
      </c>
      <c r="L52" s="61" t="s">
        <v>80</v>
      </c>
      <c r="M52" s="61" t="s">
        <v>48</v>
      </c>
      <c r="N52" s="61" t="s">
        <v>80</v>
      </c>
      <c r="O52" s="23" t="s">
        <v>48</v>
      </c>
      <c r="P52" s="23" t="s">
        <v>80</v>
      </c>
      <c r="Q52" s="23" t="s">
        <v>80</v>
      </c>
      <c r="R52" s="23" t="s">
        <v>80</v>
      </c>
      <c r="S52" s="23" t="s">
        <v>80</v>
      </c>
      <c r="T52" s="23" t="s">
        <v>129</v>
      </c>
      <c r="U52" s="23" t="s">
        <v>80</v>
      </c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13"/>
      <c r="BH52" s="14"/>
      <c r="BI52" s="12"/>
      <c r="BJ52" s="10"/>
      <c r="BK52" s="14"/>
      <c r="BL52" s="15"/>
      <c r="BM52" s="49"/>
      <c r="BN52" s="3"/>
      <c r="BP52" s="3"/>
      <c r="BS52"/>
      <c r="BU52" s="3"/>
      <c r="BV52" s="3"/>
    </row>
    <row r="53" spans="1:74" ht="23.25" customHeight="1" thickBot="1" x14ac:dyDescent="0.4">
      <c r="A53" s="224"/>
      <c r="B53" s="227"/>
      <c r="C53" s="248"/>
      <c r="D53" s="91" t="s">
        <v>7</v>
      </c>
      <c r="E53" s="69">
        <v>44807</v>
      </c>
      <c r="F53" s="69">
        <v>44810</v>
      </c>
      <c r="G53" s="69">
        <v>44810</v>
      </c>
      <c r="H53" s="69">
        <v>44812</v>
      </c>
      <c r="I53" s="69">
        <v>44812</v>
      </c>
      <c r="J53" s="69">
        <v>44813</v>
      </c>
      <c r="K53" s="69">
        <v>44813</v>
      </c>
      <c r="L53" s="69">
        <v>44817</v>
      </c>
      <c r="M53" s="69">
        <v>44817</v>
      </c>
      <c r="N53" s="69">
        <v>44819</v>
      </c>
      <c r="O53" s="55">
        <v>44819</v>
      </c>
      <c r="P53" s="55">
        <v>44820</v>
      </c>
      <c r="Q53" s="51">
        <v>44824</v>
      </c>
      <c r="R53" s="51">
        <v>44824</v>
      </c>
      <c r="S53" s="51">
        <v>44838</v>
      </c>
      <c r="T53" s="51">
        <v>44847</v>
      </c>
      <c r="U53" s="55">
        <v>44847</v>
      </c>
      <c r="V53" s="55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16"/>
      <c r="BH53" s="17"/>
      <c r="BI53" s="126"/>
      <c r="BJ53" s="52"/>
      <c r="BK53" s="17"/>
      <c r="BL53" s="18"/>
      <c r="BM53" s="53"/>
      <c r="BN53" s="3"/>
      <c r="BP53" s="3"/>
      <c r="BS53"/>
      <c r="BU53" s="3"/>
      <c r="BV53" s="3"/>
    </row>
    <row r="54" spans="1:74" ht="23.25" customHeight="1" thickBot="1" x14ac:dyDescent="0.4">
      <c r="A54" s="222">
        <v>14</v>
      </c>
      <c r="B54" s="225" t="s">
        <v>45</v>
      </c>
      <c r="C54" s="246" t="s">
        <v>46</v>
      </c>
      <c r="D54" s="88" t="s">
        <v>4</v>
      </c>
      <c r="E54" s="44">
        <v>99</v>
      </c>
      <c r="F54" s="44">
        <v>93</v>
      </c>
      <c r="G54" s="44">
        <v>91</v>
      </c>
      <c r="H54" s="44">
        <v>93</v>
      </c>
      <c r="I54" s="44">
        <v>97</v>
      </c>
      <c r="J54" s="44"/>
      <c r="K54" s="44">
        <v>93</v>
      </c>
      <c r="L54" s="44"/>
      <c r="M54" s="44">
        <v>91</v>
      </c>
      <c r="N54" s="44">
        <v>93</v>
      </c>
      <c r="O54" s="44">
        <v>94</v>
      </c>
      <c r="P54" s="44">
        <v>96</v>
      </c>
      <c r="Q54" s="44">
        <v>95</v>
      </c>
      <c r="R54" s="44">
        <v>97</v>
      </c>
      <c r="S54" s="44">
        <v>96</v>
      </c>
      <c r="T54" s="40">
        <v>93</v>
      </c>
      <c r="U54" s="40"/>
      <c r="V54" s="40">
        <v>94</v>
      </c>
      <c r="W54" s="44"/>
      <c r="X54" s="44">
        <v>98</v>
      </c>
      <c r="Y54" s="40">
        <v>96</v>
      </c>
      <c r="Z54" s="44"/>
      <c r="AA54" s="40">
        <v>98</v>
      </c>
      <c r="AB54" s="40">
        <v>96</v>
      </c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22">
        <v>10</v>
      </c>
      <c r="BH54" s="11">
        <v>955</v>
      </c>
      <c r="BI54" s="12">
        <v>95.5</v>
      </c>
      <c r="BJ54" s="56">
        <f>COUNTIF(E54:BF54,"&gt;=1")-COUNTIF(E54:BF54,"&gt;100")</f>
        <v>19</v>
      </c>
      <c r="BK54" s="11">
        <f>SUM(E54:BF54)</f>
        <v>1803</v>
      </c>
      <c r="BL54" s="12">
        <f t="shared" ref="BL54:BL55" si="18">SUM(BK54/BJ54)</f>
        <v>94.89473684210526</v>
      </c>
      <c r="BM54" s="47">
        <f t="shared" ref="BM54:BM55" si="19">SUM(BL54-BI54)</f>
        <v>-0.60526315789473983</v>
      </c>
      <c r="BN54" s="167">
        <f>MAX(E54:BF54)</f>
        <v>99</v>
      </c>
      <c r="BO54" s="60"/>
      <c r="BP54" s="3"/>
      <c r="BQ54" s="3"/>
      <c r="BR54" s="3"/>
      <c r="BS54" s="8">
        <v>90</v>
      </c>
      <c r="BT54" s="175">
        <v>6</v>
      </c>
      <c r="BU54" s="8">
        <v>47</v>
      </c>
      <c r="BV54" s="8" t="s">
        <v>187</v>
      </c>
    </row>
    <row r="55" spans="1:74" ht="23.25" customHeight="1" thickBot="1" x14ac:dyDescent="0.4">
      <c r="A55" s="223"/>
      <c r="B55" s="226"/>
      <c r="C55" s="247"/>
      <c r="D55" s="89" t="s">
        <v>5</v>
      </c>
      <c r="E55" s="48"/>
      <c r="F55" s="48"/>
      <c r="G55" s="48"/>
      <c r="H55" s="48"/>
      <c r="I55" s="48"/>
      <c r="J55" s="48">
        <v>86</v>
      </c>
      <c r="K55" s="48"/>
      <c r="L55" s="48">
        <v>85</v>
      </c>
      <c r="M55" s="48"/>
      <c r="N55" s="48"/>
      <c r="O55" s="48"/>
      <c r="P55" s="48"/>
      <c r="Q55" s="166"/>
      <c r="R55" s="23"/>
      <c r="S55" s="23"/>
      <c r="T55" s="23"/>
      <c r="U55" s="48">
        <v>88</v>
      </c>
      <c r="V55" s="48"/>
      <c r="W55" s="48">
        <v>87</v>
      </c>
      <c r="X55" s="23"/>
      <c r="Y55" s="48" t="s">
        <v>49</v>
      </c>
      <c r="Z55" s="23">
        <v>88</v>
      </c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13">
        <v>18</v>
      </c>
      <c r="BH55" s="11">
        <v>1581</v>
      </c>
      <c r="BI55" s="12">
        <v>87.833333333333329</v>
      </c>
      <c r="BJ55" s="10">
        <f>COUNTIF(E55:BF55,"&gt;=1")-COUNTIF(E55:BF55,"&gt;100")</f>
        <v>5</v>
      </c>
      <c r="BK55" s="14">
        <f>SUM(E55:BF55)</f>
        <v>434</v>
      </c>
      <c r="BL55" s="12">
        <f t="shared" si="18"/>
        <v>86.8</v>
      </c>
      <c r="BM55" s="54">
        <f t="shared" si="19"/>
        <v>-1.0333333333333314</v>
      </c>
      <c r="BN55" s="8">
        <f>MAX(E55:BF55)</f>
        <v>88</v>
      </c>
      <c r="BP55" s="3"/>
      <c r="BQ55" s="3"/>
      <c r="BR55" s="3"/>
      <c r="BU55" s="3"/>
    </row>
    <row r="56" spans="1:74" ht="23.25" customHeight="1" x14ac:dyDescent="0.35">
      <c r="A56" s="223"/>
      <c r="B56" s="226"/>
      <c r="C56" s="247"/>
      <c r="D56" s="89" t="s">
        <v>6</v>
      </c>
      <c r="E56" s="61" t="s">
        <v>80</v>
      </c>
      <c r="F56" s="61" t="s">
        <v>80</v>
      </c>
      <c r="G56" s="61" t="s">
        <v>80</v>
      </c>
      <c r="H56" s="61" t="s">
        <v>80</v>
      </c>
      <c r="I56" s="61" t="s">
        <v>80</v>
      </c>
      <c r="J56" s="61" t="s">
        <v>80</v>
      </c>
      <c r="K56" s="61" t="s">
        <v>80</v>
      </c>
      <c r="L56" s="61" t="s">
        <v>80</v>
      </c>
      <c r="M56" s="61" t="s">
        <v>80</v>
      </c>
      <c r="N56" s="61" t="s">
        <v>48</v>
      </c>
      <c r="O56" s="61" t="s">
        <v>80</v>
      </c>
      <c r="P56" s="61" t="s">
        <v>48</v>
      </c>
      <c r="Q56" s="23" t="s">
        <v>80</v>
      </c>
      <c r="R56" s="23" t="s">
        <v>80</v>
      </c>
      <c r="S56" s="23" t="s">
        <v>143</v>
      </c>
      <c r="T56" s="23" t="s">
        <v>115</v>
      </c>
      <c r="U56" s="23" t="s">
        <v>148</v>
      </c>
      <c r="V56" s="23" t="s">
        <v>154</v>
      </c>
      <c r="W56" s="23" t="s">
        <v>151</v>
      </c>
      <c r="X56" s="23" t="s">
        <v>80</v>
      </c>
      <c r="Y56" s="23" t="s">
        <v>161</v>
      </c>
      <c r="Z56" s="23" t="s">
        <v>170</v>
      </c>
      <c r="AA56" s="23" t="s">
        <v>120</v>
      </c>
      <c r="AB56" s="23" t="s">
        <v>129</v>
      </c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13"/>
      <c r="BH56" s="14"/>
      <c r="BI56" s="12"/>
      <c r="BJ56" s="10"/>
      <c r="BK56" s="14"/>
      <c r="BL56" s="15"/>
      <c r="BM56" s="49"/>
      <c r="BN56" s="3"/>
      <c r="BP56" s="3"/>
      <c r="BS56"/>
      <c r="BU56" s="3"/>
    </row>
    <row r="57" spans="1:74" ht="23.25" customHeight="1" thickBot="1" x14ac:dyDescent="0.4">
      <c r="A57" s="224"/>
      <c r="B57" s="227"/>
      <c r="C57" s="248"/>
      <c r="D57" s="91" t="s">
        <v>7</v>
      </c>
      <c r="E57" s="69">
        <v>44805</v>
      </c>
      <c r="F57" s="69">
        <v>44806</v>
      </c>
      <c r="G57" s="69">
        <v>44810</v>
      </c>
      <c r="H57" s="69">
        <v>44810</v>
      </c>
      <c r="I57" s="69">
        <v>44812</v>
      </c>
      <c r="J57" s="69">
        <v>44812</v>
      </c>
      <c r="K57" s="69">
        <v>44813</v>
      </c>
      <c r="L57" s="69">
        <v>44813</v>
      </c>
      <c r="M57" s="69">
        <v>44817</v>
      </c>
      <c r="N57" s="69">
        <v>44817</v>
      </c>
      <c r="O57" s="69">
        <v>44819</v>
      </c>
      <c r="P57" s="69">
        <v>44819</v>
      </c>
      <c r="Q57" s="69">
        <v>44820</v>
      </c>
      <c r="R57" s="51">
        <v>44824</v>
      </c>
      <c r="S57" s="51">
        <v>44824</v>
      </c>
      <c r="T57" s="51">
        <v>44826</v>
      </c>
      <c r="U57" s="51">
        <v>44826</v>
      </c>
      <c r="V57" s="55">
        <v>44834</v>
      </c>
      <c r="W57" s="51">
        <v>44834</v>
      </c>
      <c r="X57" s="51">
        <v>44838</v>
      </c>
      <c r="Y57" s="51">
        <v>44841</v>
      </c>
      <c r="Z57" s="51">
        <v>44841</v>
      </c>
      <c r="AA57" s="51">
        <v>44847</v>
      </c>
      <c r="AB57" s="51">
        <v>44847</v>
      </c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16"/>
      <c r="BH57" s="17"/>
      <c r="BI57" s="126"/>
      <c r="BJ57" s="52"/>
      <c r="BK57" s="17"/>
      <c r="BL57" s="18"/>
      <c r="BM57" s="53"/>
      <c r="BN57" s="3"/>
      <c r="BP57" s="3"/>
      <c r="BS57"/>
      <c r="BU57" s="3"/>
    </row>
    <row r="58" spans="1:74" ht="23.25" customHeight="1" thickBot="1" x14ac:dyDescent="0.4">
      <c r="A58" s="222">
        <v>15</v>
      </c>
      <c r="B58" s="225" t="s">
        <v>20</v>
      </c>
      <c r="C58" s="246" t="s">
        <v>59</v>
      </c>
      <c r="D58" s="88" t="s">
        <v>4</v>
      </c>
      <c r="E58" s="44">
        <v>91</v>
      </c>
      <c r="F58" s="44">
        <v>94</v>
      </c>
      <c r="G58" s="44">
        <v>88</v>
      </c>
      <c r="H58" s="44">
        <v>90</v>
      </c>
      <c r="I58" s="44">
        <v>87</v>
      </c>
      <c r="J58" s="44">
        <v>91</v>
      </c>
      <c r="K58" s="44">
        <v>91</v>
      </c>
      <c r="L58" s="44">
        <v>90</v>
      </c>
      <c r="M58" s="44">
        <v>93</v>
      </c>
      <c r="N58" s="44">
        <v>92</v>
      </c>
      <c r="O58" s="44">
        <v>86</v>
      </c>
      <c r="P58" s="44"/>
      <c r="Q58" s="44">
        <v>87</v>
      </c>
      <c r="R58" s="44">
        <v>88</v>
      </c>
      <c r="S58" s="40">
        <v>93</v>
      </c>
      <c r="T58" s="44">
        <v>97</v>
      </c>
      <c r="U58" s="44">
        <v>94</v>
      </c>
      <c r="V58" s="44">
        <v>93</v>
      </c>
      <c r="W58" s="40">
        <v>88</v>
      </c>
      <c r="X58" s="44">
        <v>90</v>
      </c>
      <c r="Y58" s="40">
        <v>90</v>
      </c>
      <c r="Z58" s="44">
        <v>92</v>
      </c>
      <c r="AA58" s="44">
        <v>93</v>
      </c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22">
        <v>4</v>
      </c>
      <c r="BH58" s="11">
        <v>358</v>
      </c>
      <c r="BI58" s="12">
        <v>89.5</v>
      </c>
      <c r="BJ58" s="56">
        <f>COUNTIF(E58:BF58,"&gt;=1")-COUNTIF(E58:BF58,"&gt;100")</f>
        <v>22</v>
      </c>
      <c r="BK58" s="11">
        <f>SUM(E58:BF58)</f>
        <v>1998</v>
      </c>
      <c r="BL58" s="12">
        <f t="shared" ref="BL58:BL59" si="20">SUM(BK58/BJ58)</f>
        <v>90.818181818181813</v>
      </c>
      <c r="BM58" s="47">
        <f t="shared" ref="BM58" si="21">SUM(BL58-BI58)</f>
        <v>1.318181818181813</v>
      </c>
      <c r="BN58" s="167">
        <f>MAX(E58:BF58)</f>
        <v>97</v>
      </c>
      <c r="BO58" s="60"/>
      <c r="BP58" s="3"/>
      <c r="BQ58" s="3"/>
      <c r="BR58" s="3"/>
      <c r="BS58" s="8">
        <v>94</v>
      </c>
      <c r="BT58" s="140">
        <v>6</v>
      </c>
      <c r="BU58" s="3"/>
    </row>
    <row r="59" spans="1:74" ht="23.25" customHeight="1" thickBot="1" x14ac:dyDescent="0.4">
      <c r="A59" s="223"/>
      <c r="B59" s="226"/>
      <c r="C59" s="247"/>
      <c r="D59" s="89" t="s">
        <v>5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166"/>
      <c r="P59" s="166">
        <v>70</v>
      </c>
      <c r="Q59" s="166"/>
      <c r="R59" s="23"/>
      <c r="S59" s="23"/>
      <c r="T59" s="23"/>
      <c r="U59" s="48"/>
      <c r="V59" s="48"/>
      <c r="W59" s="23"/>
      <c r="X59" s="23"/>
      <c r="Y59" s="23"/>
      <c r="Z59" s="23"/>
      <c r="AA59" s="23"/>
      <c r="AB59" s="48">
        <v>79</v>
      </c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13"/>
      <c r="BH59" s="11"/>
      <c r="BI59" s="12"/>
      <c r="BJ59" s="10">
        <f>COUNTIF(E59:BF59,"&gt;=1")-COUNTIF(E59:BF59,"&gt;100")</f>
        <v>2</v>
      </c>
      <c r="BK59" s="14">
        <f>SUM(E59:BF59)</f>
        <v>149</v>
      </c>
      <c r="BL59" s="12">
        <f t="shared" si="20"/>
        <v>74.5</v>
      </c>
      <c r="BM59" s="54"/>
      <c r="BN59" s="8">
        <f>MAX(E59:BF59)</f>
        <v>79</v>
      </c>
      <c r="BP59" s="3"/>
      <c r="BQ59" s="3"/>
      <c r="BR59" s="3"/>
      <c r="BU59" s="3"/>
    </row>
    <row r="60" spans="1:74" ht="23.25" customHeight="1" x14ac:dyDescent="0.35">
      <c r="A60" s="223"/>
      <c r="B60" s="226"/>
      <c r="C60" s="247"/>
      <c r="D60" s="89" t="s">
        <v>6</v>
      </c>
      <c r="E60" s="61" t="s">
        <v>80</v>
      </c>
      <c r="F60" s="61" t="s">
        <v>80</v>
      </c>
      <c r="G60" s="61" t="s">
        <v>80</v>
      </c>
      <c r="H60" s="61" t="s">
        <v>80</v>
      </c>
      <c r="I60" s="61" t="s">
        <v>80</v>
      </c>
      <c r="J60" s="61" t="s">
        <v>80</v>
      </c>
      <c r="K60" s="61" t="s">
        <v>80</v>
      </c>
      <c r="L60" s="61" t="s">
        <v>80</v>
      </c>
      <c r="M60" s="61" t="s">
        <v>80</v>
      </c>
      <c r="N60" s="61" t="s">
        <v>48</v>
      </c>
      <c r="O60" s="61" t="s">
        <v>80</v>
      </c>
      <c r="P60" s="61" t="s">
        <v>80</v>
      </c>
      <c r="Q60" s="61" t="s">
        <v>80</v>
      </c>
      <c r="R60" s="61" t="s">
        <v>80</v>
      </c>
      <c r="S60" s="23" t="s">
        <v>115</v>
      </c>
      <c r="T60" s="23" t="s">
        <v>147</v>
      </c>
      <c r="U60" s="23" t="s">
        <v>80</v>
      </c>
      <c r="V60" s="23" t="s">
        <v>155</v>
      </c>
      <c r="W60" s="23" t="s">
        <v>120</v>
      </c>
      <c r="X60" s="23" t="s">
        <v>80</v>
      </c>
      <c r="Y60" s="23" t="s">
        <v>168</v>
      </c>
      <c r="Z60" s="23" t="s">
        <v>80</v>
      </c>
      <c r="AA60" s="23" t="s">
        <v>80</v>
      </c>
      <c r="AB60" s="23" t="s">
        <v>80</v>
      </c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13"/>
      <c r="BH60" s="14"/>
      <c r="BI60" s="12"/>
      <c r="BJ60" s="10"/>
      <c r="BK60" s="14"/>
      <c r="BL60" s="15"/>
      <c r="BM60" s="49"/>
      <c r="BN60" s="3"/>
      <c r="BP60" s="3"/>
      <c r="BS60"/>
      <c r="BU60" s="3"/>
    </row>
    <row r="61" spans="1:74" ht="23.25" customHeight="1" thickBot="1" x14ac:dyDescent="0.4">
      <c r="A61" s="224"/>
      <c r="B61" s="227"/>
      <c r="C61" s="248"/>
      <c r="D61" s="91" t="s">
        <v>7</v>
      </c>
      <c r="E61" s="69">
        <v>44805</v>
      </c>
      <c r="F61" s="69">
        <v>44806</v>
      </c>
      <c r="G61" s="69">
        <v>44807</v>
      </c>
      <c r="H61" s="69">
        <v>44810</v>
      </c>
      <c r="I61" s="69">
        <v>44810</v>
      </c>
      <c r="J61" s="69">
        <v>44812</v>
      </c>
      <c r="K61" s="69">
        <v>44812</v>
      </c>
      <c r="L61" s="69">
        <v>44813</v>
      </c>
      <c r="M61" s="69">
        <v>44817</v>
      </c>
      <c r="N61" s="69">
        <v>44817</v>
      </c>
      <c r="O61" s="69">
        <v>44819</v>
      </c>
      <c r="P61" s="69">
        <v>44819</v>
      </c>
      <c r="Q61" s="51">
        <v>44824</v>
      </c>
      <c r="R61" s="51">
        <v>44824</v>
      </c>
      <c r="S61" s="51">
        <v>44826</v>
      </c>
      <c r="T61" s="51">
        <v>44826</v>
      </c>
      <c r="U61" s="55">
        <v>44833</v>
      </c>
      <c r="V61" s="55">
        <v>44833</v>
      </c>
      <c r="W61" s="55">
        <v>44834</v>
      </c>
      <c r="X61" s="51">
        <v>44840</v>
      </c>
      <c r="Y61" s="51">
        <v>44840</v>
      </c>
      <c r="Z61" s="51">
        <v>44841</v>
      </c>
      <c r="AA61" s="51">
        <v>44847</v>
      </c>
      <c r="AB61" s="51">
        <v>44847</v>
      </c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16"/>
      <c r="BH61" s="17"/>
      <c r="BI61" s="126"/>
      <c r="BJ61" s="52"/>
      <c r="BK61" s="17"/>
      <c r="BL61" s="18"/>
      <c r="BM61" s="53"/>
      <c r="BN61" s="3"/>
      <c r="BP61" s="3"/>
      <c r="BS61"/>
      <c r="BU61" s="3"/>
    </row>
    <row r="62" spans="1:74" ht="23.25" customHeight="1" thickBot="1" x14ac:dyDescent="0.4">
      <c r="A62" s="222">
        <v>16</v>
      </c>
      <c r="B62" s="225" t="s">
        <v>20</v>
      </c>
      <c r="C62" s="246" t="s">
        <v>174</v>
      </c>
      <c r="D62" s="88" t="s">
        <v>4</v>
      </c>
      <c r="E62" s="40">
        <v>67</v>
      </c>
      <c r="F62" s="40">
        <v>83</v>
      </c>
      <c r="G62" s="40">
        <v>88</v>
      </c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0"/>
      <c r="T62" s="44"/>
      <c r="U62" s="44"/>
      <c r="V62" s="44"/>
      <c r="W62" s="40"/>
      <c r="X62" s="44"/>
      <c r="Y62" s="40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22"/>
      <c r="BH62" s="11"/>
      <c r="BI62" s="12"/>
      <c r="BJ62" s="56">
        <f>COUNTIF(E62:BF62,"&gt;=1")-COUNTIF(E62:BF62,"&gt;100")</f>
        <v>3</v>
      </c>
      <c r="BK62" s="11">
        <f>SUM(E62:BF62)</f>
        <v>238</v>
      </c>
      <c r="BL62" s="12">
        <f t="shared" ref="BL62:BL63" si="22">SUM(BK62/BJ62)</f>
        <v>79.333333333333329</v>
      </c>
      <c r="BM62" s="47">
        <f t="shared" ref="BM62" si="23">SUM(BL62-BI62)</f>
        <v>79.333333333333329</v>
      </c>
      <c r="BN62" s="167">
        <f>MAX(E62:BF62)</f>
        <v>88</v>
      </c>
      <c r="BO62" s="60"/>
      <c r="BP62" s="3"/>
      <c r="BQ62" s="3"/>
      <c r="BR62" s="3"/>
      <c r="BS62" s="8"/>
      <c r="BT62" s="140"/>
      <c r="BU62" s="3"/>
    </row>
    <row r="63" spans="1:74" ht="23.25" customHeight="1" thickBot="1" x14ac:dyDescent="0.4">
      <c r="A63" s="223"/>
      <c r="B63" s="226"/>
      <c r="C63" s="247"/>
      <c r="D63" s="89" t="s">
        <v>5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166"/>
      <c r="P63" s="166"/>
      <c r="Q63" s="166"/>
      <c r="R63" s="23"/>
      <c r="S63" s="23"/>
      <c r="T63" s="23"/>
      <c r="U63" s="48"/>
      <c r="V63" s="48"/>
      <c r="W63" s="23"/>
      <c r="X63" s="23"/>
      <c r="Y63" s="23"/>
      <c r="Z63" s="23"/>
      <c r="AA63" s="23"/>
      <c r="AB63" s="48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13"/>
      <c r="BH63" s="11"/>
      <c r="BI63" s="12"/>
      <c r="BJ63" s="10">
        <f>COUNTIF(E63:BF63,"&gt;=1")-COUNTIF(E63:BF63,"&gt;100")</f>
        <v>0</v>
      </c>
      <c r="BK63" s="14">
        <f>SUM(E63:BF63)</f>
        <v>0</v>
      </c>
      <c r="BL63" s="12" t="e">
        <f t="shared" si="22"/>
        <v>#DIV/0!</v>
      </c>
      <c r="BM63" s="54"/>
      <c r="BN63" s="8">
        <f>MAX(E63:BF63)</f>
        <v>0</v>
      </c>
      <c r="BP63" s="3"/>
      <c r="BQ63" s="3"/>
      <c r="BR63" s="3"/>
      <c r="BU63" s="3"/>
    </row>
    <row r="64" spans="1:74" ht="23.25" customHeight="1" x14ac:dyDescent="0.35">
      <c r="A64" s="223"/>
      <c r="B64" s="226"/>
      <c r="C64" s="247"/>
      <c r="D64" s="89" t="s">
        <v>6</v>
      </c>
      <c r="E64" s="61" t="s">
        <v>147</v>
      </c>
      <c r="F64" s="61" t="s">
        <v>155</v>
      </c>
      <c r="G64" s="61" t="s">
        <v>168</v>
      </c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13"/>
      <c r="BH64" s="14"/>
      <c r="BI64" s="12"/>
      <c r="BJ64" s="10"/>
      <c r="BK64" s="14"/>
      <c r="BL64" s="15"/>
      <c r="BM64" s="49"/>
      <c r="BN64" s="3"/>
      <c r="BP64" s="3"/>
      <c r="BS64"/>
      <c r="BU64" s="3"/>
    </row>
    <row r="65" spans="1:74" ht="23.25" customHeight="1" thickBot="1" x14ac:dyDescent="0.4">
      <c r="A65" s="224"/>
      <c r="B65" s="227"/>
      <c r="C65" s="248"/>
      <c r="D65" s="91" t="s">
        <v>7</v>
      </c>
      <c r="E65" s="69">
        <v>44847</v>
      </c>
      <c r="F65" s="69">
        <v>44847</v>
      </c>
      <c r="G65" s="69">
        <v>44847</v>
      </c>
      <c r="H65" s="69"/>
      <c r="I65" s="69"/>
      <c r="J65" s="69"/>
      <c r="K65" s="69"/>
      <c r="L65" s="69"/>
      <c r="M65" s="69"/>
      <c r="N65" s="69"/>
      <c r="O65" s="69"/>
      <c r="P65" s="69"/>
      <c r="Q65" s="51"/>
      <c r="R65" s="51"/>
      <c r="S65" s="51"/>
      <c r="T65" s="51"/>
      <c r="U65" s="55"/>
      <c r="V65" s="55"/>
      <c r="W65" s="55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16"/>
      <c r="BH65" s="17"/>
      <c r="BI65" s="126"/>
      <c r="BJ65" s="52"/>
      <c r="BK65" s="17"/>
      <c r="BL65" s="18"/>
      <c r="BM65" s="53"/>
      <c r="BN65" s="3"/>
      <c r="BP65" s="3"/>
      <c r="BS65"/>
      <c r="BU65" s="3"/>
    </row>
    <row r="66" spans="1:74" s="3" customFormat="1" ht="24" customHeight="1" thickBot="1" x14ac:dyDescent="0.4">
      <c r="A66" s="240">
        <v>17</v>
      </c>
      <c r="B66" s="242" t="s">
        <v>50</v>
      </c>
      <c r="C66" s="244" t="s">
        <v>51</v>
      </c>
      <c r="D66" s="88" t="s">
        <v>4</v>
      </c>
      <c r="E66" s="44">
        <v>99</v>
      </c>
      <c r="F66" s="44">
        <v>97</v>
      </c>
      <c r="G66" s="44"/>
      <c r="H66" s="44"/>
      <c r="I66" s="44">
        <v>96</v>
      </c>
      <c r="J66" s="44">
        <v>92</v>
      </c>
      <c r="K66" s="44">
        <v>98</v>
      </c>
      <c r="L66" s="44">
        <v>93</v>
      </c>
      <c r="M66" s="40">
        <v>97</v>
      </c>
      <c r="N66" s="67"/>
      <c r="O66" s="67"/>
      <c r="P66" s="67"/>
      <c r="Q66" s="67"/>
      <c r="R66" s="67">
        <v>97</v>
      </c>
      <c r="S66" s="67">
        <v>100</v>
      </c>
      <c r="T66" s="67"/>
      <c r="U66" s="67">
        <v>96</v>
      </c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176">
        <f>COUNTIF(B66:BC66,"&gt;=1")-COUNTIF(B66:BC66,"&gt;100")</f>
        <v>10</v>
      </c>
      <c r="BH66" s="177">
        <f>SUM(B66:BC66)</f>
        <v>965</v>
      </c>
      <c r="BI66" s="164">
        <f t="shared" ref="BI66:BI67" si="24">SUM(BH66/BG66)</f>
        <v>96.5</v>
      </c>
      <c r="BJ66" s="56">
        <f>COUNTIF(E66:BF66,"&gt;=1")-COUNTIF(E66:BF66,"&gt;100")</f>
        <v>10</v>
      </c>
      <c r="BK66" s="11">
        <f>SUM(E66:BF66)</f>
        <v>965</v>
      </c>
      <c r="BL66" s="12">
        <f>SUM(BK66/BJ66)</f>
        <v>96.5</v>
      </c>
      <c r="BM66" s="49">
        <f>SUM(BL66-BI66)</f>
        <v>0</v>
      </c>
      <c r="BN66" s="8">
        <f>MAX(E66:BF66)</f>
        <v>100</v>
      </c>
    </row>
    <row r="67" spans="1:74" s="3" customFormat="1" ht="24" customHeight="1" thickBot="1" x14ac:dyDescent="0.4">
      <c r="A67" s="241"/>
      <c r="B67" s="243"/>
      <c r="C67" s="245"/>
      <c r="D67" s="89" t="s">
        <v>5</v>
      </c>
      <c r="E67" s="165"/>
      <c r="F67" s="166"/>
      <c r="G67" s="48">
        <v>88</v>
      </c>
      <c r="H67" s="48">
        <v>90</v>
      </c>
      <c r="I67" s="48"/>
      <c r="J67" s="48"/>
      <c r="K67" s="48"/>
      <c r="L67" s="48"/>
      <c r="M67" s="23"/>
      <c r="N67" s="61">
        <v>93</v>
      </c>
      <c r="O67" s="61">
        <v>93</v>
      </c>
      <c r="P67" s="68">
        <v>87</v>
      </c>
      <c r="Q67" s="61">
        <v>93</v>
      </c>
      <c r="R67" s="61"/>
      <c r="S67" s="61"/>
      <c r="T67" s="61">
        <v>90</v>
      </c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178">
        <f>COUNTIF(B67:BC67,"&gt;=1")-COUNTIF(B67:BC67,"&gt;100")</f>
        <v>7</v>
      </c>
      <c r="BH67" s="179">
        <f>SUM(B67:BC67)</f>
        <v>634</v>
      </c>
      <c r="BI67" s="117">
        <f t="shared" si="24"/>
        <v>90.571428571428569</v>
      </c>
      <c r="BJ67" s="56">
        <f>COUNTIF(E67:BF67,"&gt;=1")-COUNTIF(E67:BF67,"&gt;100")</f>
        <v>7</v>
      </c>
      <c r="BK67" s="11">
        <f>SUM(E67:BF67)</f>
        <v>634</v>
      </c>
      <c r="BL67" s="12">
        <f>SUM(BK67/BJ67)</f>
        <v>90.571428571428569</v>
      </c>
      <c r="BM67" s="49">
        <f>SUM(BL67-BI67)</f>
        <v>0</v>
      </c>
      <c r="BN67" s="8">
        <f>MAX(E67:BF67)</f>
        <v>93</v>
      </c>
    </row>
    <row r="68" spans="1:74" s="3" customFormat="1" ht="24" customHeight="1" x14ac:dyDescent="0.35">
      <c r="A68" s="241"/>
      <c r="B68" s="243"/>
      <c r="C68" s="245"/>
      <c r="D68" s="89" t="s">
        <v>6</v>
      </c>
      <c r="E68" s="23" t="s">
        <v>80</v>
      </c>
      <c r="F68" s="23" t="s">
        <v>80</v>
      </c>
      <c r="G68" s="23" t="s">
        <v>80</v>
      </c>
      <c r="H68" s="23" t="s">
        <v>80</v>
      </c>
      <c r="I68" s="23" t="s">
        <v>80</v>
      </c>
      <c r="J68" s="23" t="s">
        <v>80</v>
      </c>
      <c r="K68" s="23" t="s">
        <v>80</v>
      </c>
      <c r="L68" s="23" t="s">
        <v>80</v>
      </c>
      <c r="M68" s="23" t="s">
        <v>143</v>
      </c>
      <c r="N68" s="61" t="s">
        <v>146</v>
      </c>
      <c r="O68" s="61" t="s">
        <v>150</v>
      </c>
      <c r="P68" s="61" t="s">
        <v>80</v>
      </c>
      <c r="Q68" s="61" t="s">
        <v>149</v>
      </c>
      <c r="R68" s="61" t="s">
        <v>120</v>
      </c>
      <c r="S68" s="61" t="s">
        <v>154</v>
      </c>
      <c r="T68" s="61" t="s">
        <v>162</v>
      </c>
      <c r="U68" s="61" t="s">
        <v>154</v>
      </c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22"/>
      <c r="BH68" s="11"/>
      <c r="BI68" s="12"/>
      <c r="BJ68" s="56"/>
      <c r="BK68" s="11"/>
      <c r="BL68" s="12"/>
      <c r="BM68" s="49"/>
    </row>
    <row r="69" spans="1:74" s="3" customFormat="1" ht="24" customHeight="1" thickBot="1" x14ac:dyDescent="0.4">
      <c r="A69" s="241"/>
      <c r="B69" s="243"/>
      <c r="C69" s="245"/>
      <c r="D69" s="90" t="s">
        <v>7</v>
      </c>
      <c r="E69" s="55">
        <v>44805</v>
      </c>
      <c r="F69" s="55">
        <v>44805</v>
      </c>
      <c r="G69" s="55">
        <v>44812</v>
      </c>
      <c r="H69" s="55">
        <v>44812</v>
      </c>
      <c r="I69" s="55">
        <v>44812</v>
      </c>
      <c r="J69" s="55">
        <v>44817</v>
      </c>
      <c r="K69" s="55">
        <v>44819</v>
      </c>
      <c r="L69" s="55">
        <v>44819</v>
      </c>
      <c r="M69" s="55">
        <v>44824</v>
      </c>
      <c r="N69" s="69">
        <v>44824</v>
      </c>
      <c r="O69" s="69">
        <v>44826</v>
      </c>
      <c r="P69" s="69">
        <v>44831</v>
      </c>
      <c r="Q69" s="69">
        <v>44831</v>
      </c>
      <c r="R69" s="69">
        <v>44833</v>
      </c>
      <c r="S69" s="69">
        <v>44833</v>
      </c>
      <c r="T69" s="69">
        <v>44845</v>
      </c>
      <c r="U69" s="69">
        <v>44845</v>
      </c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31"/>
      <c r="BH69" s="132"/>
      <c r="BI69" s="126"/>
      <c r="BJ69" s="52"/>
      <c r="BK69" s="17"/>
      <c r="BL69" s="18"/>
      <c r="BM69" s="59"/>
    </row>
    <row r="70" spans="1:74" ht="23.25" customHeight="1" thickBot="1" x14ac:dyDescent="0.4">
      <c r="A70" s="240">
        <v>18</v>
      </c>
      <c r="B70" s="250" t="s">
        <v>10</v>
      </c>
      <c r="C70" s="253" t="s">
        <v>18</v>
      </c>
      <c r="D70" s="92" t="s">
        <v>4</v>
      </c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125"/>
      <c r="AE70" s="125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19">
        <v>14</v>
      </c>
      <c r="BH70" s="20">
        <v>1357</v>
      </c>
      <c r="BI70" s="21">
        <v>96.928571428571431</v>
      </c>
      <c r="BJ70" s="10">
        <f>COUNTIF(E70:BF70,"&gt;=1")-COUNTIF(E70:BF70,"&gt;100")</f>
        <v>0</v>
      </c>
      <c r="BK70" s="14">
        <f>SUM(E70:BF70)</f>
        <v>0</v>
      </c>
      <c r="BL70" s="15" t="e">
        <f t="shared" ref="BL70:BL71" si="25">SUM(BK70/BJ70)</f>
        <v>#DIV/0!</v>
      </c>
      <c r="BM70" s="47" t="e">
        <f>SUM(BL70-BI70)</f>
        <v>#DIV/0!</v>
      </c>
      <c r="BN70" s="8">
        <f>MAX(E70:BF70)</f>
        <v>0</v>
      </c>
      <c r="BO70" s="123"/>
      <c r="BP70" s="3"/>
      <c r="BQ70" s="3"/>
      <c r="BR70" s="3"/>
      <c r="BT70" s="3"/>
      <c r="BU70" s="3"/>
      <c r="BV70" s="3"/>
    </row>
    <row r="71" spans="1:74" ht="23.25" customHeight="1" thickBot="1" x14ac:dyDescent="0.4">
      <c r="A71" s="241"/>
      <c r="B71" s="251"/>
      <c r="C71" s="254"/>
      <c r="D71" s="89" t="s">
        <v>5</v>
      </c>
      <c r="E71" s="23">
        <v>90</v>
      </c>
      <c r="F71" s="23">
        <v>96</v>
      </c>
      <c r="G71" s="23">
        <v>96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68"/>
      <c r="AE71" s="6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13">
        <v>15</v>
      </c>
      <c r="BH71" s="11">
        <v>1363</v>
      </c>
      <c r="BI71" s="12">
        <v>90.86666666666666</v>
      </c>
      <c r="BJ71" s="10">
        <f>COUNTIF(E71:BF71,"&gt;=1")-COUNTIF(E71:BF71,"&gt;100")</f>
        <v>3</v>
      </c>
      <c r="BK71" s="14">
        <f>SUM(E71:BF71)</f>
        <v>282</v>
      </c>
      <c r="BL71" s="117">
        <f t="shared" si="25"/>
        <v>94</v>
      </c>
      <c r="BM71" s="54">
        <f>SUM(BL71-BI71)</f>
        <v>3.13333333333334</v>
      </c>
      <c r="BN71" s="8">
        <f>MAX(E71:BF71)</f>
        <v>96</v>
      </c>
      <c r="BO71"/>
      <c r="BS71"/>
      <c r="BU71" s="3"/>
    </row>
    <row r="72" spans="1:74" ht="23.25" customHeight="1" x14ac:dyDescent="0.35">
      <c r="A72" s="241"/>
      <c r="B72" s="251"/>
      <c r="C72" s="254"/>
      <c r="D72" s="89" t="s">
        <v>6</v>
      </c>
      <c r="E72" s="87" t="s">
        <v>146</v>
      </c>
      <c r="F72" s="87" t="s">
        <v>149</v>
      </c>
      <c r="G72" s="87" t="s">
        <v>162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61"/>
      <c r="AE72" s="61"/>
      <c r="AF72" s="61"/>
      <c r="AG72" s="61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13"/>
      <c r="BH72" s="14"/>
      <c r="BI72" s="12"/>
      <c r="BJ72" s="10"/>
      <c r="BK72" s="14"/>
      <c r="BL72" s="15"/>
      <c r="BM72" s="49"/>
      <c r="BO72"/>
      <c r="BS72"/>
      <c r="BU72" s="3"/>
    </row>
    <row r="73" spans="1:74" ht="23.25" customHeight="1" thickBot="1" x14ac:dyDescent="0.4">
      <c r="A73" s="249"/>
      <c r="B73" s="252"/>
      <c r="C73" s="255"/>
      <c r="D73" s="90" t="s">
        <v>7</v>
      </c>
      <c r="E73" s="72">
        <v>44826</v>
      </c>
      <c r="F73" s="72">
        <v>44833</v>
      </c>
      <c r="G73" s="72">
        <v>44840</v>
      </c>
      <c r="H73" s="72"/>
      <c r="I73" s="72"/>
      <c r="J73" s="72"/>
      <c r="K73" s="72"/>
      <c r="L73" s="55"/>
      <c r="M73" s="72"/>
      <c r="N73" s="72"/>
      <c r="O73" s="72"/>
      <c r="P73" s="72"/>
      <c r="Q73" s="72"/>
      <c r="R73" s="72"/>
      <c r="S73" s="72"/>
      <c r="T73" s="72"/>
      <c r="U73" s="72"/>
      <c r="V73" s="55"/>
      <c r="W73" s="55"/>
      <c r="X73" s="72"/>
      <c r="Y73" s="72"/>
      <c r="Z73" s="72"/>
      <c r="AA73" s="72"/>
      <c r="AB73" s="72"/>
      <c r="AC73" s="72"/>
      <c r="AD73" s="69"/>
      <c r="AE73" s="69"/>
      <c r="AF73" s="72"/>
      <c r="AG73" s="72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131"/>
      <c r="BH73" s="132"/>
      <c r="BI73" s="126"/>
      <c r="BJ73" s="134"/>
      <c r="BK73" s="168"/>
      <c r="BL73" s="135"/>
      <c r="BM73" s="77"/>
      <c r="BO73"/>
      <c r="BS73"/>
      <c r="BU73" s="3"/>
    </row>
    <row r="74" spans="1:74" ht="23.25" customHeight="1" thickBot="1" x14ac:dyDescent="0.4">
      <c r="A74" s="240">
        <v>19</v>
      </c>
      <c r="B74" s="242" t="s">
        <v>78</v>
      </c>
      <c r="C74" s="244" t="s">
        <v>79</v>
      </c>
      <c r="D74" s="88" t="s">
        <v>4</v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4"/>
      <c r="Y74" s="63"/>
      <c r="Z74" s="64"/>
      <c r="AA74" s="64"/>
      <c r="AB74" s="64"/>
      <c r="AC74" s="64"/>
      <c r="AD74" s="63"/>
      <c r="AE74" s="64"/>
      <c r="AF74" s="63"/>
      <c r="AG74" s="63"/>
      <c r="AH74" s="64"/>
      <c r="AI74" s="125"/>
      <c r="AJ74" s="125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19"/>
      <c r="BH74" s="20"/>
      <c r="BI74" s="21"/>
      <c r="BJ74" s="46">
        <f>COUNTIF(E74:BF74,"&gt;=1")-COUNTIF(E74:BF74,"&gt;100")</f>
        <v>0</v>
      </c>
      <c r="BK74" s="20">
        <f>SUM(E74:BF74)</f>
        <v>0</v>
      </c>
      <c r="BL74" s="21" t="e">
        <f>SUM(BK74/BJ74)</f>
        <v>#DIV/0!</v>
      </c>
      <c r="BM74" s="47"/>
      <c r="BN74" s="8">
        <f t="shared" ref="BN74:BN75" si="26">MAX(E74:BF74)</f>
        <v>0</v>
      </c>
      <c r="BP74" s="3"/>
      <c r="BQ74" s="3"/>
      <c r="BR74" s="3"/>
      <c r="BS74"/>
      <c r="BU74" s="3"/>
    </row>
    <row r="75" spans="1:74" ht="23.25" customHeight="1" thickBot="1" x14ac:dyDescent="0.4">
      <c r="A75" s="241"/>
      <c r="B75" s="243"/>
      <c r="C75" s="245"/>
      <c r="D75" s="89" t="s">
        <v>5</v>
      </c>
      <c r="E75" s="65"/>
      <c r="F75" s="66"/>
      <c r="G75" s="65"/>
      <c r="H75" s="65"/>
      <c r="I75" s="66"/>
      <c r="J75" s="65"/>
      <c r="K75" s="65"/>
      <c r="L75" s="65"/>
      <c r="M75" s="66"/>
      <c r="N75" s="65"/>
      <c r="O75" s="48"/>
      <c r="P75" s="48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48"/>
      <c r="AE75" s="48"/>
      <c r="AF75" s="65"/>
      <c r="AG75" s="65"/>
      <c r="AH75" s="65"/>
      <c r="AI75" s="68"/>
      <c r="AJ75" s="68"/>
      <c r="AK75" s="65"/>
      <c r="AL75" s="65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13"/>
      <c r="BH75" s="14"/>
      <c r="BI75" s="12"/>
      <c r="BJ75" s="10">
        <f>COUNTIF(E75:BF75,"&gt;=1")-COUNTIF(E75:BF75,"&gt;100")</f>
        <v>0</v>
      </c>
      <c r="BK75" s="14">
        <f>SUM(E75:BF75)</f>
        <v>0</v>
      </c>
      <c r="BL75" s="164" t="e">
        <f>SUM(BK75/BJ75)</f>
        <v>#DIV/0!</v>
      </c>
      <c r="BM75" s="49"/>
      <c r="BN75" s="8">
        <f t="shared" si="26"/>
        <v>0</v>
      </c>
      <c r="BP75" s="3"/>
      <c r="BQ75" s="3"/>
      <c r="BR75" s="3"/>
      <c r="BS75"/>
      <c r="BU75" s="3"/>
    </row>
    <row r="76" spans="1:74" ht="23.25" customHeight="1" x14ac:dyDescent="0.35">
      <c r="A76" s="241"/>
      <c r="B76" s="243"/>
      <c r="C76" s="245"/>
      <c r="D76" s="89" t="s">
        <v>6</v>
      </c>
      <c r="E76" s="87"/>
      <c r="F76" s="23"/>
      <c r="G76" s="23"/>
      <c r="H76" s="23"/>
      <c r="I76" s="23"/>
      <c r="J76" s="87"/>
      <c r="K76" s="87"/>
      <c r="L76" s="87"/>
      <c r="M76" s="87"/>
      <c r="N76" s="87"/>
      <c r="O76" s="23"/>
      <c r="P76" s="23"/>
      <c r="Q76" s="23"/>
      <c r="R76" s="23"/>
      <c r="S76" s="23"/>
      <c r="T76" s="23"/>
      <c r="U76" s="23"/>
      <c r="V76" s="23"/>
      <c r="W76" s="78"/>
      <c r="X76" s="23"/>
      <c r="Y76" s="23"/>
      <c r="Z76" s="87"/>
      <c r="AA76" s="87"/>
      <c r="AB76" s="87"/>
      <c r="AC76" s="87"/>
      <c r="AD76" s="23"/>
      <c r="AE76" s="23"/>
      <c r="AF76" s="23"/>
      <c r="AG76" s="23"/>
      <c r="AH76" s="87"/>
      <c r="AI76" s="61"/>
      <c r="AJ76" s="61"/>
      <c r="AK76" s="61"/>
      <c r="AL76" s="61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13"/>
      <c r="BH76" s="14"/>
      <c r="BI76" s="12"/>
      <c r="BJ76" s="10"/>
      <c r="BK76" s="14"/>
      <c r="BL76" s="15"/>
      <c r="BM76" s="54"/>
      <c r="BN76" s="3"/>
      <c r="BP76" s="3"/>
      <c r="BQ76" s="3"/>
      <c r="BR76" s="3"/>
      <c r="BS76"/>
      <c r="BU76" s="3"/>
    </row>
    <row r="77" spans="1:74" ht="23.25" customHeight="1" thickBot="1" x14ac:dyDescent="0.4">
      <c r="A77" s="249"/>
      <c r="B77" s="256"/>
      <c r="C77" s="257"/>
      <c r="D77" s="90" t="s">
        <v>7</v>
      </c>
      <c r="E77" s="55"/>
      <c r="F77" s="51"/>
      <c r="G77" s="51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69"/>
      <c r="AJ77" s="69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16"/>
      <c r="BH77" s="17"/>
      <c r="BI77" s="126"/>
      <c r="BJ77" s="52"/>
      <c r="BK77" s="17"/>
      <c r="BL77" s="18"/>
      <c r="BM77" s="59"/>
      <c r="BN77" s="3"/>
      <c r="BP77" s="3"/>
      <c r="BQ77" s="3"/>
      <c r="BR77" s="3"/>
      <c r="BS77"/>
      <c r="BU77" s="3"/>
    </row>
    <row r="78" spans="1:74" ht="23.25" customHeight="1" thickBot="1" x14ac:dyDescent="0.4">
      <c r="A78" s="240">
        <v>20</v>
      </c>
      <c r="B78" s="242" t="s">
        <v>82</v>
      </c>
      <c r="C78" s="244" t="s">
        <v>81</v>
      </c>
      <c r="D78" s="88" t="s">
        <v>4</v>
      </c>
      <c r="E78" s="64">
        <v>97</v>
      </c>
      <c r="F78" s="63"/>
      <c r="G78" s="64">
        <v>96</v>
      </c>
      <c r="H78" s="63">
        <v>99</v>
      </c>
      <c r="I78" s="63"/>
      <c r="J78" s="63"/>
      <c r="K78" s="63"/>
      <c r="L78" s="64">
        <v>97</v>
      </c>
      <c r="M78" s="63">
        <v>96</v>
      </c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4"/>
      <c r="Y78" s="63"/>
      <c r="Z78" s="64"/>
      <c r="AA78" s="64"/>
      <c r="AB78" s="64"/>
      <c r="AC78" s="64"/>
      <c r="AD78" s="63"/>
      <c r="AE78" s="64"/>
      <c r="AF78" s="63"/>
      <c r="AG78" s="63"/>
      <c r="AH78" s="64"/>
      <c r="AI78" s="125"/>
      <c r="AJ78" s="125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19">
        <v>10</v>
      </c>
      <c r="BH78" s="20">
        <v>980</v>
      </c>
      <c r="BI78" s="21">
        <v>98</v>
      </c>
      <c r="BJ78" s="46">
        <f>COUNTIF(E78:BF78,"&gt;=1")-COUNTIF(E78:BF78,"&gt;100")</f>
        <v>5</v>
      </c>
      <c r="BK78" s="20">
        <f>SUM(E78:BF78)</f>
        <v>485</v>
      </c>
      <c r="BL78" s="21">
        <f>SUM(BK78/BJ78)</f>
        <v>97</v>
      </c>
      <c r="BM78" s="47">
        <f>SUM(BL78-BI78)</f>
        <v>-1</v>
      </c>
      <c r="BN78" s="8">
        <f>MAX(E78:BF78)</f>
        <v>99</v>
      </c>
      <c r="BO78" s="123"/>
      <c r="BP78" s="3"/>
      <c r="BQ78" s="3"/>
      <c r="BR78" s="3"/>
      <c r="BT78" s="3"/>
      <c r="BU78" s="3"/>
      <c r="BV78" s="3"/>
    </row>
    <row r="79" spans="1:74" ht="23.25" customHeight="1" thickBot="1" x14ac:dyDescent="0.4">
      <c r="A79" s="241"/>
      <c r="B79" s="243"/>
      <c r="C79" s="245"/>
      <c r="D79" s="89" t="s">
        <v>5</v>
      </c>
      <c r="E79" s="65"/>
      <c r="F79" s="66">
        <v>87</v>
      </c>
      <c r="G79" s="66"/>
      <c r="H79" s="65"/>
      <c r="I79" s="66">
        <v>92</v>
      </c>
      <c r="J79" s="65">
        <v>87</v>
      </c>
      <c r="K79" s="65">
        <v>95</v>
      </c>
      <c r="L79" s="65"/>
      <c r="M79" s="66"/>
      <c r="N79" s="65">
        <v>86</v>
      </c>
      <c r="O79" s="48"/>
      <c r="P79" s="48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48"/>
      <c r="AE79" s="48"/>
      <c r="AF79" s="65"/>
      <c r="AG79" s="65"/>
      <c r="AH79" s="65"/>
      <c r="AI79" s="68"/>
      <c r="AJ79" s="68"/>
      <c r="AK79" s="65"/>
      <c r="AL79" s="65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13">
        <v>24</v>
      </c>
      <c r="BH79" s="14">
        <v>2220</v>
      </c>
      <c r="BI79" s="12">
        <v>92.5</v>
      </c>
      <c r="BJ79" s="10">
        <f>COUNTIF(E79:BF79,"&gt;=1")-COUNTIF(E79:BF79,"&gt;100")</f>
        <v>5</v>
      </c>
      <c r="BK79" s="14">
        <f>SUM(E79:BF79)</f>
        <v>447</v>
      </c>
      <c r="BL79" s="217">
        <f>SUM(BK79/BJ79)</f>
        <v>89.4</v>
      </c>
      <c r="BM79" s="49">
        <f>SUM(BL79-BI79)</f>
        <v>-3.0999999999999943</v>
      </c>
      <c r="BN79" s="8">
        <f>MAX(E79:BF79)</f>
        <v>95</v>
      </c>
      <c r="BP79" s="3"/>
      <c r="BQ79" s="3"/>
      <c r="BR79" s="3"/>
      <c r="BU79" s="3"/>
    </row>
    <row r="80" spans="1:74" ht="23.25" customHeight="1" x14ac:dyDescent="0.35">
      <c r="A80" s="241"/>
      <c r="B80" s="243"/>
      <c r="C80" s="245"/>
      <c r="D80" s="89" t="s">
        <v>6</v>
      </c>
      <c r="E80" s="87" t="s">
        <v>147</v>
      </c>
      <c r="F80" s="23" t="s">
        <v>80</v>
      </c>
      <c r="G80" s="23" t="s">
        <v>171</v>
      </c>
      <c r="H80" s="23" t="s">
        <v>155</v>
      </c>
      <c r="I80" s="23" t="s">
        <v>80</v>
      </c>
      <c r="J80" s="23" t="s">
        <v>80</v>
      </c>
      <c r="K80" s="23" t="s">
        <v>80</v>
      </c>
      <c r="L80" s="87" t="s">
        <v>120</v>
      </c>
      <c r="M80" s="23" t="s">
        <v>168</v>
      </c>
      <c r="N80" s="87" t="s">
        <v>80</v>
      </c>
      <c r="O80" s="23"/>
      <c r="P80" s="23"/>
      <c r="Q80" s="23"/>
      <c r="R80" s="23"/>
      <c r="S80" s="23"/>
      <c r="T80" s="23"/>
      <c r="U80" s="23"/>
      <c r="V80" s="23"/>
      <c r="W80" s="78"/>
      <c r="X80" s="23"/>
      <c r="Y80" s="23"/>
      <c r="Z80" s="87"/>
      <c r="AA80" s="87"/>
      <c r="AB80" s="87"/>
      <c r="AC80" s="87"/>
      <c r="AD80" s="23"/>
      <c r="AE80" s="23"/>
      <c r="AF80" s="23"/>
      <c r="AG80" s="23"/>
      <c r="AH80" s="87"/>
      <c r="AI80" s="61"/>
      <c r="AJ80" s="61"/>
      <c r="AK80" s="61"/>
      <c r="AL80" s="61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13"/>
      <c r="BH80" s="14"/>
      <c r="BI80" s="12"/>
      <c r="BJ80" s="10"/>
      <c r="BK80" s="14"/>
      <c r="BL80" s="15"/>
      <c r="BM80" s="54"/>
      <c r="BN80" s="3"/>
      <c r="BP80" s="3"/>
      <c r="BS80"/>
      <c r="BT80" s="3"/>
    </row>
    <row r="81" spans="1:74" ht="23.25" customHeight="1" thickBot="1" x14ac:dyDescent="0.4">
      <c r="A81" s="241"/>
      <c r="B81" s="256"/>
      <c r="C81" s="257"/>
      <c r="D81" s="90" t="s">
        <v>7</v>
      </c>
      <c r="E81" s="55">
        <v>44824</v>
      </c>
      <c r="F81" s="51">
        <v>44826</v>
      </c>
      <c r="G81" s="51">
        <v>44826</v>
      </c>
      <c r="H81" s="51">
        <v>44831</v>
      </c>
      <c r="I81" s="55">
        <v>44831</v>
      </c>
      <c r="J81" s="55">
        <v>44833</v>
      </c>
      <c r="K81" s="55">
        <v>44833</v>
      </c>
      <c r="L81" s="55">
        <v>44840</v>
      </c>
      <c r="M81" s="55">
        <v>44845</v>
      </c>
      <c r="N81" s="55">
        <v>44845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69"/>
      <c r="AJ81" s="69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16"/>
      <c r="BH81" s="17"/>
      <c r="BI81" s="126"/>
      <c r="BJ81" s="52"/>
      <c r="BK81" s="17"/>
      <c r="BL81" s="18"/>
      <c r="BM81" s="53"/>
      <c r="BN81" s="3"/>
      <c r="BP81" s="3"/>
      <c r="BS81"/>
      <c r="BT81" s="3"/>
    </row>
    <row r="82" spans="1:74" ht="23.25" customHeight="1" thickBot="1" x14ac:dyDescent="0.4">
      <c r="A82" s="240">
        <v>21</v>
      </c>
      <c r="B82" s="258" t="s">
        <v>20</v>
      </c>
      <c r="C82" s="261" t="s">
        <v>19</v>
      </c>
      <c r="D82" s="88" t="s">
        <v>4</v>
      </c>
      <c r="E82" s="63"/>
      <c r="F82" s="63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19">
        <v>4</v>
      </c>
      <c r="BH82" s="20">
        <v>379</v>
      </c>
      <c r="BI82" s="21">
        <v>94.75</v>
      </c>
      <c r="BJ82" s="56">
        <f>COUNTIF(E82:BF82,"&gt;=1")-COUNTIF(E82:BF82,"&gt;100")</f>
        <v>0</v>
      </c>
      <c r="BK82" s="11">
        <f>SUM(E82:BF82)</f>
        <v>0</v>
      </c>
      <c r="BL82" s="97" t="e">
        <f t="shared" ref="BL82:BL83" si="27">SUM(BK82/BJ82)</f>
        <v>#DIV/0!</v>
      </c>
      <c r="BM82" s="54" t="e">
        <f>SUM(BL82-BI82)</f>
        <v>#DIV/0!</v>
      </c>
      <c r="BN82" s="8">
        <f>MAX(E82:BF82)</f>
        <v>0</v>
      </c>
      <c r="BO82"/>
      <c r="BS82"/>
      <c r="BU82" s="3"/>
    </row>
    <row r="83" spans="1:74" ht="23.25" customHeight="1" thickBot="1" x14ac:dyDescent="0.4">
      <c r="A83" s="241"/>
      <c r="B83" s="259"/>
      <c r="C83" s="262"/>
      <c r="D83" s="89" t="s">
        <v>5</v>
      </c>
      <c r="E83" s="65">
        <v>90</v>
      </c>
      <c r="F83" s="65">
        <v>93</v>
      </c>
      <c r="G83" s="65"/>
      <c r="H83" s="65"/>
      <c r="I83" s="6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10">
        <v>4</v>
      </c>
      <c r="BH83" s="14">
        <v>350</v>
      </c>
      <c r="BI83" s="12">
        <v>87.5</v>
      </c>
      <c r="BJ83" s="56">
        <f>COUNTIF(E83:BF83,"&gt;=1")-COUNTIF(E83:BF83,"&gt;100")</f>
        <v>2</v>
      </c>
      <c r="BK83" s="11">
        <f>SUM(E83:BF83)</f>
        <v>183</v>
      </c>
      <c r="BL83" s="97">
        <f t="shared" si="27"/>
        <v>91.5</v>
      </c>
      <c r="BM83" s="49">
        <f>SUM(BL83-BI83)</f>
        <v>4</v>
      </c>
      <c r="BN83" s="8">
        <f>MAX(E83:BF83)</f>
        <v>93</v>
      </c>
      <c r="BO83"/>
      <c r="BS83"/>
      <c r="BU83" s="3"/>
      <c r="BV83" s="3"/>
    </row>
    <row r="84" spans="1:74" ht="23.25" customHeight="1" x14ac:dyDescent="0.35">
      <c r="A84" s="241"/>
      <c r="B84" s="259"/>
      <c r="C84" s="262"/>
      <c r="D84" s="89" t="s">
        <v>6</v>
      </c>
      <c r="E84" s="87" t="s">
        <v>148</v>
      </c>
      <c r="F84" s="87" t="s">
        <v>151</v>
      </c>
      <c r="G84" s="66"/>
      <c r="H84" s="66"/>
      <c r="I84" s="87"/>
      <c r="J84" s="87"/>
      <c r="K84" s="66"/>
      <c r="L84" s="87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13"/>
      <c r="BH84" s="14"/>
      <c r="BI84" s="12"/>
      <c r="BJ84" s="10"/>
      <c r="BK84" s="14"/>
      <c r="BL84" s="25"/>
      <c r="BM84" s="49"/>
      <c r="BN84" s="3"/>
      <c r="BO84"/>
      <c r="BS84"/>
      <c r="BU84" s="3"/>
    </row>
    <row r="85" spans="1:74" ht="23.25" customHeight="1" thickBot="1" x14ac:dyDescent="0.4">
      <c r="A85" s="249"/>
      <c r="B85" s="260"/>
      <c r="C85" s="263"/>
      <c r="D85" s="91" t="s">
        <v>7</v>
      </c>
      <c r="E85" s="55">
        <v>44824</v>
      </c>
      <c r="F85" s="55">
        <v>44831</v>
      </c>
      <c r="G85" s="55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16"/>
      <c r="BH85" s="17"/>
      <c r="BI85" s="126"/>
      <c r="BJ85" s="57"/>
      <c r="BK85" s="58"/>
      <c r="BL85" s="96"/>
      <c r="BM85" s="53"/>
      <c r="BN85" s="3"/>
      <c r="BO85"/>
      <c r="BS85"/>
      <c r="BU85" s="3"/>
    </row>
    <row r="86" spans="1:74" ht="23.25" customHeight="1" thickBot="1" x14ac:dyDescent="0.4">
      <c r="A86" s="240">
        <v>22</v>
      </c>
      <c r="B86" s="242" t="s">
        <v>22</v>
      </c>
      <c r="C86" s="244" t="s">
        <v>21</v>
      </c>
      <c r="D86" s="88" t="s">
        <v>4</v>
      </c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4"/>
      <c r="Y86" s="63"/>
      <c r="Z86" s="64"/>
      <c r="AA86" s="64"/>
      <c r="AB86" s="64"/>
      <c r="AC86" s="64"/>
      <c r="AD86" s="63"/>
      <c r="AE86" s="64"/>
      <c r="AF86" s="63"/>
      <c r="AG86" s="63"/>
      <c r="AH86" s="64"/>
      <c r="AI86" s="125"/>
      <c r="AJ86" s="125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180"/>
      <c r="BH86" s="181"/>
      <c r="BI86" s="182"/>
      <c r="BJ86" s="46">
        <f>COUNTIF(E86:BF86,"&gt;=1")-COUNTIF(E86:BF86,"&gt;100")</f>
        <v>0</v>
      </c>
      <c r="BK86" s="20">
        <f>SUM(E86:BF86)</f>
        <v>0</v>
      </c>
      <c r="BL86" s="21" t="e">
        <f>SUM(BK86/BJ86)</f>
        <v>#DIV/0!</v>
      </c>
      <c r="BM86" s="47"/>
      <c r="BN86" s="8">
        <f t="shared" ref="BN86:BN87" si="28">MAX(E86:BF86)</f>
        <v>0</v>
      </c>
      <c r="BP86" s="3"/>
      <c r="BQ86" s="3"/>
      <c r="BR86" s="3"/>
      <c r="BS86"/>
      <c r="BU86" s="3"/>
    </row>
    <row r="87" spans="1:74" ht="23.25" customHeight="1" thickBot="1" x14ac:dyDescent="0.4">
      <c r="A87" s="241"/>
      <c r="B87" s="243"/>
      <c r="C87" s="245"/>
      <c r="D87" s="89" t="s">
        <v>5</v>
      </c>
      <c r="E87" s="65">
        <v>86</v>
      </c>
      <c r="F87" s="65">
        <v>89</v>
      </c>
      <c r="G87" s="66">
        <v>88</v>
      </c>
      <c r="H87" s="65"/>
      <c r="I87" s="66"/>
      <c r="J87" s="65"/>
      <c r="K87" s="65"/>
      <c r="L87" s="65"/>
      <c r="M87" s="66"/>
      <c r="N87" s="65"/>
      <c r="O87" s="48"/>
      <c r="P87" s="48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48"/>
      <c r="AE87" s="48"/>
      <c r="AF87" s="65"/>
      <c r="AG87" s="65"/>
      <c r="AH87" s="65"/>
      <c r="AI87" s="68"/>
      <c r="AJ87" s="68"/>
      <c r="AK87" s="65"/>
      <c r="AL87" s="65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183"/>
      <c r="BH87" s="184"/>
      <c r="BI87" s="185"/>
      <c r="BJ87" s="10">
        <f>COUNTIF(E87:BF87,"&gt;=1")-COUNTIF(E87:BF87,"&gt;100")</f>
        <v>3</v>
      </c>
      <c r="BK87" s="14">
        <f>SUM(E87:BF87)</f>
        <v>263</v>
      </c>
      <c r="BL87" s="217">
        <f>SUM(BK87/BJ87)</f>
        <v>87.666666666666671</v>
      </c>
      <c r="BM87" s="49"/>
      <c r="BN87" s="8">
        <f t="shared" si="28"/>
        <v>89</v>
      </c>
      <c r="BP87" s="3"/>
      <c r="BQ87" s="3"/>
      <c r="BR87" s="3"/>
      <c r="BS87"/>
      <c r="BU87" s="3"/>
    </row>
    <row r="88" spans="1:74" ht="23.25" customHeight="1" x14ac:dyDescent="0.35">
      <c r="A88" s="241"/>
      <c r="B88" s="243"/>
      <c r="C88" s="245"/>
      <c r="D88" s="89" t="s">
        <v>6</v>
      </c>
      <c r="E88" s="87" t="s">
        <v>148</v>
      </c>
      <c r="F88" s="87" t="s">
        <v>151</v>
      </c>
      <c r="G88" s="87" t="s">
        <v>170</v>
      </c>
      <c r="H88" s="23"/>
      <c r="I88" s="23"/>
      <c r="J88" s="87"/>
      <c r="K88" s="87"/>
      <c r="L88" s="87"/>
      <c r="M88" s="87"/>
      <c r="N88" s="87"/>
      <c r="O88" s="23"/>
      <c r="P88" s="23"/>
      <c r="Q88" s="23"/>
      <c r="R88" s="23"/>
      <c r="S88" s="23"/>
      <c r="T88" s="23"/>
      <c r="U88" s="23"/>
      <c r="V88" s="23"/>
      <c r="W88" s="78"/>
      <c r="X88" s="23"/>
      <c r="Y88" s="23"/>
      <c r="Z88" s="87"/>
      <c r="AA88" s="87"/>
      <c r="AB88" s="87"/>
      <c r="AC88" s="87"/>
      <c r="AD88" s="23"/>
      <c r="AE88" s="23"/>
      <c r="AF88" s="23"/>
      <c r="AG88" s="23"/>
      <c r="AH88" s="87"/>
      <c r="AI88" s="61"/>
      <c r="AJ88" s="61"/>
      <c r="AK88" s="61"/>
      <c r="AL88" s="61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13"/>
      <c r="BH88" s="14"/>
      <c r="BI88" s="12"/>
      <c r="BJ88" s="10"/>
      <c r="BK88" s="14"/>
      <c r="BL88" s="15"/>
      <c r="BM88" s="54"/>
      <c r="BN88" s="3"/>
      <c r="BP88" s="3"/>
      <c r="BQ88" s="3"/>
      <c r="BR88" s="3"/>
      <c r="BS88"/>
      <c r="BU88" s="3"/>
    </row>
    <row r="89" spans="1:74" ht="23.25" customHeight="1" thickBot="1" x14ac:dyDescent="0.4">
      <c r="A89" s="249"/>
      <c r="B89" s="256"/>
      <c r="C89" s="257"/>
      <c r="D89" s="90" t="s">
        <v>7</v>
      </c>
      <c r="E89" s="55">
        <v>44826</v>
      </c>
      <c r="F89" s="51">
        <v>44833</v>
      </c>
      <c r="G89" s="51">
        <v>44840</v>
      </c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69"/>
      <c r="AJ89" s="69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16"/>
      <c r="BH89" s="17"/>
      <c r="BI89" s="126"/>
      <c r="BJ89" s="52"/>
      <c r="BK89" s="17"/>
      <c r="BL89" s="18"/>
      <c r="BM89" s="53"/>
      <c r="BN89" s="3"/>
      <c r="BP89" s="3"/>
      <c r="BQ89" s="3"/>
      <c r="BR89" s="3"/>
      <c r="BS89"/>
      <c r="BU89" s="3"/>
    </row>
    <row r="90" spans="1:74" ht="23.25" customHeight="1" thickBot="1" x14ac:dyDescent="0.4">
      <c r="A90" s="240">
        <v>23</v>
      </c>
      <c r="B90" s="242" t="s">
        <v>52</v>
      </c>
      <c r="C90" s="244" t="s">
        <v>53</v>
      </c>
      <c r="D90" s="88" t="s">
        <v>4</v>
      </c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19">
        <v>9</v>
      </c>
      <c r="BH90" s="20">
        <v>838</v>
      </c>
      <c r="BI90" s="21">
        <v>93.111111111111114</v>
      </c>
      <c r="BJ90" s="46">
        <f>COUNTIF(E90:BF90,"&gt;=1")-COUNTIF(E90:BF90,"&gt;100")</f>
        <v>0</v>
      </c>
      <c r="BK90" s="20">
        <f>SUM(E90:BF90)</f>
        <v>0</v>
      </c>
      <c r="BL90" s="21" t="e">
        <f>SUM(BK90/BJ90)</f>
        <v>#DIV/0!</v>
      </c>
      <c r="BM90" s="47" t="e">
        <f>SUM(BL90-BI90)</f>
        <v>#DIV/0!</v>
      </c>
      <c r="BN90" s="8">
        <f>MAX(E90:BF90)</f>
        <v>0</v>
      </c>
      <c r="BO90" s="123"/>
      <c r="BP90" s="3"/>
      <c r="BQ90" s="3"/>
      <c r="BR90" s="3"/>
      <c r="BT90" s="3"/>
      <c r="BU90" s="3"/>
    </row>
    <row r="91" spans="1:74" ht="23.25" customHeight="1" thickBot="1" x14ac:dyDescent="0.4">
      <c r="A91" s="241"/>
      <c r="B91" s="243"/>
      <c r="C91" s="245"/>
      <c r="D91" s="89" t="s">
        <v>5</v>
      </c>
      <c r="E91" s="65">
        <v>84</v>
      </c>
      <c r="F91" s="65">
        <v>92</v>
      </c>
      <c r="G91" s="65">
        <v>90</v>
      </c>
      <c r="H91" s="65">
        <v>96</v>
      </c>
      <c r="I91" s="66">
        <v>88</v>
      </c>
      <c r="J91" s="66"/>
      <c r="K91" s="65"/>
      <c r="L91" s="65"/>
      <c r="M91" s="48"/>
      <c r="N91" s="48"/>
      <c r="O91" s="65"/>
      <c r="P91" s="65"/>
      <c r="Q91" s="66"/>
      <c r="R91" s="65"/>
      <c r="S91" s="65"/>
      <c r="T91" s="65"/>
      <c r="U91" s="66"/>
      <c r="V91" s="66"/>
      <c r="W91" s="66"/>
      <c r="X91" s="66"/>
      <c r="Y91" s="65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13">
        <v>7</v>
      </c>
      <c r="BH91" s="14">
        <v>570</v>
      </c>
      <c r="BI91" s="12">
        <v>81.428571428571431</v>
      </c>
      <c r="BJ91" s="10">
        <f>COUNTIF(E91:BF91,"&gt;=1")-COUNTIF(E91:BF91,"&gt;100")</f>
        <v>5</v>
      </c>
      <c r="BK91" s="14">
        <f>SUM(E91:BF91)</f>
        <v>450</v>
      </c>
      <c r="BL91" s="12">
        <f>SUM(BK91/BJ91)</f>
        <v>90</v>
      </c>
      <c r="BM91" s="49">
        <f>SUM(BL91-BI91)</f>
        <v>8.5714285714285694</v>
      </c>
      <c r="BN91" s="8">
        <f>MAX(E91:BF91)</f>
        <v>96</v>
      </c>
      <c r="BP91" s="3"/>
      <c r="BQ91" s="3"/>
      <c r="BR91" s="3"/>
      <c r="BU91" s="3"/>
    </row>
    <row r="92" spans="1:74" ht="23.25" customHeight="1" x14ac:dyDescent="0.35">
      <c r="A92" s="241"/>
      <c r="B92" s="243"/>
      <c r="C92" s="245"/>
      <c r="D92" s="89" t="s">
        <v>6</v>
      </c>
      <c r="E92" s="87" t="s">
        <v>148</v>
      </c>
      <c r="F92" s="23" t="s">
        <v>80</v>
      </c>
      <c r="G92" s="23" t="s">
        <v>80</v>
      </c>
      <c r="H92" s="23" t="s">
        <v>151</v>
      </c>
      <c r="I92" s="23" t="s">
        <v>170</v>
      </c>
      <c r="J92" s="66"/>
      <c r="K92" s="66"/>
      <c r="L92" s="66"/>
      <c r="M92" s="23"/>
      <c r="N92" s="23"/>
      <c r="O92" s="23"/>
      <c r="P92" s="23"/>
      <c r="Q92" s="66"/>
      <c r="R92" s="23"/>
      <c r="S92" s="66"/>
      <c r="T92" s="23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13"/>
      <c r="BH92" s="14"/>
      <c r="BI92" s="12"/>
      <c r="BJ92" s="10"/>
      <c r="BK92" s="14"/>
      <c r="BL92" s="15"/>
      <c r="BM92" s="54"/>
      <c r="BN92" s="3"/>
      <c r="BP92" s="3"/>
      <c r="BS92"/>
      <c r="BU92" s="3"/>
    </row>
    <row r="93" spans="1:74" ht="23.25" customHeight="1" thickBot="1" x14ac:dyDescent="0.4">
      <c r="A93" s="241"/>
      <c r="B93" s="256"/>
      <c r="C93" s="257"/>
      <c r="D93" s="90" t="s">
        <v>7</v>
      </c>
      <c r="E93" s="55">
        <v>44824</v>
      </c>
      <c r="F93" s="55">
        <v>44826</v>
      </c>
      <c r="G93" s="55">
        <v>44831</v>
      </c>
      <c r="H93" s="55">
        <v>44834</v>
      </c>
      <c r="I93" s="55">
        <v>44840</v>
      </c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16"/>
      <c r="BH93" s="17"/>
      <c r="BI93" s="126"/>
      <c r="BJ93" s="52"/>
      <c r="BK93" s="17"/>
      <c r="BL93" s="18"/>
      <c r="BM93" s="53"/>
      <c r="BN93" s="3"/>
      <c r="BP93" s="3"/>
      <c r="BS93"/>
      <c r="BU93" s="3"/>
    </row>
    <row r="94" spans="1:74" ht="23.25" customHeight="1" thickBot="1" x14ac:dyDescent="0.4">
      <c r="A94" s="240">
        <v>24</v>
      </c>
      <c r="B94" s="258" t="s">
        <v>22</v>
      </c>
      <c r="C94" s="261" t="s">
        <v>23</v>
      </c>
      <c r="D94" s="93" t="s">
        <v>4</v>
      </c>
      <c r="E94" s="86"/>
      <c r="F94" s="86"/>
      <c r="G94" s="86"/>
      <c r="H94" s="86"/>
      <c r="I94" s="86"/>
      <c r="J94" s="86"/>
      <c r="K94" s="86"/>
      <c r="L94" s="86"/>
      <c r="M94" s="86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22">
        <v>4</v>
      </c>
      <c r="BH94" s="11">
        <v>393</v>
      </c>
      <c r="BI94" s="12">
        <v>98.25</v>
      </c>
      <c r="BJ94" s="56">
        <f>COUNTIF(E94:BF94,"&gt;=1")-COUNTIF(E94:BF94,"&gt;100")</f>
        <v>0</v>
      </c>
      <c r="BK94" s="11">
        <f>SUM(E94:BF94)</f>
        <v>0</v>
      </c>
      <c r="BL94" s="12" t="e">
        <f t="shared" ref="BL94:BL95" si="29">SUM(BK94/BJ94)</f>
        <v>#DIV/0!</v>
      </c>
      <c r="BM94" s="47" t="e">
        <f>SUM(BL94-BI94)</f>
        <v>#DIV/0!</v>
      </c>
      <c r="BN94" s="8">
        <f>MAX(E94:BF94)</f>
        <v>0</v>
      </c>
      <c r="BO94"/>
      <c r="BS94"/>
    </row>
    <row r="95" spans="1:74" ht="23.25" customHeight="1" thickBot="1" x14ac:dyDescent="0.4">
      <c r="A95" s="241"/>
      <c r="B95" s="259"/>
      <c r="C95" s="262"/>
      <c r="D95" s="94" t="s">
        <v>5</v>
      </c>
      <c r="E95" s="23">
        <v>92</v>
      </c>
      <c r="F95" s="23">
        <v>96</v>
      </c>
      <c r="G95" s="23">
        <v>91</v>
      </c>
      <c r="H95" s="48"/>
      <c r="I95" s="23"/>
      <c r="J95" s="23"/>
      <c r="K95" s="23"/>
      <c r="L95" s="23"/>
      <c r="M95" s="48"/>
      <c r="N95" s="68"/>
      <c r="O95" s="68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13">
        <v>7</v>
      </c>
      <c r="BH95" s="11">
        <v>649</v>
      </c>
      <c r="BI95" s="12">
        <v>92.714285714285708</v>
      </c>
      <c r="BJ95" s="10">
        <f>COUNTIF(E95:BF95,"&gt;=1")-COUNTIF(E95:BF95,"&gt;100")</f>
        <v>3</v>
      </c>
      <c r="BK95" s="14">
        <f>SUM(E95:BF95)</f>
        <v>279</v>
      </c>
      <c r="BL95" s="117">
        <f t="shared" si="29"/>
        <v>93</v>
      </c>
      <c r="BM95" s="54">
        <f>SUM(BL95-BI95)</f>
        <v>0.2857142857142918</v>
      </c>
      <c r="BN95" s="8">
        <f>MAX(E95:BF95)</f>
        <v>96</v>
      </c>
      <c r="BO95"/>
      <c r="BS95"/>
    </row>
    <row r="96" spans="1:74" ht="23.25" customHeight="1" x14ac:dyDescent="0.35">
      <c r="A96" s="241"/>
      <c r="B96" s="259"/>
      <c r="C96" s="262"/>
      <c r="D96" s="94" t="s">
        <v>6</v>
      </c>
      <c r="E96" s="23" t="s">
        <v>146</v>
      </c>
      <c r="F96" s="23" t="s">
        <v>149</v>
      </c>
      <c r="G96" s="23" t="s">
        <v>162</v>
      </c>
      <c r="H96" s="23"/>
      <c r="I96" s="23"/>
      <c r="J96" s="23"/>
      <c r="K96" s="23"/>
      <c r="L96" s="23"/>
      <c r="M96" s="23"/>
      <c r="N96" s="23"/>
      <c r="O96" s="23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13"/>
      <c r="BH96" s="14"/>
      <c r="BI96" s="12"/>
      <c r="BJ96" s="10"/>
      <c r="BK96" s="14"/>
      <c r="BL96" s="15"/>
      <c r="BM96" s="54"/>
      <c r="BO96"/>
      <c r="BS96"/>
    </row>
    <row r="97" spans="1:71" ht="23.25" customHeight="1" thickBot="1" x14ac:dyDescent="0.4">
      <c r="A97" s="249"/>
      <c r="B97" s="260"/>
      <c r="C97" s="263"/>
      <c r="D97" s="95" t="s">
        <v>7</v>
      </c>
      <c r="E97" s="55">
        <v>44824</v>
      </c>
      <c r="F97" s="55">
        <v>44833</v>
      </c>
      <c r="G97" s="55">
        <v>44840</v>
      </c>
      <c r="H97" s="55"/>
      <c r="I97" s="55"/>
      <c r="J97" s="55"/>
      <c r="K97" s="55"/>
      <c r="L97" s="55"/>
      <c r="M97" s="55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16"/>
      <c r="BH97" s="17"/>
      <c r="BI97" s="126"/>
      <c r="BJ97" s="52"/>
      <c r="BK97" s="17"/>
      <c r="BL97" s="18"/>
      <c r="BM97" s="77"/>
      <c r="BO97"/>
      <c r="BS97"/>
    </row>
    <row r="98" spans="1:71" ht="23.25" customHeight="1" x14ac:dyDescent="0.35">
      <c r="A98" s="33"/>
      <c r="B98" s="33"/>
      <c r="C98" s="33"/>
      <c r="D98" s="138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33"/>
      <c r="BH98" s="33"/>
      <c r="BI98" s="34"/>
      <c r="BK98" s="33"/>
      <c r="BL98" s="34"/>
      <c r="BM98" s="34"/>
      <c r="BN98" s="3"/>
      <c r="BO98"/>
      <c r="BS98"/>
    </row>
    <row r="99" spans="1:71" ht="23.25" customHeight="1" x14ac:dyDescent="0.35">
      <c r="A99" s="33"/>
      <c r="B99" s="33"/>
      <c r="C99" s="33"/>
      <c r="D99" s="138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33"/>
      <c r="BH99" s="33"/>
      <c r="BI99" s="34"/>
      <c r="BK99" s="33"/>
      <c r="BL99" s="34"/>
      <c r="BM99" s="34"/>
      <c r="BN99" s="3"/>
      <c r="BO99"/>
      <c r="BS99"/>
    </row>
    <row r="100" spans="1:71" ht="21" x14ac:dyDescent="0.5">
      <c r="B100" s="31" t="s">
        <v>9</v>
      </c>
      <c r="C100" s="31"/>
      <c r="D100" s="32"/>
      <c r="BO100"/>
      <c r="BS100"/>
    </row>
    <row r="101" spans="1:71" ht="21" x14ac:dyDescent="0.5">
      <c r="B101" s="31"/>
      <c r="C101" s="31"/>
      <c r="D101" s="32"/>
      <c r="BO101"/>
      <c r="BS101"/>
    </row>
    <row r="102" spans="1:71" x14ac:dyDescent="0.35">
      <c r="B102" s="1" t="s">
        <v>8</v>
      </c>
      <c r="D102" s="82"/>
      <c r="E102" s="169" t="s">
        <v>64</v>
      </c>
      <c r="F102" s="1" t="s">
        <v>65</v>
      </c>
      <c r="G102" s="1"/>
      <c r="H102" s="170"/>
      <c r="BO102"/>
      <c r="BS102"/>
    </row>
    <row r="103" spans="1:71" x14ac:dyDescent="0.35">
      <c r="B103" s="1" t="s">
        <v>8</v>
      </c>
      <c r="D103" s="82"/>
      <c r="E103" s="169" t="s">
        <v>40</v>
      </c>
      <c r="F103" s="1" t="s">
        <v>66</v>
      </c>
      <c r="G103" s="1"/>
      <c r="H103" s="170"/>
      <c r="BO103"/>
      <c r="BS103"/>
    </row>
    <row r="104" spans="1:71" x14ac:dyDescent="0.35">
      <c r="B104" s="1" t="s">
        <v>39</v>
      </c>
      <c r="C104" s="81"/>
      <c r="D104" s="83"/>
      <c r="E104" s="169" t="s">
        <v>62</v>
      </c>
      <c r="F104" s="1" t="s">
        <v>63</v>
      </c>
      <c r="G104" s="84"/>
      <c r="BO104"/>
      <c r="BS104"/>
    </row>
    <row r="105" spans="1:71" x14ac:dyDescent="0.35">
      <c r="B105" s="1" t="s">
        <v>68</v>
      </c>
      <c r="E105" s="171" t="s">
        <v>67</v>
      </c>
      <c r="BO105"/>
      <c r="BS105"/>
    </row>
    <row r="106" spans="1:71" x14ac:dyDescent="0.35">
      <c r="BO106"/>
      <c r="BS106"/>
    </row>
    <row r="107" spans="1:71" x14ac:dyDescent="0.35">
      <c r="B107" s="1" t="s">
        <v>15</v>
      </c>
      <c r="BO107"/>
      <c r="BS107"/>
    </row>
    <row r="108" spans="1:71" x14ac:dyDescent="0.35">
      <c r="BO108"/>
      <c r="BS108"/>
    </row>
    <row r="109" spans="1:71" x14ac:dyDescent="0.35">
      <c r="BO109"/>
      <c r="BS109"/>
    </row>
    <row r="110" spans="1:71" x14ac:dyDescent="0.35">
      <c r="BO110"/>
      <c r="BS110"/>
    </row>
    <row r="111" spans="1:71" x14ac:dyDescent="0.35">
      <c r="BO111"/>
      <c r="BS111"/>
    </row>
    <row r="112" spans="1:71" x14ac:dyDescent="0.35">
      <c r="BO112"/>
      <c r="BS112"/>
    </row>
    <row r="113" spans="67:71" x14ac:dyDescent="0.35">
      <c r="BO113"/>
      <c r="BS113"/>
    </row>
    <row r="114" spans="67:71" x14ac:dyDescent="0.35">
      <c r="BO114"/>
      <c r="BS114"/>
    </row>
    <row r="115" spans="67:71" x14ac:dyDescent="0.35">
      <c r="BO115"/>
      <c r="BS115"/>
    </row>
    <row r="116" spans="67:71" x14ac:dyDescent="0.35">
      <c r="BO116"/>
      <c r="BS116"/>
    </row>
    <row r="117" spans="67:71" x14ac:dyDescent="0.35">
      <c r="BO117"/>
      <c r="BS117"/>
    </row>
    <row r="118" spans="67:71" x14ac:dyDescent="0.35">
      <c r="BO118"/>
      <c r="BS118"/>
    </row>
    <row r="119" spans="67:71" x14ac:dyDescent="0.35">
      <c r="BO119"/>
      <c r="BS119"/>
    </row>
    <row r="120" spans="67:71" x14ac:dyDescent="0.35">
      <c r="BO120"/>
      <c r="BS120"/>
    </row>
    <row r="121" spans="67:71" x14ac:dyDescent="0.35">
      <c r="BO121"/>
      <c r="BS121"/>
    </row>
    <row r="122" spans="67:71" x14ac:dyDescent="0.35">
      <c r="BO122"/>
      <c r="BS122"/>
    </row>
    <row r="123" spans="67:71" x14ac:dyDescent="0.35">
      <c r="BO123"/>
      <c r="BS123"/>
    </row>
    <row r="124" spans="67:71" x14ac:dyDescent="0.35">
      <c r="BO124"/>
      <c r="BS124"/>
    </row>
    <row r="125" spans="67:71" x14ac:dyDescent="0.35">
      <c r="BO125"/>
      <c r="BS125"/>
    </row>
    <row r="126" spans="67:71" x14ac:dyDescent="0.35">
      <c r="BO126"/>
      <c r="BS126"/>
    </row>
    <row r="127" spans="67:71" x14ac:dyDescent="0.35">
      <c r="BO127"/>
      <c r="BS127"/>
    </row>
  </sheetData>
  <mergeCells count="74">
    <mergeCell ref="A94:A97"/>
    <mergeCell ref="B94:B97"/>
    <mergeCell ref="C94:C97"/>
    <mergeCell ref="A90:A93"/>
    <mergeCell ref="B90:B93"/>
    <mergeCell ref="C90:C93"/>
    <mergeCell ref="C46:C49"/>
    <mergeCell ref="B86:B89"/>
    <mergeCell ref="C86:C89"/>
    <mergeCell ref="B74:B77"/>
    <mergeCell ref="C74:C77"/>
    <mergeCell ref="B62:B65"/>
    <mergeCell ref="C62:C65"/>
    <mergeCell ref="B82:B85"/>
    <mergeCell ref="C82:C85"/>
    <mergeCell ref="A86:A89"/>
    <mergeCell ref="A70:A73"/>
    <mergeCell ref="B70:B73"/>
    <mergeCell ref="C70:C73"/>
    <mergeCell ref="A54:A57"/>
    <mergeCell ref="B54:B57"/>
    <mergeCell ref="C54:C57"/>
    <mergeCell ref="A58:A61"/>
    <mergeCell ref="B58:B61"/>
    <mergeCell ref="C58:C61"/>
    <mergeCell ref="A62:A65"/>
    <mergeCell ref="A74:A77"/>
    <mergeCell ref="A78:A81"/>
    <mergeCell ref="B78:B81"/>
    <mergeCell ref="C78:C81"/>
    <mergeCell ref="A82:A85"/>
    <mergeCell ref="A6:A9"/>
    <mergeCell ref="B6:B9"/>
    <mergeCell ref="C6:C9"/>
    <mergeCell ref="A14:A17"/>
    <mergeCell ref="B14:B17"/>
    <mergeCell ref="C14:C17"/>
    <mergeCell ref="C10:C13"/>
    <mergeCell ref="C34:C37"/>
    <mergeCell ref="B22:B25"/>
    <mergeCell ref="C22:C25"/>
    <mergeCell ref="A26:A29"/>
    <mergeCell ref="B26:B29"/>
    <mergeCell ref="C26:C29"/>
    <mergeCell ref="A34:A37"/>
    <mergeCell ref="C18:C21"/>
    <mergeCell ref="A66:A69"/>
    <mergeCell ref="B66:B69"/>
    <mergeCell ref="C66:C69"/>
    <mergeCell ref="A30:A33"/>
    <mergeCell ref="B30:B33"/>
    <mergeCell ref="C30:C33"/>
    <mergeCell ref="A38:A41"/>
    <mergeCell ref="B38:B41"/>
    <mergeCell ref="C38:C41"/>
    <mergeCell ref="A42:A45"/>
    <mergeCell ref="B42:B45"/>
    <mergeCell ref="C42:C45"/>
    <mergeCell ref="A50:A53"/>
    <mergeCell ref="B50:B53"/>
    <mergeCell ref="C50:C53"/>
    <mergeCell ref="BG1:BI1"/>
    <mergeCell ref="BJ1:BL1"/>
    <mergeCell ref="A2:A5"/>
    <mergeCell ref="B2:B5"/>
    <mergeCell ref="C2:C5"/>
    <mergeCell ref="A18:A21"/>
    <mergeCell ref="A10:A13"/>
    <mergeCell ref="B10:B13"/>
    <mergeCell ref="A46:A49"/>
    <mergeCell ref="B46:B49"/>
    <mergeCell ref="B18:B21"/>
    <mergeCell ref="A22:A25"/>
    <mergeCell ref="B34:B37"/>
  </mergeCells>
  <phoneticPr fontId="2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B2ED-FF52-4D4A-B7B6-A90A5B6F11C6}">
  <sheetPr>
    <pageSetUpPr fitToPage="1"/>
  </sheetPr>
  <dimension ref="A1:BO54"/>
  <sheetViews>
    <sheetView topLeftCell="A28" zoomScale="40" zoomScaleNormal="40" workbookViewId="0">
      <pane xSplit="3" topLeftCell="O1" activePane="topRight" state="frozen"/>
      <selection pane="topRight" activeCell="AN17" sqref="AN17"/>
    </sheetView>
  </sheetViews>
  <sheetFormatPr defaultRowHeight="14.5" x14ac:dyDescent="0.35"/>
  <cols>
    <col min="1" max="1" width="12.26953125" style="3" bestFit="1" customWidth="1"/>
    <col min="2" max="2" width="19.1796875" bestFit="1" customWidth="1"/>
    <col min="3" max="3" width="30.1796875" bestFit="1" customWidth="1"/>
    <col min="4" max="4" width="8.26953125" style="35" customWidth="1"/>
    <col min="5" max="6" width="19.7265625" style="35" customWidth="1"/>
    <col min="7" max="23" width="19.54296875" customWidth="1"/>
    <col min="24" max="24" width="20.26953125" customWidth="1"/>
    <col min="25" max="70" width="19.54296875" customWidth="1"/>
    <col min="71" max="107" width="16.26953125" customWidth="1"/>
  </cols>
  <sheetData>
    <row r="1" spans="1:67" ht="46.5" thickBot="1" x14ac:dyDescent="1.05">
      <c r="Q1" s="76"/>
      <c r="AF1" s="76"/>
      <c r="AL1" s="76"/>
    </row>
    <row r="2" spans="1:67" ht="62" thickBot="1" x14ac:dyDescent="1.4">
      <c r="B2" s="268" t="s">
        <v>87</v>
      </c>
      <c r="C2" s="269"/>
      <c r="D2" s="269"/>
      <c r="E2" s="269"/>
      <c r="F2" s="269"/>
      <c r="G2" s="270"/>
      <c r="V2" s="267"/>
      <c r="W2" s="267"/>
      <c r="X2" s="267"/>
      <c r="Y2" s="267"/>
      <c r="AB2" s="41" t="s">
        <v>57</v>
      </c>
      <c r="AC2" s="208"/>
      <c r="AD2" s="208"/>
      <c r="AG2" s="76"/>
      <c r="AH2" s="41" t="s">
        <v>57</v>
      </c>
      <c r="BB2" s="41"/>
      <c r="BC2" s="41"/>
      <c r="BI2" s="41"/>
      <c r="BJ2" s="41"/>
      <c r="BO2" s="45"/>
    </row>
    <row r="3" spans="1:67" ht="85.5" customHeight="1" x14ac:dyDescent="0.35">
      <c r="A3" s="73"/>
      <c r="B3" s="271" t="s">
        <v>24</v>
      </c>
      <c r="C3" s="271"/>
      <c r="D3" s="133" t="s">
        <v>25</v>
      </c>
      <c r="E3" s="42">
        <v>44805</v>
      </c>
      <c r="F3" s="42">
        <v>44806</v>
      </c>
      <c r="G3" s="43">
        <v>44807</v>
      </c>
      <c r="H3" s="42">
        <v>44810</v>
      </c>
      <c r="I3" s="42">
        <v>44810</v>
      </c>
      <c r="J3" s="42">
        <v>44812</v>
      </c>
      <c r="K3" s="42">
        <v>44812</v>
      </c>
      <c r="L3" s="42">
        <v>44813</v>
      </c>
      <c r="M3" s="43">
        <v>44814</v>
      </c>
      <c r="N3" s="42">
        <v>44817</v>
      </c>
      <c r="O3" s="42">
        <v>44817</v>
      </c>
      <c r="P3" s="42">
        <v>44819</v>
      </c>
      <c r="Q3" s="42">
        <v>44819</v>
      </c>
      <c r="R3" s="42">
        <v>44820</v>
      </c>
      <c r="S3" s="43">
        <v>44821</v>
      </c>
      <c r="T3" s="42">
        <v>44824</v>
      </c>
      <c r="U3" s="42">
        <v>44824</v>
      </c>
      <c r="V3" s="42">
        <v>44826</v>
      </c>
      <c r="W3" s="42">
        <v>44826</v>
      </c>
      <c r="X3" s="42">
        <v>44827</v>
      </c>
      <c r="Y3" s="43">
        <v>44828</v>
      </c>
      <c r="Z3" s="42">
        <v>44831</v>
      </c>
      <c r="AA3" s="42">
        <v>44831</v>
      </c>
      <c r="AB3" s="42">
        <v>44833</v>
      </c>
      <c r="AC3" s="42">
        <v>44833</v>
      </c>
      <c r="AD3" s="42">
        <v>44834</v>
      </c>
      <c r="AE3" s="43">
        <v>44835</v>
      </c>
      <c r="AF3" s="42">
        <v>44838</v>
      </c>
      <c r="AG3" s="42">
        <v>44838</v>
      </c>
      <c r="AH3" s="42">
        <v>44840</v>
      </c>
      <c r="AI3" s="42">
        <v>44840</v>
      </c>
      <c r="AJ3" s="42">
        <v>44841</v>
      </c>
      <c r="AK3" s="43">
        <v>44842</v>
      </c>
      <c r="AL3" s="42">
        <v>44845</v>
      </c>
      <c r="AM3" s="42">
        <v>44845</v>
      </c>
      <c r="AN3" s="42">
        <v>44847</v>
      </c>
      <c r="AO3" s="42">
        <v>44847</v>
      </c>
      <c r="AP3" s="142">
        <v>44848</v>
      </c>
    </row>
    <row r="4" spans="1:67" ht="85.5" customHeight="1" thickBot="1" x14ac:dyDescent="0.4">
      <c r="A4" s="186"/>
      <c r="B4" s="187"/>
      <c r="C4" s="187"/>
      <c r="D4" s="187"/>
      <c r="E4" s="188" t="s">
        <v>26</v>
      </c>
      <c r="F4" s="188" t="s">
        <v>27</v>
      </c>
      <c r="G4" s="189" t="s">
        <v>28</v>
      </c>
      <c r="H4" s="188" t="s">
        <v>29</v>
      </c>
      <c r="I4" s="188" t="s">
        <v>29</v>
      </c>
      <c r="J4" s="188" t="s">
        <v>26</v>
      </c>
      <c r="K4" s="188" t="s">
        <v>26</v>
      </c>
      <c r="L4" s="188" t="s">
        <v>27</v>
      </c>
      <c r="M4" s="189" t="s">
        <v>28</v>
      </c>
      <c r="N4" s="188" t="s">
        <v>29</v>
      </c>
      <c r="O4" s="188" t="s">
        <v>29</v>
      </c>
      <c r="P4" s="188" t="s">
        <v>26</v>
      </c>
      <c r="Q4" s="188" t="s">
        <v>26</v>
      </c>
      <c r="R4" s="188" t="s">
        <v>27</v>
      </c>
      <c r="S4" s="189" t="s">
        <v>28</v>
      </c>
      <c r="T4" s="188" t="s">
        <v>29</v>
      </c>
      <c r="U4" s="188" t="s">
        <v>29</v>
      </c>
      <c r="V4" s="188" t="s">
        <v>26</v>
      </c>
      <c r="W4" s="188" t="s">
        <v>26</v>
      </c>
      <c r="X4" s="188" t="s">
        <v>27</v>
      </c>
      <c r="Y4" s="189" t="s">
        <v>28</v>
      </c>
      <c r="Z4" s="188" t="s">
        <v>29</v>
      </c>
      <c r="AA4" s="188" t="s">
        <v>29</v>
      </c>
      <c r="AB4" s="188" t="s">
        <v>26</v>
      </c>
      <c r="AC4" s="188" t="s">
        <v>26</v>
      </c>
      <c r="AD4" s="188" t="s">
        <v>27</v>
      </c>
      <c r="AE4" s="189" t="s">
        <v>28</v>
      </c>
      <c r="AF4" s="188" t="s">
        <v>29</v>
      </c>
      <c r="AG4" s="188" t="s">
        <v>29</v>
      </c>
      <c r="AH4" s="188" t="s">
        <v>26</v>
      </c>
      <c r="AI4" s="188" t="s">
        <v>26</v>
      </c>
      <c r="AJ4" s="188" t="s">
        <v>27</v>
      </c>
      <c r="AK4" s="189" t="s">
        <v>28</v>
      </c>
      <c r="AL4" s="188" t="s">
        <v>29</v>
      </c>
      <c r="AM4" s="188" t="s">
        <v>29</v>
      </c>
      <c r="AN4" s="188" t="s">
        <v>26</v>
      </c>
      <c r="AO4" s="188" t="s">
        <v>26</v>
      </c>
      <c r="AP4" s="190" t="s">
        <v>27</v>
      </c>
    </row>
    <row r="5" spans="1:67" s="36" customFormat="1" ht="85.5" customHeight="1" x14ac:dyDescent="0.7">
      <c r="A5" s="195">
        <v>1</v>
      </c>
      <c r="B5" s="146" t="s">
        <v>69</v>
      </c>
      <c r="C5" s="146" t="s">
        <v>70</v>
      </c>
      <c r="D5" s="196">
        <v>3</v>
      </c>
      <c r="E5" s="197" t="s">
        <v>89</v>
      </c>
      <c r="F5" s="197" t="s">
        <v>89</v>
      </c>
      <c r="G5" s="198" t="s">
        <v>54</v>
      </c>
      <c r="H5" s="197"/>
      <c r="I5" s="197"/>
      <c r="J5" s="197" t="s">
        <v>48</v>
      </c>
      <c r="K5" s="199"/>
      <c r="L5" s="199"/>
      <c r="M5" s="198" t="s">
        <v>90</v>
      </c>
      <c r="N5" s="37"/>
      <c r="O5" s="37"/>
      <c r="P5" s="37"/>
      <c r="Q5" s="37"/>
      <c r="R5" s="37"/>
      <c r="S5" s="38"/>
      <c r="T5" s="37"/>
      <c r="U5" s="37"/>
      <c r="V5" s="37"/>
      <c r="W5" s="37"/>
      <c r="X5" s="37"/>
      <c r="Y5" s="79"/>
      <c r="Z5" s="37"/>
      <c r="AA5" s="37"/>
      <c r="AB5" s="37"/>
      <c r="AC5" s="37"/>
      <c r="AD5" s="37"/>
      <c r="AE5" s="38"/>
      <c r="AF5" s="37"/>
      <c r="AG5" s="37"/>
      <c r="AH5" s="115"/>
      <c r="AI5" s="37"/>
      <c r="AJ5" s="37"/>
      <c r="AK5" s="38"/>
      <c r="AL5" s="37"/>
      <c r="AM5" s="37"/>
      <c r="AN5" s="37"/>
      <c r="AO5" s="37"/>
      <c r="AP5" s="75"/>
    </row>
    <row r="6" spans="1:67" s="36" customFormat="1" ht="85.5" customHeight="1" x14ac:dyDescent="0.7">
      <c r="A6" s="74">
        <v>2</v>
      </c>
      <c r="B6" s="144" t="s">
        <v>61</v>
      </c>
      <c r="C6" s="144" t="s">
        <v>60</v>
      </c>
      <c r="D6" s="100">
        <v>2</v>
      </c>
      <c r="E6" s="112" t="s">
        <v>54</v>
      </c>
      <c r="F6" s="112" t="s">
        <v>54</v>
      </c>
      <c r="G6" s="38" t="s">
        <v>54</v>
      </c>
      <c r="H6" s="101"/>
      <c r="I6" s="101"/>
      <c r="J6" s="101" t="s">
        <v>48</v>
      </c>
      <c r="K6" s="101"/>
      <c r="L6" s="101"/>
      <c r="M6" s="38" t="s">
        <v>90</v>
      </c>
      <c r="N6" s="101"/>
      <c r="O6" s="101"/>
      <c r="P6" s="70"/>
      <c r="Q6" s="101"/>
      <c r="R6" s="101"/>
      <c r="S6" s="79" t="s">
        <v>91</v>
      </c>
      <c r="T6" s="101" t="s">
        <v>113</v>
      </c>
      <c r="U6" s="101" t="s">
        <v>115</v>
      </c>
      <c r="V6" s="70" t="s">
        <v>112</v>
      </c>
      <c r="W6" s="101"/>
      <c r="X6" s="70" t="s">
        <v>90</v>
      </c>
      <c r="Y6" s="79" t="s">
        <v>90</v>
      </c>
      <c r="Z6" s="160" t="s">
        <v>108</v>
      </c>
      <c r="AA6" s="160" t="s">
        <v>108</v>
      </c>
      <c r="AB6" s="70" t="s">
        <v>116</v>
      </c>
      <c r="AC6" s="101" t="s">
        <v>117</v>
      </c>
      <c r="AD6" s="101" t="s">
        <v>118</v>
      </c>
      <c r="AE6" s="79" t="s">
        <v>90</v>
      </c>
      <c r="AF6" s="191"/>
      <c r="AG6" s="191"/>
      <c r="AH6" s="70" t="s">
        <v>123</v>
      </c>
      <c r="AI6" s="101" t="s">
        <v>126</v>
      </c>
      <c r="AJ6" s="101" t="s">
        <v>127</v>
      </c>
      <c r="AK6" s="79" t="s">
        <v>90</v>
      </c>
      <c r="AL6" s="160" t="s">
        <v>108</v>
      </c>
      <c r="AM6" s="160" t="s">
        <v>108</v>
      </c>
      <c r="AN6" s="70" t="s">
        <v>160</v>
      </c>
      <c r="AO6" s="101"/>
      <c r="AP6" s="120"/>
    </row>
    <row r="7" spans="1:67" s="36" customFormat="1" ht="85.5" customHeight="1" x14ac:dyDescent="0.7">
      <c r="A7" s="74">
        <v>3</v>
      </c>
      <c r="B7" s="144" t="s">
        <v>71</v>
      </c>
      <c r="C7" s="144" t="s">
        <v>72</v>
      </c>
      <c r="D7" s="100">
        <v>4</v>
      </c>
      <c r="E7" s="112" t="s">
        <v>89</v>
      </c>
      <c r="F7" s="112" t="s">
        <v>89</v>
      </c>
      <c r="G7" s="38" t="s">
        <v>54</v>
      </c>
      <c r="H7" s="112"/>
      <c r="I7" s="112"/>
      <c r="J7" s="112" t="s">
        <v>48</v>
      </c>
      <c r="K7" s="101"/>
      <c r="L7" s="101"/>
      <c r="M7" s="38" t="s">
        <v>90</v>
      </c>
      <c r="N7" s="70"/>
      <c r="O7" s="70"/>
      <c r="P7" s="70"/>
      <c r="Q7" s="70"/>
      <c r="R7" s="101"/>
      <c r="S7" s="79" t="s">
        <v>92</v>
      </c>
      <c r="T7" s="101" t="s">
        <v>115</v>
      </c>
      <c r="U7" s="70"/>
      <c r="V7" s="191"/>
      <c r="W7" s="101"/>
      <c r="X7" s="70" t="s">
        <v>90</v>
      </c>
      <c r="Y7" s="79" t="s">
        <v>90</v>
      </c>
      <c r="Z7" s="160" t="s">
        <v>108</v>
      </c>
      <c r="AA7" s="160" t="s">
        <v>108</v>
      </c>
      <c r="AB7" s="101" t="s">
        <v>117</v>
      </c>
      <c r="AC7" s="101"/>
      <c r="AD7" s="101"/>
      <c r="AE7" s="79" t="s">
        <v>90</v>
      </c>
      <c r="AF7" s="191"/>
      <c r="AG7" s="191"/>
      <c r="AH7" s="101" t="s">
        <v>126</v>
      </c>
      <c r="AI7" s="101"/>
      <c r="AJ7" s="101"/>
      <c r="AK7" s="79" t="s">
        <v>90</v>
      </c>
      <c r="AL7" s="160" t="s">
        <v>108</v>
      </c>
      <c r="AM7" s="160" t="s">
        <v>108</v>
      </c>
      <c r="AN7" s="191"/>
      <c r="AO7" s="101"/>
      <c r="AP7" s="192"/>
    </row>
    <row r="8" spans="1:67" s="36" customFormat="1" ht="85.5" customHeight="1" x14ac:dyDescent="0.7">
      <c r="A8" s="74">
        <v>4</v>
      </c>
      <c r="B8" s="144" t="s">
        <v>33</v>
      </c>
      <c r="C8" s="144" t="s">
        <v>34</v>
      </c>
      <c r="D8" s="100">
        <v>4</v>
      </c>
      <c r="E8" s="112" t="s">
        <v>55</v>
      </c>
      <c r="F8" s="112" t="s">
        <v>55</v>
      </c>
      <c r="G8" s="38" t="s">
        <v>54</v>
      </c>
      <c r="H8" s="112"/>
      <c r="I8" s="112"/>
      <c r="J8" s="112" t="s">
        <v>48</v>
      </c>
      <c r="K8" s="101"/>
      <c r="L8" s="101" t="s">
        <v>49</v>
      </c>
      <c r="M8" s="38" t="s">
        <v>90</v>
      </c>
      <c r="N8" s="70"/>
      <c r="O8" s="101"/>
      <c r="P8" s="101"/>
      <c r="Q8" s="101"/>
      <c r="R8" s="70"/>
      <c r="S8" s="79" t="s">
        <v>93</v>
      </c>
      <c r="T8" s="101"/>
      <c r="U8" s="101"/>
      <c r="V8" s="70" t="s">
        <v>110</v>
      </c>
      <c r="W8" s="101"/>
      <c r="X8" s="70" t="s">
        <v>90</v>
      </c>
      <c r="Y8" s="79" t="s">
        <v>90</v>
      </c>
      <c r="Z8" s="160" t="s">
        <v>108</v>
      </c>
      <c r="AA8" s="160" t="s">
        <v>108</v>
      </c>
      <c r="AB8" s="70" t="s">
        <v>119</v>
      </c>
      <c r="AC8" s="101"/>
      <c r="AE8" s="79" t="s">
        <v>90</v>
      </c>
      <c r="AF8" s="191"/>
      <c r="AG8" s="191"/>
      <c r="AH8" s="70" t="s">
        <v>128</v>
      </c>
      <c r="AI8" s="101"/>
      <c r="AK8" s="79" t="s">
        <v>90</v>
      </c>
      <c r="AL8" s="160" t="s">
        <v>108</v>
      </c>
      <c r="AM8" s="160" t="s">
        <v>108</v>
      </c>
      <c r="AN8" s="70" t="s">
        <v>166</v>
      </c>
      <c r="AO8" s="70" t="s">
        <v>167</v>
      </c>
      <c r="AP8" s="120"/>
    </row>
    <row r="9" spans="1:67" s="36" customFormat="1" ht="85.5" customHeight="1" x14ac:dyDescent="0.7">
      <c r="A9" s="74">
        <v>5</v>
      </c>
      <c r="B9" s="144" t="s">
        <v>41</v>
      </c>
      <c r="C9" s="144" t="s">
        <v>42</v>
      </c>
      <c r="D9" s="100">
        <v>2</v>
      </c>
      <c r="E9" s="112" t="s">
        <v>54</v>
      </c>
      <c r="F9" s="112" t="s">
        <v>54</v>
      </c>
      <c r="G9" s="38" t="s">
        <v>54</v>
      </c>
      <c r="H9" s="112"/>
      <c r="I9" s="112"/>
      <c r="J9" s="101" t="s">
        <v>48</v>
      </c>
      <c r="K9" s="101"/>
      <c r="L9" s="101"/>
      <c r="M9" s="38" t="s">
        <v>90</v>
      </c>
      <c r="N9" s="101"/>
      <c r="O9" s="101"/>
      <c r="P9" s="70"/>
      <c r="Q9" s="191"/>
      <c r="R9" s="70"/>
      <c r="S9" s="79" t="s">
        <v>94</v>
      </c>
      <c r="T9" s="101" t="s">
        <v>113</v>
      </c>
      <c r="U9" s="101" t="s">
        <v>115</v>
      </c>
      <c r="V9" s="70"/>
      <c r="W9" s="70"/>
      <c r="X9" s="70" t="s">
        <v>90</v>
      </c>
      <c r="Y9" s="79" t="s">
        <v>90</v>
      </c>
      <c r="Z9" s="160" t="s">
        <v>108</v>
      </c>
      <c r="AA9" s="160" t="s">
        <v>108</v>
      </c>
      <c r="AB9" s="101" t="s">
        <v>116</v>
      </c>
      <c r="AD9" s="101" t="s">
        <v>120</v>
      </c>
      <c r="AE9" s="79" t="s">
        <v>90</v>
      </c>
      <c r="AF9" s="191"/>
      <c r="AG9" s="191"/>
      <c r="AH9" s="101" t="s">
        <v>123</v>
      </c>
      <c r="AJ9" s="101" t="s">
        <v>129</v>
      </c>
      <c r="AK9" s="79" t="s">
        <v>90</v>
      </c>
      <c r="AL9" s="160" t="s">
        <v>108</v>
      </c>
      <c r="AM9" s="160" t="s">
        <v>108</v>
      </c>
      <c r="AN9" s="70"/>
      <c r="AO9" s="70"/>
      <c r="AP9" s="192"/>
    </row>
    <row r="10" spans="1:67" s="36" customFormat="1" ht="85.5" customHeight="1" x14ac:dyDescent="0.7">
      <c r="A10" s="74">
        <v>6</v>
      </c>
      <c r="B10" s="145" t="s">
        <v>22</v>
      </c>
      <c r="C10" s="145" t="s">
        <v>11</v>
      </c>
      <c r="D10" s="100">
        <v>5</v>
      </c>
      <c r="E10" s="112" t="s">
        <v>55</v>
      </c>
      <c r="F10" s="112" t="s">
        <v>55</v>
      </c>
      <c r="G10" s="38" t="s">
        <v>54</v>
      </c>
      <c r="H10" s="104"/>
      <c r="I10" s="104"/>
      <c r="J10" s="112" t="s">
        <v>48</v>
      </c>
      <c r="K10" s="101"/>
      <c r="L10" s="101"/>
      <c r="M10" s="38" t="s">
        <v>90</v>
      </c>
      <c r="N10" s="70"/>
      <c r="O10" s="101"/>
      <c r="P10" s="70"/>
      <c r="Q10" s="101"/>
      <c r="R10" s="101"/>
      <c r="S10" s="79" t="s">
        <v>95</v>
      </c>
      <c r="T10" s="101"/>
      <c r="U10" s="101"/>
      <c r="V10" s="70" t="s">
        <v>110</v>
      </c>
      <c r="W10" s="70"/>
      <c r="X10" s="70" t="s">
        <v>90</v>
      </c>
      <c r="Y10" s="79" t="s">
        <v>90</v>
      </c>
      <c r="Z10" s="160" t="s">
        <v>108</v>
      </c>
      <c r="AA10" s="160" t="s">
        <v>108</v>
      </c>
      <c r="AB10" s="70" t="s">
        <v>119</v>
      </c>
      <c r="AC10" s="101"/>
      <c r="AE10" s="79" t="s">
        <v>90</v>
      </c>
      <c r="AF10" s="191"/>
      <c r="AG10" s="191"/>
      <c r="AH10" s="70" t="s">
        <v>128</v>
      </c>
      <c r="AI10" s="101"/>
      <c r="AK10" s="79" t="s">
        <v>90</v>
      </c>
      <c r="AL10" s="160" t="s">
        <v>108</v>
      </c>
      <c r="AM10" s="160" t="s">
        <v>108</v>
      </c>
      <c r="AN10" s="70"/>
      <c r="AO10" s="70"/>
      <c r="AP10" s="120"/>
    </row>
    <row r="11" spans="1:67" s="36" customFormat="1" ht="85.5" customHeight="1" x14ac:dyDescent="0.7">
      <c r="A11" s="74">
        <v>7</v>
      </c>
      <c r="B11" s="144" t="s">
        <v>43</v>
      </c>
      <c r="C11" s="144" t="s">
        <v>44</v>
      </c>
      <c r="D11" s="100">
        <v>5</v>
      </c>
      <c r="E11" s="112" t="s">
        <v>54</v>
      </c>
      <c r="F11" s="112" t="s">
        <v>54</v>
      </c>
      <c r="G11" s="38" t="s">
        <v>54</v>
      </c>
      <c r="H11" s="101"/>
      <c r="I11" s="101"/>
      <c r="J11" s="112" t="s">
        <v>48</v>
      </c>
      <c r="K11" s="101"/>
      <c r="L11" s="101"/>
      <c r="M11" s="38" t="s">
        <v>90</v>
      </c>
      <c r="N11" s="37"/>
      <c r="O11" s="37"/>
      <c r="P11" s="37"/>
      <c r="Q11" s="37"/>
      <c r="R11" s="37"/>
      <c r="S11" s="38"/>
      <c r="T11" s="37" t="s">
        <v>115</v>
      </c>
      <c r="U11" s="37"/>
      <c r="V11" s="37" t="s">
        <v>110</v>
      </c>
      <c r="W11" s="37"/>
      <c r="X11" s="37"/>
      <c r="Y11" s="79"/>
      <c r="Z11" s="37" t="s">
        <v>120</v>
      </c>
      <c r="AA11" s="37"/>
      <c r="AB11" s="37" t="s">
        <v>119</v>
      </c>
      <c r="AC11" s="37"/>
      <c r="AD11" s="37"/>
      <c r="AE11" s="38"/>
      <c r="AF11" s="37"/>
      <c r="AG11" s="37"/>
      <c r="AH11" s="37" t="s">
        <v>119</v>
      </c>
      <c r="AI11" s="37"/>
      <c r="AJ11" s="37"/>
      <c r="AK11" s="38"/>
      <c r="AL11" s="37"/>
      <c r="AM11" s="37"/>
      <c r="AN11" s="37"/>
      <c r="AO11" s="37"/>
      <c r="AP11" s="75"/>
    </row>
    <row r="12" spans="1:67" s="36" customFormat="1" ht="85.5" customHeight="1" x14ac:dyDescent="0.7">
      <c r="A12" s="74">
        <v>8</v>
      </c>
      <c r="B12" s="144" t="s">
        <v>35</v>
      </c>
      <c r="C12" s="144" t="s">
        <v>36</v>
      </c>
      <c r="D12" s="100">
        <v>5</v>
      </c>
      <c r="E12" s="112" t="s">
        <v>54</v>
      </c>
      <c r="F12" s="112" t="s">
        <v>55</v>
      </c>
      <c r="G12" s="38" t="s">
        <v>54</v>
      </c>
      <c r="H12" s="104"/>
      <c r="I12" s="104"/>
      <c r="J12" s="101" t="s">
        <v>48</v>
      </c>
      <c r="K12" s="101"/>
      <c r="L12" s="101"/>
      <c r="M12" s="38" t="s">
        <v>90</v>
      </c>
      <c r="N12" s="70"/>
      <c r="O12" s="101"/>
      <c r="P12" s="70"/>
      <c r="Q12" s="101"/>
      <c r="R12" s="101"/>
      <c r="S12" s="79" t="s">
        <v>96</v>
      </c>
      <c r="T12" s="101"/>
      <c r="U12" s="101"/>
      <c r="V12" s="70" t="s">
        <v>111</v>
      </c>
      <c r="W12" s="70"/>
      <c r="X12" s="101" t="s">
        <v>90</v>
      </c>
      <c r="Y12" s="79" t="s">
        <v>90</v>
      </c>
      <c r="Z12" s="160" t="s">
        <v>108</v>
      </c>
      <c r="AA12" s="160" t="s">
        <v>108</v>
      </c>
      <c r="AB12" s="70" t="s">
        <v>121</v>
      </c>
      <c r="AC12" s="101"/>
      <c r="AD12" s="101"/>
      <c r="AE12" s="79" t="s">
        <v>90</v>
      </c>
      <c r="AF12" s="191"/>
      <c r="AG12" s="191"/>
      <c r="AH12" s="70" t="s">
        <v>124</v>
      </c>
      <c r="AI12" s="101"/>
      <c r="AJ12" s="101"/>
      <c r="AK12" s="79" t="s">
        <v>90</v>
      </c>
      <c r="AL12" s="160" t="s">
        <v>108</v>
      </c>
      <c r="AM12" s="160" t="s">
        <v>108</v>
      </c>
      <c r="AN12" s="70"/>
      <c r="AO12" s="70"/>
      <c r="AP12" s="193"/>
    </row>
    <row r="13" spans="1:67" s="36" customFormat="1" ht="85.5" customHeight="1" x14ac:dyDescent="0.7">
      <c r="A13" s="74">
        <v>9</v>
      </c>
      <c r="B13" s="144" t="s">
        <v>47</v>
      </c>
      <c r="C13" s="144" t="s">
        <v>14</v>
      </c>
      <c r="D13" s="100">
        <v>4</v>
      </c>
      <c r="E13" s="112" t="s">
        <v>55</v>
      </c>
      <c r="F13" s="112" t="s">
        <v>55</v>
      </c>
      <c r="G13" s="38" t="s">
        <v>54</v>
      </c>
      <c r="H13" s="112"/>
      <c r="I13" s="112"/>
      <c r="J13" s="112" t="s">
        <v>48</v>
      </c>
      <c r="K13" s="101"/>
      <c r="L13" s="101"/>
      <c r="M13" s="38" t="s">
        <v>90</v>
      </c>
      <c r="N13" s="70"/>
      <c r="O13" s="101"/>
      <c r="P13" s="70"/>
      <c r="Q13" s="101"/>
      <c r="R13" s="101"/>
      <c r="S13" s="79" t="s">
        <v>97</v>
      </c>
      <c r="T13" s="101"/>
      <c r="U13" s="101"/>
      <c r="V13" s="70" t="s">
        <v>111</v>
      </c>
      <c r="W13" s="70"/>
      <c r="X13" s="101" t="s">
        <v>90</v>
      </c>
      <c r="Y13" s="79" t="s">
        <v>90</v>
      </c>
      <c r="Z13" s="160" t="s">
        <v>108</v>
      </c>
      <c r="AA13" s="160" t="s">
        <v>108</v>
      </c>
      <c r="AB13" s="70" t="s">
        <v>121</v>
      </c>
      <c r="AC13" s="101"/>
      <c r="AD13" s="101"/>
      <c r="AE13" s="79" t="s">
        <v>90</v>
      </c>
      <c r="AF13" s="191"/>
      <c r="AG13" s="191"/>
      <c r="AH13" s="70" t="s">
        <v>124</v>
      </c>
      <c r="AI13" s="101"/>
      <c r="AJ13" s="101"/>
      <c r="AK13" s="79" t="s">
        <v>90</v>
      </c>
      <c r="AL13" s="160" t="s">
        <v>108</v>
      </c>
      <c r="AM13" s="160" t="s">
        <v>108</v>
      </c>
      <c r="AN13" s="70"/>
      <c r="AO13" s="70"/>
      <c r="AP13" s="120"/>
    </row>
    <row r="14" spans="1:67" s="36" customFormat="1" ht="85.5" customHeight="1" x14ac:dyDescent="0.7">
      <c r="A14" s="74">
        <v>10</v>
      </c>
      <c r="B14" s="144" t="s">
        <v>37</v>
      </c>
      <c r="C14" s="144" t="s">
        <v>38</v>
      </c>
      <c r="D14" s="100">
        <v>5</v>
      </c>
      <c r="E14" s="112" t="s">
        <v>58</v>
      </c>
      <c r="F14" s="112" t="s">
        <v>54</v>
      </c>
      <c r="G14" s="38" t="s">
        <v>54</v>
      </c>
      <c r="H14" s="112"/>
      <c r="I14" s="112"/>
      <c r="J14" s="112" t="s">
        <v>48</v>
      </c>
      <c r="K14" s="101"/>
      <c r="L14" s="101"/>
      <c r="M14" s="38" t="s">
        <v>90</v>
      </c>
      <c r="N14" s="70"/>
      <c r="O14" s="101"/>
      <c r="P14" s="70"/>
      <c r="Q14" s="70"/>
      <c r="R14" s="191"/>
      <c r="S14" s="79" t="s">
        <v>98</v>
      </c>
      <c r="T14" s="70"/>
      <c r="U14" s="70"/>
      <c r="V14" s="70" t="s">
        <v>110</v>
      </c>
      <c r="W14" s="70"/>
      <c r="X14" s="101" t="s">
        <v>90</v>
      </c>
      <c r="Y14" s="79" t="s">
        <v>90</v>
      </c>
      <c r="Z14" s="160" t="s">
        <v>108</v>
      </c>
      <c r="AA14" s="160" t="s">
        <v>108</v>
      </c>
      <c r="AB14" s="70" t="s">
        <v>119</v>
      </c>
      <c r="AC14" s="70"/>
      <c r="AD14" s="70"/>
      <c r="AE14" s="79" t="s">
        <v>90</v>
      </c>
      <c r="AF14" s="191"/>
      <c r="AG14" s="191"/>
      <c r="AH14" s="70" t="s">
        <v>128</v>
      </c>
      <c r="AI14" s="70"/>
      <c r="AJ14" s="70"/>
      <c r="AK14" s="79" t="s">
        <v>90</v>
      </c>
      <c r="AL14" s="160" t="s">
        <v>108</v>
      </c>
      <c r="AM14" s="160" t="s">
        <v>108</v>
      </c>
      <c r="AN14" s="70"/>
      <c r="AO14" s="70"/>
      <c r="AP14" s="155"/>
    </row>
    <row r="15" spans="1:67" s="36" customFormat="1" ht="85.5" customHeight="1" x14ac:dyDescent="0.7">
      <c r="A15" s="74">
        <v>11</v>
      </c>
      <c r="B15" s="145" t="s">
        <v>74</v>
      </c>
      <c r="C15" s="145" t="s">
        <v>83</v>
      </c>
      <c r="D15" s="100">
        <v>2</v>
      </c>
      <c r="E15" s="112" t="s">
        <v>89</v>
      </c>
      <c r="F15" s="112" t="s">
        <v>89</v>
      </c>
      <c r="G15" s="38" t="s">
        <v>54</v>
      </c>
      <c r="H15" s="104"/>
      <c r="I15" s="104"/>
      <c r="J15" s="101" t="s">
        <v>48</v>
      </c>
      <c r="K15" s="101"/>
      <c r="L15" s="101"/>
      <c r="M15" s="38" t="s">
        <v>90</v>
      </c>
      <c r="N15" s="70"/>
      <c r="O15" s="101"/>
      <c r="P15" s="70"/>
      <c r="Q15" s="101"/>
      <c r="R15" s="70"/>
      <c r="S15" s="79" t="s">
        <v>99</v>
      </c>
      <c r="T15" s="101" t="s">
        <v>114</v>
      </c>
      <c r="U15" s="101" t="s">
        <v>115</v>
      </c>
      <c r="V15" s="70"/>
      <c r="W15" s="70"/>
      <c r="X15" s="101" t="s">
        <v>90</v>
      </c>
      <c r="Y15" s="79" t="s">
        <v>90</v>
      </c>
      <c r="Z15" s="160" t="s">
        <v>108</v>
      </c>
      <c r="AA15" s="160" t="s">
        <v>108</v>
      </c>
      <c r="AB15" s="101" t="s">
        <v>122</v>
      </c>
      <c r="AD15" s="101" t="s">
        <v>120</v>
      </c>
      <c r="AE15" s="79" t="s">
        <v>90</v>
      </c>
      <c r="AF15" s="191"/>
      <c r="AG15" s="191"/>
      <c r="AH15" s="101" t="s">
        <v>130</v>
      </c>
      <c r="AJ15" s="101" t="s">
        <v>129</v>
      </c>
      <c r="AK15" s="79" t="s">
        <v>90</v>
      </c>
      <c r="AL15" s="160" t="s">
        <v>108</v>
      </c>
      <c r="AM15" s="160" t="s">
        <v>108</v>
      </c>
      <c r="AN15" s="70"/>
      <c r="AO15" s="70"/>
      <c r="AP15" s="192"/>
    </row>
    <row r="16" spans="1:67" s="36" customFormat="1" ht="85.5" customHeight="1" x14ac:dyDescent="0.7">
      <c r="A16" s="74">
        <v>12</v>
      </c>
      <c r="B16" s="144" t="s">
        <v>16</v>
      </c>
      <c r="C16" s="144" t="s">
        <v>17</v>
      </c>
      <c r="D16" s="100">
        <v>5</v>
      </c>
      <c r="E16" s="112" t="s">
        <v>55</v>
      </c>
      <c r="F16" s="112" t="s">
        <v>55</v>
      </c>
      <c r="G16" s="38" t="s">
        <v>54</v>
      </c>
      <c r="H16" s="112"/>
      <c r="I16" s="112"/>
      <c r="J16" s="112" t="s">
        <v>48</v>
      </c>
      <c r="K16" s="101"/>
      <c r="L16" s="101"/>
      <c r="M16" s="38" t="s">
        <v>90</v>
      </c>
      <c r="N16" s="70"/>
      <c r="O16" s="101"/>
      <c r="P16" s="70"/>
      <c r="Q16" s="101"/>
      <c r="R16" s="70"/>
      <c r="S16" s="79" t="s">
        <v>100</v>
      </c>
      <c r="U16" s="101"/>
      <c r="V16" s="70" t="s">
        <v>110</v>
      </c>
      <c r="W16" s="101"/>
      <c r="X16" s="101" t="s">
        <v>90</v>
      </c>
      <c r="Y16" s="79" t="s">
        <v>90</v>
      </c>
      <c r="Z16" s="160" t="s">
        <v>108</v>
      </c>
      <c r="AA16" s="160" t="s">
        <v>108</v>
      </c>
      <c r="AB16" s="70" t="s">
        <v>119</v>
      </c>
      <c r="AC16" s="101"/>
      <c r="AD16" s="101"/>
      <c r="AE16" s="79" t="s">
        <v>90</v>
      </c>
      <c r="AF16" s="191"/>
      <c r="AG16" s="191"/>
      <c r="AH16" s="70" t="s">
        <v>128</v>
      </c>
      <c r="AI16" s="101"/>
      <c r="AJ16" s="101"/>
      <c r="AK16" s="79" t="s">
        <v>90</v>
      </c>
      <c r="AL16" s="160" t="s">
        <v>108</v>
      </c>
      <c r="AM16" s="160" t="s">
        <v>108</v>
      </c>
      <c r="AN16" s="70"/>
      <c r="AO16" s="101"/>
      <c r="AP16" s="103"/>
    </row>
    <row r="17" spans="1:59" s="36" customFormat="1" ht="85.5" customHeight="1" x14ac:dyDescent="0.7">
      <c r="A17" s="74">
        <v>13</v>
      </c>
      <c r="B17" s="144" t="s">
        <v>76</v>
      </c>
      <c r="C17" s="144" t="s">
        <v>77</v>
      </c>
      <c r="D17" s="100">
        <v>4</v>
      </c>
      <c r="E17" s="112" t="s">
        <v>89</v>
      </c>
      <c r="F17" s="112" t="s">
        <v>89</v>
      </c>
      <c r="G17" s="38" t="s">
        <v>54</v>
      </c>
      <c r="H17" s="112"/>
      <c r="I17" s="112"/>
      <c r="J17" s="112" t="s">
        <v>48</v>
      </c>
      <c r="K17" s="101"/>
      <c r="L17" s="101"/>
      <c r="M17" s="38" t="s">
        <v>90</v>
      </c>
      <c r="N17" s="70"/>
      <c r="O17" s="101"/>
      <c r="P17" s="70"/>
      <c r="Q17" s="101"/>
      <c r="R17" s="101"/>
      <c r="S17" s="79" t="s">
        <v>101</v>
      </c>
      <c r="T17" s="101" t="s">
        <v>115</v>
      </c>
      <c r="U17" s="70"/>
      <c r="W17" s="70"/>
      <c r="X17" s="101" t="s">
        <v>90</v>
      </c>
      <c r="Y17" s="79" t="s">
        <v>90</v>
      </c>
      <c r="Z17" s="160" t="s">
        <v>108</v>
      </c>
      <c r="AA17" s="160" t="s">
        <v>108</v>
      </c>
      <c r="AB17" s="101" t="s">
        <v>120</v>
      </c>
      <c r="AC17" s="70"/>
      <c r="AD17" s="70"/>
      <c r="AE17" s="79" t="s">
        <v>90</v>
      </c>
      <c r="AF17" s="191"/>
      <c r="AG17" s="191"/>
      <c r="AH17" s="191"/>
      <c r="AI17" s="70"/>
      <c r="AJ17" s="101" t="s">
        <v>129</v>
      </c>
      <c r="AK17" s="79" t="s">
        <v>90</v>
      </c>
      <c r="AL17" s="160" t="s">
        <v>108</v>
      </c>
      <c r="AM17" s="160" t="s">
        <v>108</v>
      </c>
      <c r="AN17" s="70"/>
      <c r="AO17" s="70"/>
      <c r="AP17" s="103"/>
    </row>
    <row r="18" spans="1:59" s="36" customFormat="1" ht="85.5" customHeight="1" x14ac:dyDescent="0.7">
      <c r="A18" s="74">
        <v>14</v>
      </c>
      <c r="B18" s="144" t="s">
        <v>45</v>
      </c>
      <c r="C18" s="144" t="s">
        <v>46</v>
      </c>
      <c r="D18" s="100">
        <v>2</v>
      </c>
      <c r="E18" s="112" t="s">
        <v>54</v>
      </c>
      <c r="F18" s="112" t="s">
        <v>54</v>
      </c>
      <c r="G18" s="38" t="s">
        <v>54</v>
      </c>
      <c r="H18" s="104"/>
      <c r="I18" s="104"/>
      <c r="J18" s="101" t="s">
        <v>48</v>
      </c>
      <c r="K18" s="104"/>
      <c r="L18" s="70"/>
      <c r="M18" s="38" t="s">
        <v>90</v>
      </c>
      <c r="N18" s="70"/>
      <c r="O18" s="101"/>
      <c r="P18" s="70"/>
      <c r="Q18" s="101"/>
      <c r="R18" s="101"/>
      <c r="S18" s="79" t="s">
        <v>102</v>
      </c>
      <c r="T18" s="101" t="s">
        <v>113</v>
      </c>
      <c r="U18" s="101" t="s">
        <v>115</v>
      </c>
      <c r="V18" s="70" t="s">
        <v>112</v>
      </c>
      <c r="W18" s="70"/>
      <c r="X18" s="101" t="s">
        <v>90</v>
      </c>
      <c r="Y18" s="79" t="s">
        <v>90</v>
      </c>
      <c r="Z18" s="160" t="s">
        <v>108</v>
      </c>
      <c r="AA18" s="160" t="s">
        <v>108</v>
      </c>
      <c r="AB18" s="101" t="s">
        <v>116</v>
      </c>
      <c r="AC18" s="70"/>
      <c r="AD18" s="70" t="s">
        <v>118</v>
      </c>
      <c r="AE18" s="79" t="s">
        <v>90</v>
      </c>
      <c r="AF18" s="191"/>
      <c r="AG18" s="191"/>
      <c r="AI18" s="101" t="s">
        <v>123</v>
      </c>
      <c r="AJ18" s="70" t="s">
        <v>127</v>
      </c>
      <c r="AK18" s="79" t="s">
        <v>90</v>
      </c>
      <c r="AL18" s="160" t="s">
        <v>108</v>
      </c>
      <c r="AM18" s="160" t="s">
        <v>108</v>
      </c>
      <c r="AN18" s="101" t="s">
        <v>120</v>
      </c>
      <c r="AO18" s="101" t="s">
        <v>129</v>
      </c>
      <c r="AP18" s="193"/>
    </row>
    <row r="19" spans="1:59" s="36" customFormat="1" ht="85.5" customHeight="1" x14ac:dyDescent="0.7">
      <c r="A19" s="74">
        <v>15</v>
      </c>
      <c r="B19" s="144" t="s">
        <v>20</v>
      </c>
      <c r="C19" s="144" t="s">
        <v>59</v>
      </c>
      <c r="D19" s="100">
        <v>2</v>
      </c>
      <c r="E19" s="112" t="s">
        <v>54</v>
      </c>
      <c r="F19" s="112" t="s">
        <v>54</v>
      </c>
      <c r="G19" s="38" t="s">
        <v>54</v>
      </c>
      <c r="H19" s="112"/>
      <c r="I19" s="112"/>
      <c r="J19" s="112" t="s">
        <v>48</v>
      </c>
      <c r="K19" s="191"/>
      <c r="L19" s="70"/>
      <c r="M19" s="38" t="s">
        <v>90</v>
      </c>
      <c r="N19" s="70"/>
      <c r="O19" s="101"/>
      <c r="P19" s="70"/>
      <c r="Q19" s="101"/>
      <c r="R19" s="70"/>
      <c r="S19" s="79" t="s">
        <v>103</v>
      </c>
      <c r="T19" s="101" t="s">
        <v>114</v>
      </c>
      <c r="U19" s="101" t="s">
        <v>115</v>
      </c>
      <c r="V19" s="70"/>
      <c r="W19" s="191"/>
      <c r="X19" s="101" t="s">
        <v>90</v>
      </c>
      <c r="Y19" s="79" t="s">
        <v>90</v>
      </c>
      <c r="Z19" s="160" t="s">
        <v>108</v>
      </c>
      <c r="AA19" s="160" t="s">
        <v>108</v>
      </c>
      <c r="AB19" s="101" t="s">
        <v>122</v>
      </c>
      <c r="AC19" s="70"/>
      <c r="AD19" s="101" t="s">
        <v>120</v>
      </c>
      <c r="AE19" s="79" t="s">
        <v>90</v>
      </c>
      <c r="AF19" s="191"/>
      <c r="AG19" s="191"/>
      <c r="AH19" s="101" t="s">
        <v>130</v>
      </c>
      <c r="AJ19" s="101" t="s">
        <v>129</v>
      </c>
      <c r="AK19" s="79" t="s">
        <v>90</v>
      </c>
      <c r="AL19" s="160" t="s">
        <v>108</v>
      </c>
      <c r="AM19" s="160" t="s">
        <v>108</v>
      </c>
      <c r="AN19" s="70"/>
      <c r="AO19" s="191"/>
      <c r="AP19" s="103"/>
    </row>
    <row r="20" spans="1:59" s="36" customFormat="1" ht="85.5" customHeight="1" x14ac:dyDescent="0.7">
      <c r="A20" s="74">
        <v>16</v>
      </c>
      <c r="B20" s="144" t="s">
        <v>20</v>
      </c>
      <c r="C20" s="144" t="s">
        <v>174</v>
      </c>
      <c r="D20" s="100">
        <v>3</v>
      </c>
      <c r="E20" s="112"/>
      <c r="F20" s="112"/>
      <c r="G20" s="38"/>
      <c r="H20" s="112"/>
      <c r="I20" s="112"/>
      <c r="J20" s="112"/>
      <c r="K20" s="191"/>
      <c r="L20" s="70"/>
      <c r="M20" s="38"/>
      <c r="N20" s="70"/>
      <c r="O20" s="101"/>
      <c r="P20" s="70"/>
      <c r="Q20" s="101"/>
      <c r="R20" s="70"/>
      <c r="S20" s="79"/>
      <c r="T20" s="101"/>
      <c r="U20" s="101"/>
      <c r="V20" s="70"/>
      <c r="W20" s="191"/>
      <c r="X20" s="101"/>
      <c r="Y20" s="79"/>
      <c r="Z20" s="160"/>
      <c r="AA20" s="160"/>
      <c r="AB20" s="101"/>
      <c r="AD20" s="101"/>
      <c r="AE20" s="79"/>
      <c r="AF20" s="191"/>
      <c r="AG20" s="191"/>
      <c r="AH20" s="101"/>
      <c r="AI20" s="101"/>
      <c r="AJ20" s="101"/>
      <c r="AK20" s="79"/>
      <c r="AL20" s="160" t="s">
        <v>108</v>
      </c>
      <c r="AM20" s="160" t="s">
        <v>108</v>
      </c>
      <c r="AN20" s="101" t="s">
        <v>114</v>
      </c>
      <c r="AO20" s="101" t="s">
        <v>122</v>
      </c>
      <c r="AP20" s="103" t="s">
        <v>130</v>
      </c>
    </row>
    <row r="21" spans="1:59" s="36" customFormat="1" ht="85.5" customHeight="1" x14ac:dyDescent="0.7">
      <c r="A21" s="106">
        <v>17</v>
      </c>
      <c r="B21" s="147" t="s">
        <v>50</v>
      </c>
      <c r="C21" s="147" t="s">
        <v>51</v>
      </c>
      <c r="D21" s="107">
        <v>2</v>
      </c>
      <c r="E21" s="113"/>
      <c r="F21" s="37"/>
      <c r="G21" s="38"/>
      <c r="H21" s="113"/>
      <c r="I21" s="113"/>
      <c r="J21" s="37"/>
      <c r="K21" s="37"/>
      <c r="L21" s="37"/>
      <c r="M21" s="38"/>
      <c r="N21" s="37"/>
      <c r="O21" s="37"/>
      <c r="P21" s="37"/>
      <c r="Q21" s="37"/>
      <c r="R21" s="37"/>
      <c r="S21" s="38"/>
      <c r="T21" s="37" t="s">
        <v>115</v>
      </c>
      <c r="U21" s="37"/>
      <c r="V21" s="37" t="s">
        <v>113</v>
      </c>
      <c r="W21" s="37" t="s">
        <v>111</v>
      </c>
      <c r="X21" s="37"/>
      <c r="Y21" s="79"/>
      <c r="Z21" s="37" t="s">
        <v>120</v>
      </c>
      <c r="AA21" s="37"/>
      <c r="AB21" s="37" t="s">
        <v>116</v>
      </c>
      <c r="AC21" s="37" t="s">
        <v>121</v>
      </c>
      <c r="AD21" s="37"/>
      <c r="AE21" s="38"/>
      <c r="AF21" s="37"/>
      <c r="AG21" s="37"/>
      <c r="AH21" s="37" t="s">
        <v>123</v>
      </c>
      <c r="AI21" s="37" t="s">
        <v>124</v>
      </c>
      <c r="AJ21" s="37" t="s">
        <v>129</v>
      </c>
      <c r="AK21" s="38"/>
      <c r="AL21" s="37"/>
      <c r="AM21" s="37"/>
      <c r="AN21" s="37"/>
      <c r="AO21" s="37"/>
      <c r="AP21" s="75"/>
    </row>
    <row r="22" spans="1:59" s="36" customFormat="1" ht="85.5" customHeight="1" x14ac:dyDescent="0.7">
      <c r="A22" s="106">
        <v>18</v>
      </c>
      <c r="B22" s="147" t="s">
        <v>84</v>
      </c>
      <c r="C22" s="147" t="s">
        <v>85</v>
      </c>
      <c r="D22" s="107">
        <v>5</v>
      </c>
      <c r="E22" s="113"/>
      <c r="F22" s="37"/>
      <c r="G22" s="38"/>
      <c r="H22" s="113"/>
      <c r="I22" s="113"/>
      <c r="J22" s="37"/>
      <c r="K22" s="37"/>
      <c r="L22" s="37"/>
      <c r="M22" s="38"/>
      <c r="N22" s="37"/>
      <c r="O22" s="37"/>
      <c r="P22" s="37"/>
      <c r="Q22" s="37"/>
      <c r="R22" s="37"/>
      <c r="S22" s="38"/>
      <c r="T22" s="37"/>
      <c r="U22" s="37"/>
      <c r="V22" s="37" t="s">
        <v>111</v>
      </c>
      <c r="W22" s="37"/>
      <c r="X22" s="37"/>
      <c r="Y22" s="79"/>
      <c r="Z22" s="37"/>
      <c r="AA22" s="37"/>
      <c r="AB22" s="37" t="s">
        <v>121</v>
      </c>
      <c r="AC22" s="37"/>
      <c r="AD22" s="37"/>
      <c r="AE22" s="38"/>
      <c r="AF22" s="37"/>
      <c r="AG22" s="37"/>
      <c r="AH22" s="37" t="s">
        <v>124</v>
      </c>
      <c r="AI22" s="37"/>
      <c r="AJ22" s="37"/>
      <c r="AK22" s="38"/>
      <c r="AL22" s="37"/>
      <c r="AM22" s="37"/>
      <c r="AN22" s="37"/>
      <c r="AO22" s="37"/>
      <c r="AP22" s="75"/>
    </row>
    <row r="23" spans="1:59" s="36" customFormat="1" ht="85.5" customHeight="1" x14ac:dyDescent="0.7">
      <c r="A23" s="106">
        <v>19</v>
      </c>
      <c r="B23" s="147" t="s">
        <v>82</v>
      </c>
      <c r="C23" s="147" t="s">
        <v>86</v>
      </c>
      <c r="D23" s="107">
        <v>1</v>
      </c>
      <c r="E23" s="113"/>
      <c r="F23" s="37"/>
      <c r="G23" s="38"/>
      <c r="H23" s="113"/>
      <c r="I23" s="113"/>
      <c r="J23" s="37"/>
      <c r="K23" s="37"/>
      <c r="L23" s="37"/>
      <c r="M23" s="38"/>
      <c r="N23" s="37"/>
      <c r="O23" s="37"/>
      <c r="P23" s="37"/>
      <c r="Q23" s="37"/>
      <c r="R23" s="37"/>
      <c r="S23" s="38"/>
      <c r="T23" s="37" t="s">
        <v>114</v>
      </c>
      <c r="U23" s="118"/>
      <c r="V23" s="118"/>
      <c r="W23" s="118"/>
      <c r="X23" s="37"/>
      <c r="Y23" s="79"/>
      <c r="Z23" s="37"/>
      <c r="AA23" s="37"/>
      <c r="AB23" s="37" t="s">
        <v>122</v>
      </c>
      <c r="AC23" s="118"/>
      <c r="AD23" s="118"/>
      <c r="AE23" s="38"/>
      <c r="AF23" s="37"/>
      <c r="AG23" s="37"/>
      <c r="AH23" s="37" t="s">
        <v>130</v>
      </c>
      <c r="AI23" s="118"/>
      <c r="AJ23" s="37"/>
      <c r="AK23" s="38"/>
      <c r="AL23" s="118"/>
      <c r="AM23" s="118"/>
      <c r="AN23" s="118"/>
      <c r="AO23" s="118"/>
      <c r="AP23" s="75"/>
    </row>
    <row r="24" spans="1:59" ht="85.5" customHeight="1" x14ac:dyDescent="0.35">
      <c r="A24" s="106">
        <v>20</v>
      </c>
      <c r="B24" s="147" t="s">
        <v>20</v>
      </c>
      <c r="C24" s="147" t="s">
        <v>19</v>
      </c>
      <c r="D24" s="107">
        <v>3</v>
      </c>
      <c r="E24" s="113"/>
      <c r="F24" s="37"/>
      <c r="G24" s="38"/>
      <c r="H24" s="113"/>
      <c r="I24" s="113"/>
      <c r="J24" s="113"/>
      <c r="K24" s="113"/>
      <c r="L24" s="37"/>
      <c r="M24" s="38"/>
      <c r="N24" s="37"/>
      <c r="O24" s="37"/>
      <c r="P24" s="115"/>
      <c r="Q24" s="115"/>
      <c r="R24" s="115"/>
      <c r="S24" s="105"/>
      <c r="T24" s="37"/>
      <c r="U24" s="37"/>
      <c r="V24" s="37" t="s">
        <v>112</v>
      </c>
      <c r="W24" s="37"/>
      <c r="X24" s="37"/>
      <c r="Y24" s="38"/>
      <c r="Z24" s="118"/>
      <c r="AA24" s="118"/>
      <c r="AB24" s="37" t="s">
        <v>118</v>
      </c>
      <c r="AC24" s="37"/>
      <c r="AD24" s="118"/>
      <c r="AE24" s="38"/>
      <c r="AF24" s="118"/>
      <c r="AG24" s="118"/>
      <c r="AH24" s="37" t="s">
        <v>127</v>
      </c>
      <c r="AI24" s="37"/>
      <c r="AJ24" s="37"/>
      <c r="AK24" s="38"/>
      <c r="AL24" s="37"/>
      <c r="AM24" s="37"/>
      <c r="AN24" s="37"/>
      <c r="AO24" s="37"/>
      <c r="AP24" s="75"/>
    </row>
    <row r="25" spans="1:59" ht="85.5" customHeight="1" x14ac:dyDescent="0.35">
      <c r="A25" s="106">
        <v>21</v>
      </c>
      <c r="B25" s="147" t="s">
        <v>22</v>
      </c>
      <c r="C25" s="147" t="s">
        <v>21</v>
      </c>
      <c r="D25" s="107">
        <v>3</v>
      </c>
      <c r="E25" s="113"/>
      <c r="F25" s="37"/>
      <c r="G25" s="38"/>
      <c r="H25" s="113"/>
      <c r="I25" s="113"/>
      <c r="J25" s="113"/>
      <c r="K25" s="113"/>
      <c r="L25" s="37"/>
      <c r="M25" s="38"/>
      <c r="N25" s="37"/>
      <c r="O25" s="37"/>
      <c r="P25" s="115"/>
      <c r="Q25" s="115"/>
      <c r="R25" s="115"/>
      <c r="S25" s="105"/>
      <c r="T25" s="37"/>
      <c r="U25" s="37"/>
      <c r="V25" s="37" t="s">
        <v>112</v>
      </c>
      <c r="W25" s="37"/>
      <c r="X25" s="37"/>
      <c r="Y25" s="79"/>
      <c r="Z25" s="37"/>
      <c r="AA25" s="37"/>
      <c r="AB25" s="37" t="s">
        <v>118</v>
      </c>
      <c r="AC25" s="37"/>
      <c r="AD25" s="118"/>
      <c r="AE25" s="38"/>
      <c r="AF25" s="37"/>
      <c r="AG25" s="37"/>
      <c r="AH25" s="37" t="s">
        <v>127</v>
      </c>
      <c r="AI25" s="37"/>
      <c r="AJ25" s="37"/>
      <c r="AK25" s="38"/>
      <c r="AL25" s="37"/>
      <c r="AM25" s="37"/>
      <c r="AN25" s="37"/>
      <c r="AO25" s="37"/>
      <c r="AP25" s="75"/>
    </row>
    <row r="26" spans="1:59" ht="85.5" customHeight="1" x14ac:dyDescent="0.35">
      <c r="A26" s="106">
        <v>22</v>
      </c>
      <c r="B26" s="147" t="s">
        <v>52</v>
      </c>
      <c r="C26" s="147" t="s">
        <v>53</v>
      </c>
      <c r="D26" s="107">
        <v>4</v>
      </c>
      <c r="E26" s="113"/>
      <c r="F26" s="37"/>
      <c r="G26" s="38"/>
      <c r="H26" s="37"/>
      <c r="I26" s="37"/>
      <c r="J26" s="37"/>
      <c r="K26" s="37"/>
      <c r="L26" s="37"/>
      <c r="M26" s="38"/>
      <c r="N26" s="37"/>
      <c r="O26" s="37"/>
      <c r="P26" s="37"/>
      <c r="Q26" s="115"/>
      <c r="R26" s="115"/>
      <c r="S26" s="105"/>
      <c r="T26" s="37"/>
      <c r="U26" s="37"/>
      <c r="V26" s="37" t="s">
        <v>112</v>
      </c>
      <c r="W26" s="37"/>
      <c r="X26" s="37"/>
      <c r="Y26" s="79"/>
      <c r="Z26" s="37"/>
      <c r="AA26" s="37"/>
      <c r="AB26" s="37" t="s">
        <v>118</v>
      </c>
      <c r="AC26" s="37"/>
      <c r="AD26" s="118"/>
      <c r="AE26" s="38"/>
      <c r="AF26" s="37"/>
      <c r="AG26" s="37"/>
      <c r="AH26" s="37" t="s">
        <v>127</v>
      </c>
      <c r="AI26" s="37"/>
      <c r="AJ26" s="37"/>
      <c r="AK26" s="38"/>
      <c r="AL26" s="37"/>
      <c r="AM26" s="37"/>
      <c r="AN26" s="37"/>
      <c r="AO26" s="37"/>
      <c r="AP26" s="75"/>
    </row>
    <row r="27" spans="1:59" ht="85.5" customHeight="1" thickBot="1" x14ac:dyDescent="0.4">
      <c r="A27" s="108">
        <v>23</v>
      </c>
      <c r="B27" s="156" t="s">
        <v>22</v>
      </c>
      <c r="C27" s="156" t="s">
        <v>23</v>
      </c>
      <c r="D27" s="109">
        <v>3</v>
      </c>
      <c r="E27" s="114"/>
      <c r="F27" s="110"/>
      <c r="G27" s="39"/>
      <c r="H27" s="114"/>
      <c r="I27" s="114"/>
      <c r="J27" s="110"/>
      <c r="K27" s="110"/>
      <c r="L27" s="110"/>
      <c r="M27" s="39"/>
      <c r="N27" s="110"/>
      <c r="O27" s="110"/>
      <c r="P27" s="122"/>
      <c r="Q27" s="122"/>
      <c r="R27" s="122"/>
      <c r="S27" s="121"/>
      <c r="T27" s="110"/>
      <c r="U27" s="110"/>
      <c r="V27" s="110" t="s">
        <v>111</v>
      </c>
      <c r="W27" s="110"/>
      <c r="X27" s="110"/>
      <c r="Y27" s="80"/>
      <c r="Z27" s="110"/>
      <c r="AA27" s="110"/>
      <c r="AB27" s="110" t="s">
        <v>121</v>
      </c>
      <c r="AC27" s="110"/>
      <c r="AD27" s="118"/>
      <c r="AE27" s="39"/>
      <c r="AF27" s="110"/>
      <c r="AG27" s="110"/>
      <c r="AH27" s="110" t="s">
        <v>124</v>
      </c>
      <c r="AI27" s="110"/>
      <c r="AJ27" s="110"/>
      <c r="AK27" s="39"/>
      <c r="AL27" s="110"/>
      <c r="AM27" s="110"/>
      <c r="AN27" s="110"/>
      <c r="AO27" s="110"/>
      <c r="AP27" s="111"/>
    </row>
    <row r="29" spans="1:59" ht="15" thickBot="1" x14ac:dyDescent="0.4"/>
    <row r="30" spans="1:59" ht="62" thickBot="1" x14ac:dyDescent="1.4">
      <c r="B30" s="272" t="s">
        <v>88</v>
      </c>
      <c r="C30" s="273"/>
      <c r="D30" s="273"/>
      <c r="E30" s="273"/>
      <c r="F30" s="273"/>
      <c r="G30" s="274"/>
      <c r="J30" s="76"/>
      <c r="K30" s="76"/>
      <c r="Q30" s="266"/>
      <c r="R30" s="266"/>
      <c r="AE30" s="76"/>
      <c r="AF30" s="76"/>
      <c r="AT30" s="41"/>
      <c r="AU30" s="41"/>
      <c r="BA30" s="41"/>
      <c r="BB30" s="41"/>
      <c r="BG30" s="45"/>
    </row>
    <row r="31" spans="1:59" ht="85.5" customHeight="1" x14ac:dyDescent="0.35">
      <c r="A31" s="73"/>
      <c r="B31" s="264" t="s">
        <v>24</v>
      </c>
      <c r="C31" s="265"/>
      <c r="D31" s="133" t="s">
        <v>25</v>
      </c>
      <c r="E31" s="42">
        <v>44867</v>
      </c>
      <c r="F31" s="42">
        <v>44867</v>
      </c>
      <c r="G31" s="42">
        <v>44869</v>
      </c>
      <c r="H31" s="42">
        <v>44869</v>
      </c>
      <c r="I31" s="42">
        <v>44870</v>
      </c>
      <c r="J31" s="43">
        <v>44870</v>
      </c>
      <c r="K31" s="42">
        <v>44873</v>
      </c>
      <c r="L31" s="42">
        <v>44873</v>
      </c>
      <c r="M31" s="42">
        <v>44875</v>
      </c>
      <c r="N31" s="42">
        <v>44875</v>
      </c>
      <c r="O31" s="42">
        <v>44876</v>
      </c>
      <c r="P31" s="43">
        <v>44877</v>
      </c>
      <c r="Q31" s="42">
        <v>44880</v>
      </c>
      <c r="R31" s="42">
        <v>44880</v>
      </c>
      <c r="S31" s="42">
        <v>44882</v>
      </c>
      <c r="T31" s="42">
        <v>44882</v>
      </c>
      <c r="U31" s="42">
        <v>44883</v>
      </c>
      <c r="V31" s="43">
        <v>44884</v>
      </c>
      <c r="W31" s="42">
        <v>44887</v>
      </c>
      <c r="X31" s="42">
        <v>44887</v>
      </c>
      <c r="Y31" s="42">
        <v>44889</v>
      </c>
      <c r="Z31" s="42">
        <v>44889</v>
      </c>
      <c r="AA31" s="42">
        <v>44890</v>
      </c>
      <c r="AB31" s="43">
        <v>44891</v>
      </c>
      <c r="AC31" s="42">
        <v>44894</v>
      </c>
      <c r="AD31" s="42">
        <v>44894</v>
      </c>
      <c r="AE31" s="42">
        <v>44896</v>
      </c>
      <c r="AF31" s="42">
        <v>44896</v>
      </c>
      <c r="AG31" s="42">
        <v>44897</v>
      </c>
      <c r="AH31" s="43">
        <v>44898</v>
      </c>
      <c r="AI31" s="42">
        <v>44901</v>
      </c>
      <c r="AJ31" s="42">
        <v>44901</v>
      </c>
      <c r="AK31" s="42">
        <v>44903</v>
      </c>
      <c r="AL31" s="42">
        <v>44903</v>
      </c>
      <c r="AM31" s="42">
        <v>44904</v>
      </c>
      <c r="AN31" s="202">
        <v>44905</v>
      </c>
    </row>
    <row r="32" spans="1:59" ht="85.5" customHeight="1" thickBot="1" x14ac:dyDescent="0.4">
      <c r="A32" s="148"/>
      <c r="B32" s="149"/>
      <c r="C32" s="149"/>
      <c r="D32" s="149"/>
      <c r="E32" s="150" t="s">
        <v>29</v>
      </c>
      <c r="F32" s="150" t="s">
        <v>29</v>
      </c>
      <c r="G32" s="150" t="s">
        <v>26</v>
      </c>
      <c r="H32" s="150" t="s">
        <v>26</v>
      </c>
      <c r="I32" s="150" t="s">
        <v>27</v>
      </c>
      <c r="J32" s="151" t="s">
        <v>28</v>
      </c>
      <c r="K32" s="150" t="s">
        <v>29</v>
      </c>
      <c r="L32" s="150" t="s">
        <v>29</v>
      </c>
      <c r="M32" s="150" t="s">
        <v>26</v>
      </c>
      <c r="N32" s="150" t="s">
        <v>26</v>
      </c>
      <c r="O32" s="150" t="s">
        <v>27</v>
      </c>
      <c r="P32" s="151" t="s">
        <v>28</v>
      </c>
      <c r="Q32" s="150" t="s">
        <v>29</v>
      </c>
      <c r="R32" s="150" t="s">
        <v>29</v>
      </c>
      <c r="S32" s="150" t="s">
        <v>26</v>
      </c>
      <c r="T32" s="150" t="s">
        <v>26</v>
      </c>
      <c r="U32" s="150" t="s">
        <v>27</v>
      </c>
      <c r="V32" s="151" t="s">
        <v>28</v>
      </c>
      <c r="W32" s="150" t="s">
        <v>29</v>
      </c>
      <c r="X32" s="150" t="s">
        <v>29</v>
      </c>
      <c r="Y32" s="150" t="s">
        <v>26</v>
      </c>
      <c r="Z32" s="150" t="s">
        <v>26</v>
      </c>
      <c r="AA32" s="150" t="s">
        <v>56</v>
      </c>
      <c r="AB32" s="151" t="s">
        <v>28</v>
      </c>
      <c r="AC32" s="150" t="s">
        <v>29</v>
      </c>
      <c r="AD32" s="150" t="s">
        <v>29</v>
      </c>
      <c r="AE32" s="150" t="s">
        <v>26</v>
      </c>
      <c r="AF32" s="150" t="s">
        <v>26</v>
      </c>
      <c r="AG32" s="150" t="s">
        <v>56</v>
      </c>
      <c r="AH32" s="151" t="s">
        <v>28</v>
      </c>
      <c r="AI32" s="150" t="s">
        <v>29</v>
      </c>
      <c r="AJ32" s="150" t="s">
        <v>29</v>
      </c>
      <c r="AK32" s="150" t="s">
        <v>26</v>
      </c>
      <c r="AL32" s="150" t="s">
        <v>26</v>
      </c>
      <c r="AM32" s="150" t="s">
        <v>56</v>
      </c>
      <c r="AN32" s="203" t="s">
        <v>28</v>
      </c>
    </row>
    <row r="33" spans="1:40" s="36" customFormat="1" ht="85.5" customHeight="1" x14ac:dyDescent="0.7">
      <c r="A33" s="152">
        <v>1</v>
      </c>
      <c r="B33" s="143" t="s">
        <v>69</v>
      </c>
      <c r="C33" s="143" t="s">
        <v>70</v>
      </c>
      <c r="D33" s="153">
        <v>3</v>
      </c>
      <c r="E33" s="200"/>
      <c r="F33" s="200"/>
      <c r="G33" s="200"/>
      <c r="H33" s="200"/>
      <c r="I33" s="200"/>
      <c r="J33" s="154"/>
      <c r="K33" s="200"/>
      <c r="L33" s="200"/>
      <c r="M33" s="200"/>
      <c r="N33" s="200"/>
      <c r="O33" s="200"/>
      <c r="P33" s="154"/>
      <c r="Q33" s="200"/>
      <c r="R33" s="200"/>
      <c r="S33" s="200"/>
      <c r="T33" s="200"/>
      <c r="U33" s="200"/>
      <c r="V33" s="154"/>
      <c r="W33" s="200"/>
      <c r="X33" s="200"/>
      <c r="Y33" s="200"/>
      <c r="Z33" s="200"/>
      <c r="AA33" s="200"/>
      <c r="AB33" s="157"/>
      <c r="AC33" s="200"/>
      <c r="AD33" s="200"/>
      <c r="AE33" s="200"/>
      <c r="AF33" s="200"/>
      <c r="AG33" s="200"/>
      <c r="AH33" s="154"/>
      <c r="AI33" s="200"/>
      <c r="AJ33" s="200"/>
      <c r="AK33" s="201"/>
      <c r="AL33" s="200"/>
      <c r="AM33" s="200"/>
      <c r="AN33" s="204"/>
    </row>
    <row r="34" spans="1:40" s="36" customFormat="1" ht="85.5" customHeight="1" x14ac:dyDescent="0.7">
      <c r="A34" s="74">
        <v>2</v>
      </c>
      <c r="B34" s="144" t="s">
        <v>61</v>
      </c>
      <c r="C34" s="144" t="s">
        <v>60</v>
      </c>
      <c r="D34" s="100">
        <v>2</v>
      </c>
      <c r="E34" s="100"/>
      <c r="F34" s="100"/>
      <c r="G34" s="100" t="s">
        <v>172</v>
      </c>
      <c r="H34" s="112" t="s">
        <v>173</v>
      </c>
      <c r="I34" s="112"/>
      <c r="J34" s="79" t="s">
        <v>104</v>
      </c>
      <c r="K34" s="160" t="s">
        <v>109</v>
      </c>
      <c r="L34" s="160" t="s">
        <v>108</v>
      </c>
      <c r="M34" s="70" t="s">
        <v>131</v>
      </c>
      <c r="N34" s="101" t="s">
        <v>132</v>
      </c>
      <c r="O34" s="101" t="s">
        <v>133</v>
      </c>
      <c r="P34" s="79" t="s">
        <v>105</v>
      </c>
      <c r="Q34" s="101"/>
      <c r="R34" s="101"/>
      <c r="S34" s="70"/>
      <c r="T34" s="101"/>
      <c r="U34" s="101"/>
      <c r="V34" s="79" t="s">
        <v>90</v>
      </c>
      <c r="W34" s="160" t="s">
        <v>108</v>
      </c>
      <c r="X34" s="160" t="s">
        <v>108</v>
      </c>
      <c r="Y34" s="70" t="s">
        <v>137</v>
      </c>
      <c r="Z34" s="101" t="s">
        <v>138</v>
      </c>
      <c r="AA34" s="101" t="s">
        <v>139</v>
      </c>
      <c r="AB34" s="79" t="s">
        <v>30</v>
      </c>
      <c r="AC34" s="191"/>
      <c r="AD34" s="101"/>
      <c r="AE34" s="70"/>
      <c r="AF34" s="101"/>
      <c r="AG34" s="101"/>
      <c r="AH34" s="79" t="s">
        <v>107</v>
      </c>
      <c r="AI34" s="70"/>
      <c r="AJ34" s="101"/>
      <c r="AK34" s="160"/>
      <c r="AL34" s="101"/>
      <c r="AM34" s="101"/>
      <c r="AN34" s="205" t="s">
        <v>106</v>
      </c>
    </row>
    <row r="35" spans="1:40" s="36" customFormat="1" ht="85.5" customHeight="1" x14ac:dyDescent="0.7">
      <c r="A35" s="74">
        <v>3</v>
      </c>
      <c r="B35" s="144" t="s">
        <v>71</v>
      </c>
      <c r="C35" s="144" t="s">
        <v>72</v>
      </c>
      <c r="D35" s="100">
        <v>4</v>
      </c>
      <c r="E35" s="100"/>
      <c r="F35" s="100"/>
      <c r="G35" s="100" t="s">
        <v>172</v>
      </c>
      <c r="H35" s="112" t="s">
        <v>173</v>
      </c>
      <c r="I35" s="112"/>
      <c r="J35" s="79" t="s">
        <v>104</v>
      </c>
      <c r="K35" s="160" t="s">
        <v>109</v>
      </c>
      <c r="L35" s="160" t="s">
        <v>108</v>
      </c>
      <c r="M35" s="101" t="s">
        <v>132</v>
      </c>
      <c r="N35" s="101"/>
      <c r="O35" s="101"/>
      <c r="P35" s="79" t="s">
        <v>105</v>
      </c>
      <c r="Q35" s="70"/>
      <c r="R35" s="70"/>
      <c r="S35" s="70"/>
      <c r="T35" s="70"/>
      <c r="U35" s="101"/>
      <c r="V35" s="79" t="s">
        <v>90</v>
      </c>
      <c r="W35" s="160" t="s">
        <v>108</v>
      </c>
      <c r="X35" s="160" t="s">
        <v>108</v>
      </c>
      <c r="Y35" s="101" t="s">
        <v>138</v>
      </c>
      <c r="Z35" s="101"/>
      <c r="AA35" s="101"/>
      <c r="AB35" s="79" t="s">
        <v>30</v>
      </c>
      <c r="AC35" s="70"/>
      <c r="AD35" s="101"/>
      <c r="AE35" s="101"/>
      <c r="AF35" s="101"/>
      <c r="AG35" s="101"/>
      <c r="AH35" s="79" t="s">
        <v>107</v>
      </c>
      <c r="AI35" s="70"/>
      <c r="AJ35" s="101"/>
      <c r="AK35" s="160"/>
      <c r="AL35" s="101"/>
      <c r="AM35" s="101"/>
      <c r="AN35" s="205" t="s">
        <v>106</v>
      </c>
    </row>
    <row r="36" spans="1:40" s="36" customFormat="1" ht="85.5" customHeight="1" x14ac:dyDescent="0.7">
      <c r="A36" s="74">
        <v>4</v>
      </c>
      <c r="B36" s="144" t="s">
        <v>33</v>
      </c>
      <c r="C36" s="144" t="s">
        <v>34</v>
      </c>
      <c r="D36" s="100">
        <v>4</v>
      </c>
      <c r="E36" s="100"/>
      <c r="F36" s="100"/>
      <c r="G36" s="100" t="s">
        <v>172</v>
      </c>
      <c r="H36" s="112" t="s">
        <v>173</v>
      </c>
      <c r="I36" s="112"/>
      <c r="J36" s="79" t="s">
        <v>104</v>
      </c>
      <c r="K36" s="160" t="s">
        <v>109</v>
      </c>
      <c r="L36" s="160" t="s">
        <v>108</v>
      </c>
      <c r="M36" s="70" t="s">
        <v>134</v>
      </c>
      <c r="N36" s="101"/>
      <c r="P36" s="79" t="s">
        <v>105</v>
      </c>
      <c r="Q36" s="70"/>
      <c r="R36" s="101"/>
      <c r="S36" s="101"/>
      <c r="T36" s="101"/>
      <c r="U36" s="70"/>
      <c r="V36" s="79" t="s">
        <v>90</v>
      </c>
      <c r="W36" s="160" t="s">
        <v>108</v>
      </c>
      <c r="X36" s="160" t="s">
        <v>108</v>
      </c>
      <c r="Y36" s="70" t="s">
        <v>140</v>
      </c>
      <c r="Z36" s="101"/>
      <c r="AB36" s="79" t="s">
        <v>30</v>
      </c>
      <c r="AC36" s="70"/>
      <c r="AD36" s="101"/>
      <c r="AE36" s="191"/>
      <c r="AF36" s="101"/>
      <c r="AG36" s="70"/>
      <c r="AH36" s="79" t="s">
        <v>107</v>
      </c>
      <c r="AI36" s="191"/>
      <c r="AJ36" s="101"/>
      <c r="AK36" s="160"/>
      <c r="AL36" s="70"/>
      <c r="AM36" s="70"/>
      <c r="AN36" s="205" t="s">
        <v>106</v>
      </c>
    </row>
    <row r="37" spans="1:40" s="36" customFormat="1" ht="85.5" customHeight="1" x14ac:dyDescent="0.7">
      <c r="A37" s="74">
        <v>5</v>
      </c>
      <c r="B37" s="144" t="s">
        <v>41</v>
      </c>
      <c r="C37" s="144" t="s">
        <v>42</v>
      </c>
      <c r="D37" s="100">
        <v>2</v>
      </c>
      <c r="E37" s="100"/>
      <c r="F37" s="100"/>
      <c r="G37" s="100" t="s">
        <v>172</v>
      </c>
      <c r="H37" s="112" t="s">
        <v>173</v>
      </c>
      <c r="I37" s="112"/>
      <c r="J37" s="79" t="s">
        <v>104</v>
      </c>
      <c r="K37" s="160" t="s">
        <v>109</v>
      </c>
      <c r="L37" s="160" t="s">
        <v>108</v>
      </c>
      <c r="M37" s="101" t="s">
        <v>131</v>
      </c>
      <c r="O37" s="101" t="s">
        <v>136</v>
      </c>
      <c r="P37" s="79" t="s">
        <v>105</v>
      </c>
      <c r="Q37" s="101"/>
      <c r="R37" s="101"/>
      <c r="S37" s="70"/>
      <c r="T37" s="191"/>
      <c r="U37" s="70"/>
      <c r="V37" s="79" t="s">
        <v>90</v>
      </c>
      <c r="W37" s="160" t="s">
        <v>108</v>
      </c>
      <c r="X37" s="160" t="s">
        <v>108</v>
      </c>
      <c r="Y37" s="101" t="s">
        <v>137</v>
      </c>
      <c r="AA37" s="101" t="s">
        <v>138</v>
      </c>
      <c r="AB37" s="79" t="s">
        <v>30</v>
      </c>
      <c r="AC37" s="70"/>
      <c r="AD37" s="70"/>
      <c r="AE37" s="70"/>
      <c r="AF37" s="70"/>
      <c r="AG37" s="101"/>
      <c r="AH37" s="79" t="s">
        <v>107</v>
      </c>
      <c r="AI37" s="70"/>
      <c r="AJ37" s="70"/>
      <c r="AK37" s="160"/>
      <c r="AL37" s="70"/>
      <c r="AM37" s="101"/>
      <c r="AN37" s="205" t="s">
        <v>106</v>
      </c>
    </row>
    <row r="38" spans="1:40" s="36" customFormat="1" ht="85.5" customHeight="1" x14ac:dyDescent="0.7">
      <c r="A38" s="74">
        <v>6</v>
      </c>
      <c r="B38" s="145" t="s">
        <v>22</v>
      </c>
      <c r="C38" s="145" t="s">
        <v>11</v>
      </c>
      <c r="D38" s="100">
        <v>5</v>
      </c>
      <c r="E38" s="100"/>
      <c r="F38" s="100"/>
      <c r="G38" s="100" t="s">
        <v>172</v>
      </c>
      <c r="H38" s="112" t="s">
        <v>173</v>
      </c>
      <c r="I38" s="112"/>
      <c r="J38" s="79" t="s">
        <v>104</v>
      </c>
      <c r="K38" s="160" t="s">
        <v>109</v>
      </c>
      <c r="L38" s="160" t="s">
        <v>108</v>
      </c>
      <c r="M38" s="70" t="s">
        <v>134</v>
      </c>
      <c r="N38" s="101"/>
      <c r="P38" s="79" t="s">
        <v>105</v>
      </c>
      <c r="Q38" s="70"/>
      <c r="R38" s="101"/>
      <c r="S38" s="70"/>
      <c r="T38" s="101"/>
      <c r="U38" s="101"/>
      <c r="V38" s="79" t="s">
        <v>90</v>
      </c>
      <c r="W38" s="160" t="s">
        <v>108</v>
      </c>
      <c r="X38" s="160" t="s">
        <v>108</v>
      </c>
      <c r="Y38" s="70" t="s">
        <v>140</v>
      </c>
      <c r="Z38" s="101"/>
      <c r="AB38" s="79" t="s">
        <v>30</v>
      </c>
      <c r="AC38" s="191"/>
      <c r="AD38" s="101"/>
      <c r="AE38" s="70"/>
      <c r="AF38" s="101"/>
      <c r="AG38" s="101"/>
      <c r="AH38" s="79" t="s">
        <v>107</v>
      </c>
      <c r="AI38" s="70"/>
      <c r="AJ38" s="101"/>
      <c r="AK38" s="160"/>
      <c r="AL38" s="70"/>
      <c r="AM38" s="101"/>
      <c r="AN38" s="205" t="s">
        <v>106</v>
      </c>
    </row>
    <row r="39" spans="1:40" s="36" customFormat="1" ht="85.5" customHeight="1" x14ac:dyDescent="0.7">
      <c r="A39" s="74">
        <v>7</v>
      </c>
      <c r="B39" s="144" t="s">
        <v>43</v>
      </c>
      <c r="C39" s="144" t="s">
        <v>44</v>
      </c>
      <c r="D39" s="100">
        <v>5</v>
      </c>
      <c r="E39" s="37"/>
      <c r="F39" s="37"/>
      <c r="G39" s="37"/>
      <c r="H39" s="37"/>
      <c r="I39" s="37"/>
      <c r="J39" s="79" t="s">
        <v>104</v>
      </c>
      <c r="K39" s="37"/>
      <c r="L39" s="37"/>
      <c r="M39" s="37" t="s">
        <v>134</v>
      </c>
      <c r="N39" s="37"/>
      <c r="O39" s="37"/>
      <c r="P39" s="79" t="s">
        <v>105</v>
      </c>
      <c r="Q39" s="37"/>
      <c r="R39" s="37"/>
      <c r="S39" s="37"/>
      <c r="T39" s="37"/>
      <c r="U39" s="37"/>
      <c r="V39" s="38"/>
      <c r="W39" s="37"/>
      <c r="X39" s="37"/>
      <c r="Y39" s="37" t="s">
        <v>140</v>
      </c>
      <c r="Z39" s="37"/>
      <c r="AA39" s="37"/>
      <c r="AB39" s="79"/>
      <c r="AC39" s="37"/>
      <c r="AD39" s="37"/>
      <c r="AE39" s="37"/>
      <c r="AF39" s="37"/>
      <c r="AG39" s="37"/>
      <c r="AH39" s="79"/>
      <c r="AI39" s="37"/>
      <c r="AJ39" s="37"/>
      <c r="AK39" s="115"/>
      <c r="AL39" s="37"/>
      <c r="AM39" s="37"/>
      <c r="AN39" s="205" t="s">
        <v>106</v>
      </c>
    </row>
    <row r="40" spans="1:40" s="36" customFormat="1" ht="85.5" customHeight="1" x14ac:dyDescent="0.7">
      <c r="A40" s="74">
        <v>8</v>
      </c>
      <c r="B40" s="144" t="s">
        <v>35</v>
      </c>
      <c r="C40" s="144" t="s">
        <v>36</v>
      </c>
      <c r="D40" s="100">
        <v>5</v>
      </c>
      <c r="E40" s="100"/>
      <c r="F40" s="100"/>
      <c r="G40" s="100" t="s">
        <v>172</v>
      </c>
      <c r="H40" s="112" t="s">
        <v>173</v>
      </c>
      <c r="I40" s="112"/>
      <c r="J40" s="79" t="s">
        <v>104</v>
      </c>
      <c r="K40" s="160" t="s">
        <v>109</v>
      </c>
      <c r="L40" s="160" t="s">
        <v>108</v>
      </c>
      <c r="M40" s="70" t="s">
        <v>125</v>
      </c>
      <c r="N40" s="101"/>
      <c r="O40" s="101"/>
      <c r="P40" s="79" t="s">
        <v>105</v>
      </c>
      <c r="Q40" s="70"/>
      <c r="R40" s="101"/>
      <c r="S40" s="70"/>
      <c r="T40" s="101"/>
      <c r="U40" s="101"/>
      <c r="V40" s="79" t="s">
        <v>90</v>
      </c>
      <c r="W40" s="160" t="s">
        <v>108</v>
      </c>
      <c r="X40" s="160" t="s">
        <v>108</v>
      </c>
      <c r="Y40" s="70" t="s">
        <v>141</v>
      </c>
      <c r="Z40" s="101"/>
      <c r="AA40" s="101"/>
      <c r="AB40" s="79" t="s">
        <v>30</v>
      </c>
      <c r="AC40" s="191"/>
      <c r="AD40" s="101"/>
      <c r="AE40" s="70"/>
      <c r="AF40" s="70"/>
      <c r="AG40" s="70"/>
      <c r="AH40" s="79" t="s">
        <v>107</v>
      </c>
      <c r="AI40" s="70"/>
      <c r="AJ40" s="101"/>
      <c r="AK40" s="160"/>
      <c r="AL40" s="70"/>
      <c r="AM40" s="70"/>
      <c r="AN40" s="205" t="s">
        <v>106</v>
      </c>
    </row>
    <row r="41" spans="1:40" s="36" customFormat="1" ht="85.5" customHeight="1" x14ac:dyDescent="0.7">
      <c r="A41" s="74">
        <v>9</v>
      </c>
      <c r="B41" s="144" t="s">
        <v>47</v>
      </c>
      <c r="C41" s="144" t="s">
        <v>14</v>
      </c>
      <c r="D41" s="100">
        <v>4</v>
      </c>
      <c r="E41" s="100"/>
      <c r="F41" s="100"/>
      <c r="G41" s="100" t="s">
        <v>172</v>
      </c>
      <c r="H41" s="112" t="s">
        <v>173</v>
      </c>
      <c r="I41" s="112"/>
      <c r="J41" s="79" t="s">
        <v>104</v>
      </c>
      <c r="K41" s="160" t="s">
        <v>109</v>
      </c>
      <c r="L41" s="160" t="s">
        <v>108</v>
      </c>
      <c r="M41" s="70" t="s">
        <v>125</v>
      </c>
      <c r="N41" s="101"/>
      <c r="O41" s="101"/>
      <c r="P41" s="79" t="s">
        <v>105</v>
      </c>
      <c r="Q41" s="70"/>
      <c r="R41" s="101"/>
      <c r="S41" s="70"/>
      <c r="T41" s="101"/>
      <c r="U41" s="101"/>
      <c r="V41" s="79" t="s">
        <v>90</v>
      </c>
      <c r="W41" s="160" t="s">
        <v>108</v>
      </c>
      <c r="X41" s="160" t="s">
        <v>108</v>
      </c>
      <c r="Y41" s="70" t="s">
        <v>141</v>
      </c>
      <c r="Z41" s="101"/>
      <c r="AA41" s="101"/>
      <c r="AB41" s="79" t="s">
        <v>30</v>
      </c>
      <c r="AC41" s="70"/>
      <c r="AD41" s="101"/>
      <c r="AE41" s="70"/>
      <c r="AF41" s="101"/>
      <c r="AG41" s="102"/>
      <c r="AH41" s="79" t="s">
        <v>107</v>
      </c>
      <c r="AI41" s="101"/>
      <c r="AJ41" s="101"/>
      <c r="AK41" s="160"/>
      <c r="AL41" s="70"/>
      <c r="AM41" s="102"/>
      <c r="AN41" s="205" t="s">
        <v>106</v>
      </c>
    </row>
    <row r="42" spans="1:40" s="36" customFormat="1" ht="85.5" customHeight="1" x14ac:dyDescent="0.7">
      <c r="A42" s="74">
        <v>10</v>
      </c>
      <c r="B42" s="144" t="s">
        <v>37</v>
      </c>
      <c r="C42" s="144" t="s">
        <v>38</v>
      </c>
      <c r="D42" s="100">
        <v>5</v>
      </c>
      <c r="E42" s="100"/>
      <c r="F42" s="100"/>
      <c r="G42" s="100" t="s">
        <v>172</v>
      </c>
      <c r="H42" s="112" t="s">
        <v>173</v>
      </c>
      <c r="I42" s="112"/>
      <c r="J42" s="79" t="s">
        <v>104</v>
      </c>
      <c r="K42" s="160" t="s">
        <v>109</v>
      </c>
      <c r="L42" s="160" t="s">
        <v>108</v>
      </c>
      <c r="M42" s="70" t="s">
        <v>134</v>
      </c>
      <c r="N42" s="70"/>
      <c r="O42" s="70"/>
      <c r="P42" s="79" t="s">
        <v>105</v>
      </c>
      <c r="Q42" s="70"/>
      <c r="R42" s="101"/>
      <c r="S42" s="70"/>
      <c r="T42" s="70"/>
      <c r="U42" s="191"/>
      <c r="V42" s="79" t="s">
        <v>90</v>
      </c>
      <c r="W42" s="160" t="s">
        <v>108</v>
      </c>
      <c r="X42" s="160" t="s">
        <v>108</v>
      </c>
      <c r="Y42" s="70" t="s">
        <v>140</v>
      </c>
      <c r="Z42" s="70"/>
      <c r="AA42" s="70"/>
      <c r="AB42" s="79" t="s">
        <v>30</v>
      </c>
      <c r="AC42" s="70"/>
      <c r="AD42" s="101"/>
      <c r="AE42" s="70"/>
      <c r="AF42" s="101"/>
      <c r="AG42" s="101"/>
      <c r="AH42" s="79" t="s">
        <v>107</v>
      </c>
      <c r="AI42" s="70"/>
      <c r="AJ42" s="101"/>
      <c r="AK42" s="160"/>
      <c r="AL42" s="70"/>
      <c r="AM42" s="101"/>
      <c r="AN42" s="205" t="s">
        <v>106</v>
      </c>
    </row>
    <row r="43" spans="1:40" s="36" customFormat="1" ht="85.5" customHeight="1" x14ac:dyDescent="0.7">
      <c r="A43" s="74">
        <v>11</v>
      </c>
      <c r="B43" s="145" t="s">
        <v>74</v>
      </c>
      <c r="C43" s="145" t="s">
        <v>83</v>
      </c>
      <c r="D43" s="100">
        <v>2</v>
      </c>
      <c r="E43" s="100"/>
      <c r="F43" s="100"/>
      <c r="G43" s="100" t="s">
        <v>172</v>
      </c>
      <c r="H43" s="112" t="s">
        <v>173</v>
      </c>
      <c r="I43" s="112"/>
      <c r="J43" s="79" t="s">
        <v>104</v>
      </c>
      <c r="K43" s="160" t="s">
        <v>109</v>
      </c>
      <c r="L43" s="160" t="s">
        <v>108</v>
      </c>
      <c r="M43" s="101" t="s">
        <v>135</v>
      </c>
      <c r="O43" s="101" t="s">
        <v>136</v>
      </c>
      <c r="P43" s="79" t="s">
        <v>105</v>
      </c>
      <c r="Q43" s="70"/>
      <c r="R43" s="101"/>
      <c r="S43" s="70"/>
      <c r="T43" s="101"/>
      <c r="U43" s="70"/>
      <c r="V43" s="79" t="s">
        <v>90</v>
      </c>
      <c r="W43" s="160" t="s">
        <v>108</v>
      </c>
      <c r="X43" s="160" t="s">
        <v>108</v>
      </c>
      <c r="Y43" s="101" t="s">
        <v>142</v>
      </c>
      <c r="AA43" s="101" t="s">
        <v>138</v>
      </c>
      <c r="AB43" s="79" t="s">
        <v>30</v>
      </c>
      <c r="AC43" s="70"/>
      <c r="AD43" s="101"/>
      <c r="AE43" s="70"/>
      <c r="AF43" s="101"/>
      <c r="AG43" s="101"/>
      <c r="AH43" s="79" t="s">
        <v>107</v>
      </c>
      <c r="AI43" s="70"/>
      <c r="AJ43" s="101"/>
      <c r="AK43" s="160"/>
      <c r="AL43" s="70"/>
      <c r="AM43" s="101"/>
      <c r="AN43" s="205" t="s">
        <v>106</v>
      </c>
    </row>
    <row r="44" spans="1:40" s="36" customFormat="1" ht="85.5" customHeight="1" x14ac:dyDescent="0.7">
      <c r="A44" s="74">
        <v>12</v>
      </c>
      <c r="B44" s="144" t="s">
        <v>16</v>
      </c>
      <c r="C44" s="144" t="s">
        <v>17</v>
      </c>
      <c r="D44" s="100">
        <v>5</v>
      </c>
      <c r="E44" s="100"/>
      <c r="F44" s="100"/>
      <c r="G44" s="100" t="s">
        <v>172</v>
      </c>
      <c r="H44" s="112" t="s">
        <v>173</v>
      </c>
      <c r="I44" s="112"/>
      <c r="J44" s="79" t="s">
        <v>104</v>
      </c>
      <c r="K44" s="160" t="s">
        <v>109</v>
      </c>
      <c r="L44" s="160" t="s">
        <v>108</v>
      </c>
      <c r="M44" s="70" t="s">
        <v>134</v>
      </c>
      <c r="N44" s="101"/>
      <c r="O44" s="101"/>
      <c r="P44" s="79" t="s">
        <v>105</v>
      </c>
      <c r="Q44" s="70"/>
      <c r="R44" s="101"/>
      <c r="S44" s="70"/>
      <c r="T44" s="101"/>
      <c r="U44" s="70"/>
      <c r="V44" s="79" t="s">
        <v>90</v>
      </c>
      <c r="W44" s="160" t="s">
        <v>108</v>
      </c>
      <c r="X44" s="160" t="s">
        <v>108</v>
      </c>
      <c r="Y44" s="70" t="s">
        <v>140</v>
      </c>
      <c r="Z44" s="101"/>
      <c r="AA44" s="101"/>
      <c r="AB44" s="79" t="s">
        <v>30</v>
      </c>
      <c r="AC44" s="70"/>
      <c r="AD44" s="101"/>
      <c r="AE44" s="70"/>
      <c r="AF44" s="101"/>
      <c r="AG44" s="101"/>
      <c r="AH44" s="79" t="s">
        <v>107</v>
      </c>
      <c r="AI44" s="70"/>
      <c r="AJ44" s="101"/>
      <c r="AK44" s="160"/>
      <c r="AL44" s="70"/>
      <c r="AM44" s="101"/>
      <c r="AN44" s="205" t="s">
        <v>106</v>
      </c>
    </row>
    <row r="45" spans="1:40" s="36" customFormat="1" ht="85.5" customHeight="1" x14ac:dyDescent="0.7">
      <c r="A45" s="74">
        <v>13</v>
      </c>
      <c r="B45" s="144" t="s">
        <v>76</v>
      </c>
      <c r="C45" s="144" t="s">
        <v>77</v>
      </c>
      <c r="D45" s="100">
        <v>4</v>
      </c>
      <c r="E45" s="100"/>
      <c r="F45" s="100"/>
      <c r="G45" s="100" t="s">
        <v>172</v>
      </c>
      <c r="H45" s="112" t="s">
        <v>173</v>
      </c>
      <c r="I45" s="112"/>
      <c r="J45" s="79" t="s">
        <v>104</v>
      </c>
      <c r="K45" s="160" t="s">
        <v>109</v>
      </c>
      <c r="L45" s="160" t="s">
        <v>108</v>
      </c>
      <c r="M45" s="101" t="s">
        <v>136</v>
      </c>
      <c r="N45" s="70"/>
      <c r="O45" s="70"/>
      <c r="P45" s="79" t="s">
        <v>105</v>
      </c>
      <c r="Q45" s="70"/>
      <c r="R45" s="101"/>
      <c r="S45" s="70"/>
      <c r="T45" s="101"/>
      <c r="U45" s="101"/>
      <c r="V45" s="79" t="s">
        <v>90</v>
      </c>
      <c r="W45" s="160" t="s">
        <v>108</v>
      </c>
      <c r="X45" s="160" t="s">
        <v>108</v>
      </c>
      <c r="Y45" s="101" t="s">
        <v>138</v>
      </c>
      <c r="Z45" s="70"/>
      <c r="AA45" s="70"/>
      <c r="AB45" s="79" t="s">
        <v>30</v>
      </c>
      <c r="AC45" s="70"/>
      <c r="AD45" s="101"/>
      <c r="AE45" s="70"/>
      <c r="AF45" s="101"/>
      <c r="AG45" s="101"/>
      <c r="AH45" s="79" t="s">
        <v>107</v>
      </c>
      <c r="AI45" s="70"/>
      <c r="AJ45" s="101"/>
      <c r="AK45" s="160"/>
      <c r="AL45" s="70"/>
      <c r="AM45" s="70"/>
      <c r="AN45" s="205" t="s">
        <v>106</v>
      </c>
    </row>
    <row r="46" spans="1:40" s="36" customFormat="1" ht="85.5" customHeight="1" x14ac:dyDescent="0.7">
      <c r="A46" s="74">
        <v>14</v>
      </c>
      <c r="B46" s="144" t="s">
        <v>45</v>
      </c>
      <c r="C46" s="144" t="s">
        <v>46</v>
      </c>
      <c r="D46" s="100">
        <v>2</v>
      </c>
      <c r="E46" s="100"/>
      <c r="F46" s="100"/>
      <c r="G46" s="100" t="s">
        <v>172</v>
      </c>
      <c r="H46" s="112" t="s">
        <v>173</v>
      </c>
      <c r="I46" s="112"/>
      <c r="J46" s="79" t="s">
        <v>104</v>
      </c>
      <c r="K46" s="160" t="s">
        <v>109</v>
      </c>
      <c r="L46" s="160" t="s">
        <v>108</v>
      </c>
      <c r="M46" s="101" t="s">
        <v>131</v>
      </c>
      <c r="N46" s="101" t="s">
        <v>136</v>
      </c>
      <c r="O46" s="70" t="s">
        <v>133</v>
      </c>
      <c r="P46" s="79" t="s">
        <v>105</v>
      </c>
      <c r="Q46" s="70"/>
      <c r="R46" s="101"/>
      <c r="S46" s="70"/>
      <c r="T46" s="101"/>
      <c r="U46" s="101"/>
      <c r="V46" s="79" t="s">
        <v>90</v>
      </c>
      <c r="W46" s="160" t="s">
        <v>108</v>
      </c>
      <c r="X46" s="160" t="s">
        <v>108</v>
      </c>
      <c r="Y46" s="101" t="s">
        <v>137</v>
      </c>
      <c r="Z46" s="101" t="s">
        <v>138</v>
      </c>
      <c r="AA46" s="70" t="s">
        <v>139</v>
      </c>
      <c r="AB46" s="79" t="s">
        <v>30</v>
      </c>
      <c r="AC46" s="70"/>
      <c r="AD46" s="101"/>
      <c r="AE46" s="70"/>
      <c r="AF46" s="101"/>
      <c r="AG46" s="101"/>
      <c r="AH46" s="79" t="s">
        <v>107</v>
      </c>
      <c r="AI46" s="101"/>
      <c r="AJ46" s="101"/>
      <c r="AK46" s="160"/>
      <c r="AL46" s="70"/>
      <c r="AM46" s="102"/>
      <c r="AN46" s="205" t="s">
        <v>106</v>
      </c>
    </row>
    <row r="47" spans="1:40" s="36" customFormat="1" ht="85.5" customHeight="1" x14ac:dyDescent="0.7">
      <c r="A47" s="74">
        <v>15</v>
      </c>
      <c r="B47" s="144" t="s">
        <v>20</v>
      </c>
      <c r="C47" s="144" t="s">
        <v>59</v>
      </c>
      <c r="D47" s="100">
        <v>2</v>
      </c>
      <c r="E47" s="100"/>
      <c r="F47" s="100"/>
      <c r="G47" s="100" t="s">
        <v>172</v>
      </c>
      <c r="H47" s="112" t="s">
        <v>173</v>
      </c>
      <c r="I47" s="112"/>
      <c r="J47" s="79" t="s">
        <v>104</v>
      </c>
      <c r="K47" s="160" t="s">
        <v>109</v>
      </c>
      <c r="L47" s="160" t="s">
        <v>108</v>
      </c>
      <c r="M47" s="101" t="s">
        <v>135</v>
      </c>
      <c r="O47" s="101" t="s">
        <v>136</v>
      </c>
      <c r="P47" s="79" t="s">
        <v>105</v>
      </c>
      <c r="Q47" s="70"/>
      <c r="R47" s="101"/>
      <c r="S47" s="70"/>
      <c r="T47" s="101"/>
      <c r="U47" s="70"/>
      <c r="V47" s="79" t="s">
        <v>90</v>
      </c>
      <c r="W47" s="160" t="s">
        <v>108</v>
      </c>
      <c r="X47" s="160" t="s">
        <v>108</v>
      </c>
      <c r="Y47" s="101" t="s">
        <v>142</v>
      </c>
      <c r="AA47" s="101" t="s">
        <v>138</v>
      </c>
      <c r="AB47" s="79" t="s">
        <v>30</v>
      </c>
      <c r="AC47" s="70"/>
      <c r="AD47" s="101"/>
      <c r="AE47" s="70"/>
      <c r="AF47" s="101"/>
      <c r="AG47" s="101"/>
      <c r="AH47" s="79" t="s">
        <v>107</v>
      </c>
      <c r="AI47" s="70"/>
      <c r="AJ47" s="101"/>
      <c r="AK47" s="160"/>
      <c r="AL47" s="70"/>
      <c r="AM47" s="101"/>
      <c r="AN47" s="205" t="s">
        <v>106</v>
      </c>
    </row>
    <row r="48" spans="1:40" s="36" customFormat="1" ht="85.5" customHeight="1" x14ac:dyDescent="0.7">
      <c r="A48" s="106">
        <v>16</v>
      </c>
      <c r="B48" s="147" t="s">
        <v>50</v>
      </c>
      <c r="C48" s="147" t="s">
        <v>51</v>
      </c>
      <c r="D48" s="107">
        <v>2</v>
      </c>
      <c r="E48" s="107"/>
      <c r="F48" s="107"/>
      <c r="G48" s="107"/>
      <c r="H48" s="113"/>
      <c r="I48" s="37"/>
      <c r="J48" s="38"/>
      <c r="K48" s="37" t="s">
        <v>136</v>
      </c>
      <c r="L48" s="113"/>
      <c r="M48" s="37" t="s">
        <v>131</v>
      </c>
      <c r="N48" s="37" t="s">
        <v>125</v>
      </c>
      <c r="O48" s="37"/>
      <c r="P48" s="38"/>
      <c r="Q48" s="37"/>
      <c r="R48" s="37"/>
      <c r="S48" s="37"/>
      <c r="T48" s="37"/>
      <c r="U48" s="37"/>
      <c r="V48" s="38"/>
      <c r="W48" s="37" t="s">
        <v>136</v>
      </c>
      <c r="X48" s="37"/>
      <c r="Y48" s="37" t="s">
        <v>137</v>
      </c>
      <c r="Z48" s="37" t="s">
        <v>141</v>
      </c>
      <c r="AA48" s="37"/>
      <c r="AB48" s="79"/>
      <c r="AC48" s="37"/>
      <c r="AD48" s="37"/>
      <c r="AE48" s="37"/>
      <c r="AF48" s="37"/>
      <c r="AG48" s="37"/>
      <c r="AH48" s="38"/>
      <c r="AI48" s="37"/>
      <c r="AJ48" s="37"/>
      <c r="AK48" s="115"/>
      <c r="AL48" s="37"/>
      <c r="AM48" s="37"/>
      <c r="AN48" s="206"/>
    </row>
    <row r="49" spans="1:40" s="36" customFormat="1" ht="85.5" customHeight="1" x14ac:dyDescent="0.7">
      <c r="A49" s="106">
        <v>17</v>
      </c>
      <c r="B49" s="147" t="s">
        <v>84</v>
      </c>
      <c r="C49" s="147" t="s">
        <v>85</v>
      </c>
      <c r="D49" s="107">
        <v>5</v>
      </c>
      <c r="E49" s="107"/>
      <c r="F49" s="107"/>
      <c r="G49" s="107"/>
      <c r="H49" s="113"/>
      <c r="I49" s="37"/>
      <c r="J49" s="38"/>
      <c r="K49" s="113"/>
      <c r="L49" s="113"/>
      <c r="M49" s="37" t="s">
        <v>125</v>
      </c>
      <c r="N49" s="37"/>
      <c r="O49" s="37"/>
      <c r="P49" s="38"/>
      <c r="Q49" s="37"/>
      <c r="R49" s="37"/>
      <c r="S49" s="37"/>
      <c r="T49" s="37"/>
      <c r="U49" s="37"/>
      <c r="V49" s="38"/>
      <c r="W49" s="37"/>
      <c r="X49" s="37"/>
      <c r="Y49" s="37" t="s">
        <v>141</v>
      </c>
      <c r="Z49" s="37"/>
      <c r="AA49" s="37"/>
      <c r="AB49" s="79"/>
      <c r="AC49" s="37"/>
      <c r="AD49" s="37"/>
      <c r="AE49" s="37"/>
      <c r="AF49" s="37"/>
      <c r="AG49" s="37"/>
      <c r="AH49" s="38"/>
      <c r="AI49" s="37"/>
      <c r="AJ49" s="37"/>
      <c r="AK49" s="115"/>
      <c r="AL49" s="37"/>
      <c r="AM49" s="37"/>
      <c r="AN49" s="206"/>
    </row>
    <row r="50" spans="1:40" s="36" customFormat="1" ht="85.5" customHeight="1" x14ac:dyDescent="0.7">
      <c r="A50" s="106">
        <v>18</v>
      </c>
      <c r="B50" s="147" t="s">
        <v>82</v>
      </c>
      <c r="C50" s="147" t="s">
        <v>86</v>
      </c>
      <c r="D50" s="107">
        <v>1</v>
      </c>
      <c r="E50" s="107"/>
      <c r="F50" s="107"/>
      <c r="G50" s="107"/>
      <c r="H50" s="113"/>
      <c r="I50" s="37"/>
      <c r="J50" s="38"/>
      <c r="K50" s="113"/>
      <c r="L50" s="113"/>
      <c r="M50" s="37" t="s">
        <v>135</v>
      </c>
      <c r="N50" s="37"/>
      <c r="O50" s="118"/>
      <c r="P50" s="38"/>
      <c r="Q50" s="37"/>
      <c r="R50" s="37"/>
      <c r="S50" s="37"/>
      <c r="T50" s="37"/>
      <c r="U50" s="37"/>
      <c r="V50" s="38"/>
      <c r="W50" s="118"/>
      <c r="X50" s="118"/>
      <c r="Y50" s="37" t="s">
        <v>142</v>
      </c>
      <c r="Z50" s="37"/>
      <c r="AA50" s="118"/>
      <c r="AB50" s="79"/>
      <c r="AC50" s="37"/>
      <c r="AD50" s="37"/>
      <c r="AE50" s="37"/>
      <c r="AF50" s="37"/>
      <c r="AG50" s="37"/>
      <c r="AH50" s="38"/>
      <c r="AI50" s="37"/>
      <c r="AJ50" s="37"/>
      <c r="AK50" s="115"/>
      <c r="AL50" s="37"/>
      <c r="AM50" s="37"/>
      <c r="AN50" s="206"/>
    </row>
    <row r="51" spans="1:40" ht="85.5" customHeight="1" x14ac:dyDescent="0.35">
      <c r="A51" s="106">
        <v>19</v>
      </c>
      <c r="B51" s="147" t="s">
        <v>20</v>
      </c>
      <c r="C51" s="147" t="s">
        <v>19</v>
      </c>
      <c r="D51" s="107">
        <v>3</v>
      </c>
      <c r="E51" s="107"/>
      <c r="F51" s="107"/>
      <c r="G51" s="107"/>
      <c r="H51" s="113"/>
      <c r="I51" s="37"/>
      <c r="J51" s="38"/>
      <c r="K51" s="113"/>
      <c r="L51" s="113"/>
      <c r="M51" s="37" t="s">
        <v>133</v>
      </c>
      <c r="N51" s="37"/>
      <c r="O51" s="118"/>
      <c r="P51" s="38"/>
      <c r="Q51" s="37"/>
      <c r="R51" s="37"/>
      <c r="S51" s="115"/>
      <c r="T51" s="115"/>
      <c r="U51" s="115"/>
      <c r="V51" s="105"/>
      <c r="W51" s="37"/>
      <c r="X51" s="37"/>
      <c r="Y51" s="37" t="s">
        <v>139</v>
      </c>
      <c r="Z51" s="37"/>
      <c r="AA51" s="118"/>
      <c r="AB51" s="38"/>
      <c r="AC51" s="118"/>
      <c r="AD51" s="118"/>
      <c r="AE51" s="37"/>
      <c r="AF51" s="37"/>
      <c r="AG51" s="37"/>
      <c r="AH51" s="38"/>
      <c r="AI51" s="37"/>
      <c r="AJ51" s="118"/>
      <c r="AK51" s="37"/>
      <c r="AL51" s="118"/>
      <c r="AM51" s="37"/>
      <c r="AN51" s="206"/>
    </row>
    <row r="52" spans="1:40" ht="85.5" customHeight="1" x14ac:dyDescent="0.35">
      <c r="A52" s="106">
        <v>20</v>
      </c>
      <c r="B52" s="147" t="s">
        <v>22</v>
      </c>
      <c r="C52" s="147" t="s">
        <v>21</v>
      </c>
      <c r="D52" s="107">
        <v>3</v>
      </c>
      <c r="E52" s="107"/>
      <c r="F52" s="107"/>
      <c r="G52" s="107"/>
      <c r="H52" s="113"/>
      <c r="I52" s="37"/>
      <c r="J52" s="38"/>
      <c r="K52" s="113"/>
      <c r="L52" s="113"/>
      <c r="M52" s="37" t="s">
        <v>133</v>
      </c>
      <c r="N52" s="37"/>
      <c r="O52" s="118"/>
      <c r="P52" s="38"/>
      <c r="Q52" s="37"/>
      <c r="R52" s="37"/>
      <c r="S52" s="115"/>
      <c r="T52" s="115"/>
      <c r="U52" s="115"/>
      <c r="V52" s="105"/>
      <c r="W52" s="37"/>
      <c r="X52" s="37"/>
      <c r="Y52" s="37" t="s">
        <v>139</v>
      </c>
      <c r="Z52" s="37"/>
      <c r="AA52" s="118"/>
      <c r="AB52" s="79"/>
      <c r="AC52" s="37"/>
      <c r="AD52" s="37"/>
      <c r="AE52" s="37"/>
      <c r="AF52" s="37"/>
      <c r="AG52" s="37"/>
      <c r="AH52" s="38"/>
      <c r="AI52" s="115"/>
      <c r="AJ52" s="118"/>
      <c r="AK52" s="37"/>
      <c r="AL52" s="118"/>
      <c r="AM52" s="37"/>
      <c r="AN52" s="206"/>
    </row>
    <row r="53" spans="1:40" ht="85.5" customHeight="1" x14ac:dyDescent="0.35">
      <c r="A53" s="106">
        <v>21</v>
      </c>
      <c r="B53" s="147" t="s">
        <v>52</v>
      </c>
      <c r="C53" s="147" t="s">
        <v>53</v>
      </c>
      <c r="D53" s="107">
        <v>4</v>
      </c>
      <c r="E53" s="107"/>
      <c r="F53" s="107"/>
      <c r="G53" s="107"/>
      <c r="H53" s="113"/>
      <c r="I53" s="37"/>
      <c r="J53" s="38"/>
      <c r="K53" s="37"/>
      <c r="L53" s="37"/>
      <c r="M53" s="37" t="s">
        <v>133</v>
      </c>
      <c r="N53" s="37"/>
      <c r="O53" s="118"/>
      <c r="P53" s="38"/>
      <c r="Q53" s="37"/>
      <c r="R53" s="37"/>
      <c r="S53" s="37"/>
      <c r="T53" s="115"/>
      <c r="U53" s="115"/>
      <c r="V53" s="105"/>
      <c r="W53" s="37"/>
      <c r="X53" s="37"/>
      <c r="Y53" s="37" t="s">
        <v>139</v>
      </c>
      <c r="Z53" s="37"/>
      <c r="AA53" s="118"/>
      <c r="AB53" s="79"/>
      <c r="AC53" s="37"/>
      <c r="AD53" s="37"/>
      <c r="AE53" s="37"/>
      <c r="AF53" s="37"/>
      <c r="AG53" s="37"/>
      <c r="AH53" s="38"/>
      <c r="AI53" s="37"/>
      <c r="AJ53" s="37"/>
      <c r="AK53" s="37"/>
      <c r="AL53" s="37"/>
      <c r="AM53" s="37"/>
      <c r="AN53" s="206"/>
    </row>
    <row r="54" spans="1:40" ht="85.5" customHeight="1" thickBot="1" x14ac:dyDescent="0.7">
      <c r="A54" s="108">
        <v>22</v>
      </c>
      <c r="B54" s="156" t="s">
        <v>22</v>
      </c>
      <c r="C54" s="156" t="s">
        <v>23</v>
      </c>
      <c r="D54" s="109">
        <v>3</v>
      </c>
      <c r="E54" s="109"/>
      <c r="F54" s="109"/>
      <c r="G54" s="109"/>
      <c r="H54" s="114"/>
      <c r="I54" s="110"/>
      <c r="J54" s="39"/>
      <c r="K54" s="114"/>
      <c r="L54" s="114"/>
      <c r="M54" s="110" t="s">
        <v>125</v>
      </c>
      <c r="N54" s="209"/>
      <c r="O54" s="110"/>
      <c r="P54" s="39"/>
      <c r="Q54" s="110"/>
      <c r="R54" s="110"/>
      <c r="S54" s="122"/>
      <c r="T54" s="122"/>
      <c r="U54" s="122"/>
      <c r="V54" s="121"/>
      <c r="W54" s="110"/>
      <c r="X54" s="110"/>
      <c r="Y54" s="110" t="s">
        <v>141</v>
      </c>
      <c r="Z54" s="209"/>
      <c r="AA54" s="110"/>
      <c r="AB54" s="80"/>
      <c r="AC54" s="110"/>
      <c r="AD54" s="110"/>
      <c r="AE54" s="110"/>
      <c r="AF54" s="110"/>
      <c r="AG54" s="110"/>
      <c r="AH54" s="39"/>
      <c r="AI54" s="110"/>
      <c r="AJ54" s="110"/>
      <c r="AK54" s="194"/>
      <c r="AL54" s="194"/>
      <c r="AM54" s="110"/>
      <c r="AN54" s="207"/>
    </row>
  </sheetData>
  <mergeCells count="7">
    <mergeCell ref="B31:C31"/>
    <mergeCell ref="Q30:R30"/>
    <mergeCell ref="X2:Y2"/>
    <mergeCell ref="V2:W2"/>
    <mergeCell ref="B2:G2"/>
    <mergeCell ref="B3:C3"/>
    <mergeCell ref="B30:G30"/>
  </mergeCells>
  <phoneticPr fontId="29" type="noConversion"/>
  <pageMargins left="0.25" right="0.25" top="0.75" bottom="0.75" header="0.3" footer="0.3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Scores</vt:lpstr>
      <vt:lpstr>Schedule</vt:lpstr>
      <vt:lpstr>Schedule!Print_Area</vt:lpstr>
    </vt:vector>
  </TitlesOfParts>
  <Manager/>
  <Company>Tonbridge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Blackwell</dc:creator>
  <cp:keywords/>
  <dc:description/>
  <cp:lastModifiedBy>Leonid Elkin</cp:lastModifiedBy>
  <cp:revision/>
  <cp:lastPrinted>2022-09-29T12:06:32Z</cp:lastPrinted>
  <dcterms:created xsi:type="dcterms:W3CDTF">2015-09-17T12:41:06Z</dcterms:created>
  <dcterms:modified xsi:type="dcterms:W3CDTF">2024-12-22T15:50:58Z</dcterms:modified>
  <cp:category/>
  <cp:contentStatus/>
</cp:coreProperties>
</file>