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概述" sheetId="1" r:id="rId1"/>
    <sheet name="建筑数量" sheetId="2" r:id="rId2"/>
    <sheet name="Sheet3" sheetId="3" r:id="rId3"/>
    <sheet name="1.系统设定" sheetId="5" r:id="rId4"/>
    <sheet name="2.属性详细" sheetId="6" r:id="rId5"/>
  </sheets>
  <calcPr calcId="124519"/>
</workbook>
</file>

<file path=xl/calcChain.xml><?xml version="1.0" encoding="utf-8"?>
<calcChain xmlns="http://schemas.openxmlformats.org/spreadsheetml/2006/main">
  <c r="C13" i="2"/>
  <c r="F13" i="5"/>
  <c r="Y38" i="6"/>
  <c r="AC38"/>
  <c r="AG38"/>
  <c r="AK38"/>
  <c r="AO38"/>
  <c r="AS38"/>
  <c r="AW38"/>
  <c r="BA38"/>
  <c r="BE38"/>
  <c r="BI38"/>
  <c r="BM38"/>
  <c r="BQ38"/>
  <c r="BU38"/>
  <c r="U38"/>
  <c r="BU34"/>
  <c r="BU35"/>
  <c r="BU36"/>
  <c r="BU37"/>
  <c r="BU33"/>
  <c r="BM34"/>
  <c r="BM35"/>
  <c r="BM36"/>
  <c r="BM37"/>
  <c r="BM33"/>
  <c r="BE34"/>
  <c r="BE35"/>
  <c r="BE36"/>
  <c r="BE37"/>
  <c r="BE33"/>
  <c r="AW34"/>
  <c r="AW35"/>
  <c r="AW36"/>
  <c r="AW37"/>
  <c r="AW33"/>
  <c r="AO34"/>
  <c r="AO35"/>
  <c r="AO36"/>
  <c r="AO37"/>
  <c r="AO33"/>
  <c r="F60" i="5"/>
  <c r="F61"/>
  <c r="F62"/>
  <c r="F63"/>
  <c r="F64"/>
  <c r="F65"/>
  <c r="F66"/>
  <c r="F67"/>
  <c r="F68"/>
  <c r="F59"/>
  <c r="E60"/>
  <c r="E61"/>
  <c r="E62"/>
  <c r="E63"/>
  <c r="E64"/>
  <c r="E65"/>
  <c r="E66"/>
  <c r="E67"/>
  <c r="E68"/>
  <c r="E59"/>
  <c r="D60"/>
  <c r="D61"/>
  <c r="D62"/>
  <c r="D63"/>
  <c r="D64"/>
  <c r="D65"/>
  <c r="D66"/>
  <c r="D67"/>
  <c r="D68"/>
  <c r="D59"/>
  <c r="C60"/>
  <c r="C61"/>
  <c r="C62"/>
  <c r="C63"/>
  <c r="C64"/>
  <c r="C65"/>
  <c r="C66"/>
  <c r="C67"/>
  <c r="C68"/>
  <c r="C59"/>
  <c r="B60"/>
  <c r="B61"/>
  <c r="B62"/>
  <c r="B63"/>
  <c r="B64"/>
  <c r="B65"/>
  <c r="B66"/>
  <c r="B67"/>
  <c r="B68"/>
  <c r="B59"/>
  <c r="AG34" i="6"/>
  <c r="AG35"/>
  <c r="AG36"/>
  <c r="AG37"/>
  <c r="AG33"/>
  <c r="Y34"/>
  <c r="Y35"/>
  <c r="Y36"/>
  <c r="Y37"/>
  <c r="Y33"/>
  <c r="BS22"/>
  <c r="BS23"/>
  <c r="BS24"/>
  <c r="BS25"/>
  <c r="BS26"/>
  <c r="BS21"/>
  <c r="BK22"/>
  <c r="BK23"/>
  <c r="BK24"/>
  <c r="BK25"/>
  <c r="BK26"/>
  <c r="BK21"/>
  <c r="BC22"/>
  <c r="BC23"/>
  <c r="BC24"/>
  <c r="BC25"/>
  <c r="BC26"/>
  <c r="BC21"/>
  <c r="AU22"/>
  <c r="AU23"/>
  <c r="AU24"/>
  <c r="AU25"/>
  <c r="AU26"/>
  <c r="AU21"/>
  <c r="AM22"/>
  <c r="AM23"/>
  <c r="AM24"/>
  <c r="AM25"/>
  <c r="AM26"/>
  <c r="AM21"/>
  <c r="AE22"/>
  <c r="AE23"/>
  <c r="AE24"/>
  <c r="AE25"/>
  <c r="AE26"/>
  <c r="AE21"/>
  <c r="W22"/>
  <c r="W23"/>
  <c r="W24"/>
  <c r="W25"/>
  <c r="W26"/>
  <c r="W21"/>
  <c r="CC34"/>
  <c r="CC35"/>
  <c r="CC36"/>
  <c r="CC37"/>
  <c r="CC38"/>
  <c r="BY34"/>
  <c r="BY35"/>
  <c r="BY36"/>
  <c r="BY37"/>
  <c r="BY38"/>
  <c r="BY33"/>
  <c r="BW22"/>
  <c r="BW23"/>
  <c r="BW24"/>
  <c r="BW25"/>
  <c r="BW26"/>
  <c r="BW21"/>
  <c r="BO27"/>
  <c r="BG27"/>
  <c r="AY27"/>
  <c r="AA27"/>
  <c r="AI27"/>
  <c r="AQ27"/>
  <c r="I38"/>
  <c r="S27"/>
  <c r="G27"/>
  <c r="W13"/>
  <c r="L8"/>
  <c r="L9"/>
  <c r="L10"/>
  <c r="L11"/>
  <c r="L12"/>
  <c r="L13"/>
  <c r="L7"/>
  <c r="C7" i="5"/>
  <c r="C8"/>
  <c r="C9" s="1"/>
  <c r="C10" s="1"/>
  <c r="C11" s="1"/>
  <c r="C12" s="1"/>
  <c r="C13" s="1"/>
  <c r="C14" s="1"/>
  <c r="C6"/>
  <c r="C5"/>
  <c r="I10"/>
  <c r="CC33" i="6" l="1"/>
  <c r="BW27"/>
  <c r="AE27"/>
  <c r="CA22"/>
  <c r="BK27"/>
  <c r="F10" i="2"/>
  <c r="G11" i="3"/>
  <c r="A11"/>
  <c r="AU27" i="6" l="1"/>
  <c r="BC27"/>
  <c r="W27"/>
  <c r="AM27"/>
  <c r="CA21"/>
  <c r="CA24"/>
  <c r="CA25"/>
  <c r="CA23"/>
  <c r="BS27"/>
  <c r="CA26"/>
  <c r="CA27" l="1"/>
</calcChain>
</file>

<file path=xl/sharedStrings.xml><?xml version="1.0" encoding="utf-8"?>
<sst xmlns="http://schemas.openxmlformats.org/spreadsheetml/2006/main" count="544" uniqueCount="253">
  <si>
    <t>一、蚁穴系统</t>
    <phoneticPr fontId="1" type="noConversion"/>
  </si>
  <si>
    <t>需要解决的问题：</t>
    <phoneticPr fontId="1" type="noConversion"/>
  </si>
  <si>
    <t>4、建筑单位对蚁群属性的影响</t>
    <phoneticPr fontId="1" type="noConversion"/>
  </si>
  <si>
    <t>1、每类建筑单位的数量</t>
    <phoneticPr fontId="1" type="noConversion"/>
  </si>
  <si>
    <t>2、每类建筑单位的属性</t>
    <phoneticPr fontId="1" type="noConversion"/>
  </si>
  <si>
    <t>3、建筑单位预期数值效果（游戏效果）</t>
    <phoneticPr fontId="1" type="noConversion"/>
  </si>
  <si>
    <t>5、建筑单位在战斗中的预期效果</t>
    <phoneticPr fontId="1" type="noConversion"/>
  </si>
  <si>
    <t>蚁后室</t>
    <phoneticPr fontId="1" type="noConversion"/>
  </si>
  <si>
    <t>雌蚁室</t>
    <phoneticPr fontId="1" type="noConversion"/>
  </si>
  <si>
    <t>雄蚁室</t>
    <phoneticPr fontId="1" type="noConversion"/>
  </si>
  <si>
    <t>工蚁室</t>
    <phoneticPr fontId="1" type="noConversion"/>
  </si>
  <si>
    <t>兵蚁室</t>
    <phoneticPr fontId="1" type="noConversion"/>
  </si>
  <si>
    <t>卵房</t>
    <phoneticPr fontId="1" type="noConversion"/>
  </si>
  <si>
    <t>储存室</t>
    <phoneticPr fontId="1" type="noConversion"/>
  </si>
  <si>
    <t>工作室</t>
    <phoneticPr fontId="1" type="noConversion"/>
  </si>
  <si>
    <t>生命值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</si>
  <si>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</si>
  <si>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</si>
  <si>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</si>
  <si>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暴击率</t>
    <phoneticPr fontId="1" type="noConversion"/>
  </si>
  <si>
    <t>容纳值</t>
    <phoneticPr fontId="1" type="noConversion"/>
  </si>
  <si>
    <t>数量</t>
  </si>
  <si>
    <t>属性</t>
    <phoneticPr fontId="1" type="noConversion"/>
  </si>
  <si>
    <t>详细</t>
    <phoneticPr fontId="1" type="noConversion"/>
  </si>
  <si>
    <t>生命值为0时，该单位被破坏</t>
    <phoneticPr fontId="1" type="noConversion"/>
  </si>
  <si>
    <t>类别</t>
    <phoneticPr fontId="1" type="noConversion"/>
  </si>
  <si>
    <t>战斗属性</t>
    <phoneticPr fontId="1" type="noConversion"/>
  </si>
  <si>
    <t>建筑单位特有，抵消部分上海</t>
    <phoneticPr fontId="1" type="noConversion"/>
  </si>
  <si>
    <t>攻击范围</t>
    <phoneticPr fontId="1" type="noConversion"/>
  </si>
  <si>
    <t>防御类建筑特有，对敌方单位造成伤害</t>
    <phoneticPr fontId="1" type="noConversion"/>
  </si>
  <si>
    <t>单位时间里，发生攻击动作的速度</t>
    <phoneticPr fontId="1" type="noConversion"/>
  </si>
  <si>
    <t>只能对范围内的敌军造成伤害</t>
    <phoneticPr fontId="1" type="noConversion"/>
  </si>
  <si>
    <t>攻击时发生暴击效果的几率</t>
    <phoneticPr fontId="1" type="noConversion"/>
  </si>
  <si>
    <t>容纳蚁的数量上限</t>
    <phoneticPr fontId="1" type="noConversion"/>
  </si>
  <si>
    <t>等级</t>
    <phoneticPr fontId="1" type="noConversion"/>
  </si>
  <si>
    <t>建筑属性</t>
  </si>
  <si>
    <t>建筑属性</t>
    <phoneticPr fontId="1" type="noConversion"/>
  </si>
  <si>
    <t>特殊效果</t>
    <phoneticPr fontId="1" type="noConversion"/>
  </si>
  <si>
    <t>建筑</t>
    <phoneticPr fontId="1" type="noConversion"/>
  </si>
  <si>
    <t>生产单位</t>
  </si>
  <si>
    <t>孵化单位</t>
  </si>
  <si>
    <t>孵化单位</t>
    <phoneticPr fontId="1" type="noConversion"/>
  </si>
  <si>
    <t>特殊</t>
    <phoneticPr fontId="1" type="noConversion"/>
  </si>
  <si>
    <t>防御单位</t>
    <phoneticPr fontId="1" type="noConversion"/>
  </si>
  <si>
    <t>储存单位</t>
    <phoneticPr fontId="1" type="noConversion"/>
  </si>
  <si>
    <t>人口单位</t>
    <phoneticPr fontId="1" type="noConversion"/>
  </si>
  <si>
    <t>总量规划</t>
    <phoneticPr fontId="1" type="noConversion"/>
  </si>
  <si>
    <t>蚁穴等级</t>
    <phoneticPr fontId="1" type="noConversion"/>
  </si>
  <si>
    <t>升级条件</t>
    <phoneticPr fontId="1" type="noConversion"/>
  </si>
  <si>
    <t>平均一个防御单位要保护1.5个非防御单位</t>
    <phoneticPr fontId="1" type="noConversion"/>
  </si>
  <si>
    <t>总数</t>
    <phoneticPr fontId="1" type="noConversion"/>
  </si>
  <si>
    <t>生命值根据COC，将建筑分4档约为 10:5:2:1</t>
    <phoneticPr fontId="1" type="noConversion"/>
  </si>
  <si>
    <t>防御力为小范围减伤预想加减法，这一属性留给玩家自己加点</t>
    <phoneticPr fontId="1" type="noConversion"/>
  </si>
  <si>
    <t>小于
生命值10%</t>
    <phoneticPr fontId="1" type="noConversion"/>
  </si>
  <si>
    <t>攻击属性</t>
    <phoneticPr fontId="1" type="noConversion"/>
  </si>
  <si>
    <t>增加蚁后繁殖力，孵化高等级概率</t>
    <phoneticPr fontId="1" type="noConversion"/>
  </si>
  <si>
    <t>增加雄蚁进化力</t>
    <phoneticPr fontId="1" type="noConversion"/>
  </si>
  <si>
    <t>增加工蚁数量上限</t>
    <phoneticPr fontId="1" type="noConversion"/>
  </si>
  <si>
    <t>增加防御建筑属性、兵蚁数量上限</t>
    <phoneticPr fontId="1" type="noConversion"/>
  </si>
  <si>
    <t>增加孵化高等级蚁概率、孵化速度、数量</t>
    <phoneticPr fontId="1" type="noConversion"/>
  </si>
  <si>
    <t>增加资源储存数量上限</t>
    <phoneticPr fontId="1" type="noConversion"/>
  </si>
  <si>
    <t>增加生产速度，解锁新魔法、科技</t>
    <phoneticPr fontId="1" type="noConversion"/>
  </si>
  <si>
    <t>解锁建筑</t>
    <phoneticPr fontId="1" type="noConversion"/>
  </si>
  <si>
    <t>简易堡垒</t>
    <phoneticPr fontId="1" type="noConversion"/>
  </si>
  <si>
    <t>盔甲巨蚁</t>
    <phoneticPr fontId="1" type="noConversion"/>
  </si>
  <si>
    <t>发射台</t>
    <phoneticPr fontId="1" type="noConversion"/>
  </si>
  <si>
    <t>巨齿蚁</t>
    <phoneticPr fontId="1" type="noConversion"/>
  </si>
  <si>
    <t>流沙陷阱</t>
    <phoneticPr fontId="1" type="noConversion"/>
  </si>
  <si>
    <t>食物制造室</t>
    <phoneticPr fontId="1" type="noConversion"/>
  </si>
  <si>
    <t>化石寻觅室</t>
    <phoneticPr fontId="1" type="noConversion"/>
  </si>
  <si>
    <t>钻石炼金室</t>
    <phoneticPr fontId="1" type="noConversion"/>
  </si>
  <si>
    <t>魔法研究室</t>
    <phoneticPr fontId="1" type="noConversion"/>
  </si>
  <si>
    <t>科技实验室</t>
    <phoneticPr fontId="1" type="noConversion"/>
  </si>
  <si>
    <t>DNA进化室</t>
    <phoneticPr fontId="1" type="noConversion"/>
  </si>
  <si>
    <t>灵魂炼化室</t>
    <phoneticPr fontId="1" type="noConversion"/>
  </si>
  <si>
    <t>预留</t>
    <phoneticPr fontId="1" type="noConversion"/>
  </si>
  <si>
    <t>&lt;12</t>
    <phoneticPr fontId="1" type="noConversion"/>
  </si>
  <si>
    <t>&lt;2</t>
    <phoneticPr fontId="1" type="noConversion"/>
  </si>
  <si>
    <t>移动速度</t>
    <phoneticPr fontId="1" type="noConversion"/>
  </si>
  <si>
    <t>2、战斗单位</t>
    <phoneticPr fontId="1" type="noConversion"/>
  </si>
  <si>
    <t>2.1 防御单位</t>
    <phoneticPr fontId="1" type="noConversion"/>
  </si>
  <si>
    <t>普通兵蚁</t>
    <phoneticPr fontId="1" type="noConversion"/>
  </si>
  <si>
    <t>2.2 进攻单位</t>
    <phoneticPr fontId="1" type="noConversion"/>
  </si>
  <si>
    <t>普通战斗蚁</t>
    <phoneticPr fontId="1" type="noConversion"/>
  </si>
  <si>
    <t>远程战斗蚁</t>
    <phoneticPr fontId="1" type="noConversion"/>
  </si>
  <si>
    <t>巨型战斗蚁</t>
    <phoneticPr fontId="1" type="noConversion"/>
  </si>
  <si>
    <t>地面音波蚁</t>
    <phoneticPr fontId="1" type="noConversion"/>
  </si>
  <si>
    <t>微型战斗蚁</t>
    <phoneticPr fontId="1" type="noConversion"/>
  </si>
  <si>
    <t>1.1、战斗属性列表</t>
    <phoneticPr fontId="1" type="noConversion"/>
  </si>
  <si>
    <t>建筑等级</t>
    <phoneticPr fontId="1" type="noConversion"/>
  </si>
  <si>
    <t>蚂蚁等级</t>
    <phoneticPr fontId="1" type="noConversion"/>
  </si>
  <si>
    <t>魔法系统</t>
    <phoneticPr fontId="1" type="noConversion"/>
  </si>
  <si>
    <t>种族系统</t>
    <phoneticPr fontId="1" type="noConversion"/>
  </si>
  <si>
    <t>进化系统</t>
    <phoneticPr fontId="1" type="noConversion"/>
  </si>
  <si>
    <t>世界系统</t>
    <phoneticPr fontId="1" type="noConversion"/>
  </si>
  <si>
    <t>1.3 相关属性</t>
    <phoneticPr fontId="1" type="noConversion"/>
  </si>
  <si>
    <t>建筑个数</t>
    <phoneticPr fontId="1" type="noConversion"/>
  </si>
  <si>
    <t>防御单位个数</t>
    <phoneticPr fontId="1" type="noConversion"/>
  </si>
  <si>
    <t>进攻单位个数</t>
    <phoneticPr fontId="1" type="noConversion"/>
  </si>
  <si>
    <t>蚁穴规划</t>
    <phoneticPr fontId="1" type="noConversion"/>
  </si>
  <si>
    <t>蚁穴等级详情</t>
    <phoneticPr fontId="1" type="noConversion"/>
  </si>
  <si>
    <t>1、建筑分类与数量设定</t>
    <phoneticPr fontId="1" type="noConversion"/>
  </si>
  <si>
    <t>2、建筑等级设定</t>
    <phoneticPr fontId="1" type="noConversion"/>
  </si>
  <si>
    <t>蚁后室</t>
    <phoneticPr fontId="1" type="noConversion"/>
  </si>
  <si>
    <t>1级</t>
    <phoneticPr fontId="1" type="noConversion"/>
  </si>
  <si>
    <t>2级</t>
    <phoneticPr fontId="1" type="noConversion"/>
  </si>
  <si>
    <t>3级</t>
    <phoneticPr fontId="1" type="noConversion"/>
  </si>
  <si>
    <t>4级</t>
    <phoneticPr fontId="1" type="noConversion"/>
  </si>
  <si>
    <t>[1-3]*2</t>
    <phoneticPr fontId="1" type="noConversion"/>
  </si>
  <si>
    <t>[1-10]*4</t>
    <phoneticPr fontId="1" type="noConversion"/>
  </si>
  <si>
    <t>[1-7]</t>
    <phoneticPr fontId="1" type="noConversion"/>
  </si>
  <si>
    <t>[1-10]</t>
    <phoneticPr fontId="1" type="noConversion"/>
  </si>
  <si>
    <t>[1]*1</t>
    <phoneticPr fontId="1" type="noConversion"/>
  </si>
  <si>
    <t>[1-3]*3</t>
    <phoneticPr fontId="1" type="noConversion"/>
  </si>
  <si>
    <t>[1-5]*3</t>
    <phoneticPr fontId="1" type="noConversion"/>
  </si>
  <si>
    <t>[1-4]</t>
    <phoneticPr fontId="1" type="noConversion"/>
  </si>
  <si>
    <t>[1-8]*4</t>
    <phoneticPr fontId="1" type="noConversion"/>
  </si>
  <si>
    <t>[1-5]*4</t>
    <phoneticPr fontId="1" type="noConversion"/>
  </si>
  <si>
    <t>游戏时间(h)</t>
    <phoneticPr fontId="1" type="noConversion"/>
  </si>
  <si>
    <t>总时间(h)</t>
    <phoneticPr fontId="1" type="noConversion"/>
  </si>
  <si>
    <t>[1-8]*5</t>
    <phoneticPr fontId="1" type="noConversion"/>
  </si>
  <si>
    <t>[1-10]*6</t>
    <phoneticPr fontId="1" type="noConversion"/>
  </si>
  <si>
    <t>[1-3]*5</t>
    <phoneticPr fontId="1" type="noConversion"/>
  </si>
  <si>
    <t>[1-5]*7</t>
    <phoneticPr fontId="1" type="noConversion"/>
  </si>
  <si>
    <t>[1-8]*9</t>
    <phoneticPr fontId="1" type="noConversion"/>
  </si>
  <si>
    <t>[1-10]*11</t>
    <phoneticPr fontId="1" type="noConversion"/>
  </si>
  <si>
    <t>[1-3]*1</t>
    <phoneticPr fontId="1" type="noConversion"/>
  </si>
  <si>
    <t>[1-5]*1</t>
    <phoneticPr fontId="1" type="noConversion"/>
  </si>
  <si>
    <t>[1-8]*2</t>
    <phoneticPr fontId="1" type="noConversion"/>
  </si>
  <si>
    <t>[1-10]*2</t>
    <phoneticPr fontId="1" type="noConversion"/>
  </si>
  <si>
    <t>\</t>
    <phoneticPr fontId="1" type="noConversion"/>
  </si>
  <si>
    <t>[1-5]*2</t>
    <phoneticPr fontId="1" type="noConversion"/>
  </si>
  <si>
    <t>兵蚁室与工作室结构复杂，需另外制表TODO</t>
    <phoneticPr fontId="1" type="noConversion"/>
  </si>
  <si>
    <t xml:space="preserve">    等级
建筑</t>
    <phoneticPr fontId="1" type="noConversion"/>
  </si>
  <si>
    <t>可容纳[蚁等级]*数量</t>
    <phoneticPr fontId="1" type="noConversion"/>
  </si>
  <si>
    <t>平均一个防御单位要保护1.5个非防御单位</t>
    <phoneticPr fontId="1" type="noConversion"/>
  </si>
  <si>
    <t>[1-8]*3</t>
    <phoneticPr fontId="1" type="noConversion"/>
  </si>
  <si>
    <t>[1-10]*4</t>
    <phoneticPr fontId="1" type="noConversion"/>
  </si>
  <si>
    <t>当前等级开发的的建筑[等级]*[数量]</t>
    <phoneticPr fontId="1" type="noConversion"/>
  </si>
  <si>
    <t>1*1</t>
  </si>
  <si>
    <t>1*1</t>
    <phoneticPr fontId="1" type="noConversion"/>
  </si>
  <si>
    <t>1*1</t>
    <phoneticPr fontId="1" type="noConversion"/>
  </si>
  <si>
    <t>1*1</t>
    <phoneticPr fontId="1" type="noConversion"/>
  </si>
  <si>
    <t>0*0</t>
    <phoneticPr fontId="1" type="noConversion"/>
  </si>
  <si>
    <t>1*2</t>
    <phoneticPr fontId="1" type="noConversion"/>
  </si>
  <si>
    <t>1*2</t>
    <phoneticPr fontId="1" type="noConversion"/>
  </si>
  <si>
    <t>1*1</t>
    <phoneticPr fontId="1" type="noConversion"/>
  </si>
  <si>
    <t>1*3</t>
    <phoneticPr fontId="1" type="noConversion"/>
  </si>
  <si>
    <t>1*2</t>
    <phoneticPr fontId="1" type="noConversion"/>
  </si>
  <si>
    <t>1*4</t>
    <phoneticPr fontId="1" type="noConversion"/>
  </si>
  <si>
    <t>0*0</t>
    <phoneticPr fontId="1" type="noConversion"/>
  </si>
  <si>
    <t>1*5</t>
    <phoneticPr fontId="1" type="noConversion"/>
  </si>
  <si>
    <t>1*6</t>
    <phoneticPr fontId="1" type="noConversion"/>
  </si>
  <si>
    <t>2*1</t>
    <phoneticPr fontId="1" type="noConversion"/>
  </si>
  <si>
    <t>2*2</t>
    <phoneticPr fontId="1" type="noConversion"/>
  </si>
  <si>
    <t>1*6</t>
    <phoneticPr fontId="1" type="noConversion"/>
  </si>
  <si>
    <t>2*8</t>
    <phoneticPr fontId="1" type="noConversion"/>
  </si>
  <si>
    <t>可建造数量</t>
    <phoneticPr fontId="1" type="noConversion"/>
  </si>
  <si>
    <t>容纳蚁的等级上限</t>
    <phoneticPr fontId="1" type="noConversion"/>
  </si>
  <si>
    <t>不同建筑的特殊效果</t>
    <phoneticPr fontId="1" type="noConversion"/>
  </si>
  <si>
    <t>2*3</t>
    <phoneticPr fontId="1" type="noConversion"/>
  </si>
  <si>
    <t>2*1</t>
    <phoneticPr fontId="1" type="noConversion"/>
  </si>
  <si>
    <t>3*1</t>
    <phoneticPr fontId="1" type="noConversion"/>
  </si>
  <si>
    <t>3*3</t>
    <phoneticPr fontId="1" type="noConversion"/>
  </si>
  <si>
    <t>3*2</t>
    <phoneticPr fontId="1" type="noConversion"/>
  </si>
  <si>
    <t>4*3</t>
    <phoneticPr fontId="1" type="noConversion"/>
  </si>
  <si>
    <t>2*4</t>
    <phoneticPr fontId="1" type="noConversion"/>
  </si>
  <si>
    <t>3*4</t>
    <phoneticPr fontId="1" type="noConversion"/>
  </si>
  <si>
    <t>4*4</t>
    <phoneticPr fontId="1" type="noConversion"/>
  </si>
  <si>
    <t>2*8</t>
    <phoneticPr fontId="1" type="noConversion"/>
  </si>
  <si>
    <t>1*8</t>
    <phoneticPr fontId="1" type="noConversion"/>
  </si>
  <si>
    <t>2*11</t>
    <phoneticPr fontId="1" type="noConversion"/>
  </si>
  <si>
    <t>2*14</t>
    <phoneticPr fontId="1" type="noConversion"/>
  </si>
  <si>
    <t>2*17</t>
    <phoneticPr fontId="1" type="noConversion"/>
  </si>
  <si>
    <t>3*18</t>
    <phoneticPr fontId="1" type="noConversion"/>
  </si>
  <si>
    <t>3*19</t>
    <phoneticPr fontId="1" type="noConversion"/>
  </si>
  <si>
    <t>4*20</t>
    <phoneticPr fontId="1" type="noConversion"/>
  </si>
  <si>
    <t>4*2</t>
    <phoneticPr fontId="1" type="noConversion"/>
  </si>
  <si>
    <t>2*6</t>
    <phoneticPr fontId="1" type="noConversion"/>
  </si>
  <si>
    <t>3*8</t>
    <phoneticPr fontId="1" type="noConversion"/>
  </si>
  <si>
    <t>4*8</t>
    <phoneticPr fontId="1" type="noConversion"/>
  </si>
  <si>
    <t>2*10</t>
    <phoneticPr fontId="1" type="noConversion"/>
  </si>
  <si>
    <t>3*12</t>
    <phoneticPr fontId="1" type="noConversion"/>
  </si>
  <si>
    <t>3*12</t>
    <phoneticPr fontId="1" type="noConversion"/>
  </si>
  <si>
    <t>4*12</t>
    <phoneticPr fontId="1" type="noConversion"/>
  </si>
  <si>
    <t>本级新开放建筑</t>
    <phoneticPr fontId="1" type="noConversion"/>
  </si>
  <si>
    <t>注：初次设定（后续会根据效果再次修改）</t>
    <phoneticPr fontId="1" type="noConversion"/>
  </si>
  <si>
    <t>简易堡垒</t>
    <phoneticPr fontId="1" type="noConversion"/>
  </si>
  <si>
    <t>普通战斗蚁</t>
    <phoneticPr fontId="1" type="noConversion"/>
  </si>
  <si>
    <t>巨型战斗蚁</t>
    <phoneticPr fontId="1" type="noConversion"/>
  </si>
  <si>
    <t>兵蚁室</t>
    <phoneticPr fontId="1" type="noConversion"/>
  </si>
  <si>
    <t>远程战斗蚁</t>
    <phoneticPr fontId="1" type="noConversion"/>
  </si>
  <si>
    <t>微型战斗蚁</t>
    <phoneticPr fontId="1" type="noConversion"/>
  </si>
  <si>
    <t>地面音波蚁</t>
    <phoneticPr fontId="1" type="noConversion"/>
  </si>
  <si>
    <t>入驻兵种兵蚁</t>
    <phoneticPr fontId="1" type="noConversion"/>
  </si>
  <si>
    <t>兵蚁室详情</t>
    <phoneticPr fontId="1" type="noConversion"/>
  </si>
  <si>
    <t>2*5</t>
    <phoneticPr fontId="1" type="noConversion"/>
  </si>
  <si>
    <t>3*6</t>
    <phoneticPr fontId="1" type="noConversion"/>
  </si>
  <si>
    <t>3*5</t>
    <phoneticPr fontId="1" type="noConversion"/>
  </si>
  <si>
    <t>3*4</t>
    <phoneticPr fontId="1" type="noConversion"/>
  </si>
  <si>
    <t>4*6</t>
    <phoneticPr fontId="1" type="noConversion"/>
  </si>
  <si>
    <t>4*5</t>
    <phoneticPr fontId="1" type="noConversion"/>
  </si>
  <si>
    <t>4*4</t>
    <phoneticPr fontId="1" type="noConversion"/>
  </si>
  <si>
    <t>[1-3]*1</t>
    <phoneticPr fontId="1" type="noConversion"/>
  </si>
  <si>
    <t>[1-3]*2</t>
    <phoneticPr fontId="1" type="noConversion"/>
  </si>
  <si>
    <t>[1-7]*4</t>
    <phoneticPr fontId="1" type="noConversion"/>
  </si>
  <si>
    <t>[1-9]*6</t>
    <phoneticPr fontId="1" type="noConversion"/>
  </si>
  <si>
    <t>[1-10]*8</t>
    <phoneticPr fontId="1" type="noConversion"/>
  </si>
  <si>
    <t>巨齿蚁巢</t>
    <phoneticPr fontId="1" type="noConversion"/>
  </si>
  <si>
    <t>[1-7]*1</t>
    <phoneticPr fontId="1" type="noConversion"/>
  </si>
  <si>
    <t>[1-9]*1</t>
    <phoneticPr fontId="1" type="noConversion"/>
  </si>
  <si>
    <t>[1-10]*1</t>
    <phoneticPr fontId="1" type="noConversion"/>
  </si>
  <si>
    <t>总</t>
  </si>
  <si>
    <t>总</t>
    <phoneticPr fontId="1" type="noConversion"/>
  </si>
  <si>
    <t>1.2 属性分配比例</t>
    <phoneticPr fontId="1" type="noConversion"/>
  </si>
  <si>
    <t>基础系数</t>
    <phoneticPr fontId="1" type="noConversion"/>
  </si>
  <si>
    <t>战斗力规划</t>
    <phoneticPr fontId="1" type="noConversion"/>
  </si>
  <si>
    <t>系数</t>
  </si>
  <si>
    <t>防御力</t>
  </si>
  <si>
    <t>攻击力</t>
  </si>
  <si>
    <t>攻击范围</t>
  </si>
  <si>
    <t>攻击速度</t>
  </si>
  <si>
    <t>暴击率</t>
  </si>
  <si>
    <t>移动速度</t>
  </si>
  <si>
    <t>移动速度</t>
    <phoneticPr fontId="1" type="noConversion"/>
  </si>
  <si>
    <t>系数</t>
    <phoneticPr fontId="1" type="noConversion"/>
  </si>
  <si>
    <t>值</t>
    <phoneticPr fontId="1" type="noConversion"/>
  </si>
  <si>
    <t>二、属性详细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</si>
  <si>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</si>
  <si>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</si>
  <si>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</si>
  <si>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攻击范围</t>
    <phoneticPr fontId="1" type="noConversion"/>
  </si>
  <si>
    <t>暴击率</t>
    <phoneticPr fontId="1" type="noConversion"/>
  </si>
  <si>
    <t>总</t>
    <phoneticPr fontId="1" type="noConversion"/>
  </si>
  <si>
    <t>系数</t>
    <phoneticPr fontId="1" type="noConversion"/>
  </si>
  <si>
    <t>值</t>
    <phoneticPr fontId="1" type="noConversion"/>
  </si>
  <si>
    <t>单体系数</t>
    <phoneticPr fontId="1" type="noConversion"/>
  </si>
  <si>
    <t>兵蚁详情 根据上述推出</t>
    <phoneticPr fontId="1" type="noConversion"/>
  </si>
  <si>
    <t>生命值</t>
    <phoneticPr fontId="1" type="noConversion"/>
  </si>
  <si>
    <t>[1-3]</t>
    <phoneticPr fontId="1" type="noConversion"/>
  </si>
  <si>
    <t>[1-9]</t>
    <phoneticPr fontId="1" type="noConversion"/>
  </si>
  <si>
    <t>蚁等级</t>
    <phoneticPr fontId="1" type="noConversion"/>
  </si>
  <si>
    <t>建筑等级</t>
    <phoneticPr fontId="1" type="noConversion"/>
  </si>
  <si>
    <t>系数</t>
    <phoneticPr fontId="1" type="noConversion"/>
  </si>
  <si>
    <t>3、建筑/蚁 等级细分</t>
    <phoneticPr fontId="1" type="noConversion"/>
  </si>
  <si>
    <t>蚂蚁等级</t>
    <phoneticPr fontId="1" type="noConversion"/>
  </si>
  <si>
    <t>总值，最高等级状态</t>
    <phoneticPr fontId="1" type="noConversion"/>
  </si>
  <si>
    <t>4、科技/魔法 等级细分</t>
    <phoneticPr fontId="1" type="noConversion"/>
  </si>
  <si>
    <t>科技系统</t>
    <phoneticPr fontId="1" type="noConversion"/>
  </si>
  <si>
    <t>科技</t>
    <phoneticPr fontId="1" type="noConversion"/>
  </si>
  <si>
    <t>蚁数量</t>
    <phoneticPr fontId="1" type="noConversion"/>
  </si>
  <si>
    <t>蚁数量</t>
    <phoneticPr fontId="1" type="noConversion"/>
  </si>
  <si>
    <t>当前等级兵蚁室详细划分[等级]*[数量]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</si>
</sst>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9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</xdr:col>
      <xdr:colOff>9525</xdr:colOff>
      <xdr:row>21</xdr:row>
      <xdr:rowOff>9525</xdr:rowOff>
    </xdr:to>
    <xdr:cxnSp macro="">
      <xdr:nvCxnSpPr>
        <xdr:cNvPr id="3" name="直接连接符 2"/>
        <xdr:cNvCxnSpPr/>
      </xdr:nvCxnSpPr>
      <xdr:spPr>
        <a:xfrm>
          <a:off x="685800" y="3257550"/>
          <a:ext cx="695325" cy="3524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2"/>
  <sheetViews>
    <sheetView showGridLines="0" workbookViewId="0">
      <selection activeCell="F37" sqref="F37"/>
    </sheetView>
  </sheetViews>
  <sheetFormatPr defaultRowHeight="13.5"/>
  <cols>
    <col min="1" max="1" width="10.125" customWidth="1"/>
    <col min="3" max="3" width="35.875" bestFit="1" customWidth="1"/>
    <col min="7" max="7" width="38" bestFit="1" customWidth="1"/>
  </cols>
  <sheetData>
    <row r="2" spans="1:11">
      <c r="A2" t="s">
        <v>0</v>
      </c>
    </row>
    <row r="4" spans="1:11">
      <c r="A4" t="s">
        <v>1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2</v>
      </c>
    </row>
    <row r="9" spans="1:11">
      <c r="A9" t="s">
        <v>6</v>
      </c>
    </row>
    <row r="12" spans="1:11">
      <c r="A12" s="1" t="s">
        <v>22</v>
      </c>
      <c r="B12" s="1" t="s">
        <v>25</v>
      </c>
      <c r="C12" s="1" t="s">
        <v>23</v>
      </c>
      <c r="E12" s="1" t="s">
        <v>38</v>
      </c>
      <c r="F12" s="1" t="s">
        <v>25</v>
      </c>
      <c r="G12" s="1" t="s">
        <v>23</v>
      </c>
      <c r="I12" s="1" t="s">
        <v>47</v>
      </c>
      <c r="J12" s="1" t="s">
        <v>48</v>
      </c>
      <c r="K12" s="1" t="s">
        <v>62</v>
      </c>
    </row>
    <row r="13" spans="1:11">
      <c r="A13" s="1" t="s">
        <v>15</v>
      </c>
      <c r="B13" s="1" t="s">
        <v>26</v>
      </c>
      <c r="C13" s="1" t="s">
        <v>24</v>
      </c>
      <c r="E13" s="1" t="s">
        <v>7</v>
      </c>
      <c r="F13" s="1" t="s">
        <v>41</v>
      </c>
      <c r="G13" s="1" t="s">
        <v>55</v>
      </c>
      <c r="I13" s="1">
        <v>1</v>
      </c>
      <c r="J13" s="1"/>
      <c r="K13" s="1"/>
    </row>
    <row r="14" spans="1:11">
      <c r="A14" s="1" t="s">
        <v>16</v>
      </c>
      <c r="B14" s="1" t="s">
        <v>26</v>
      </c>
      <c r="C14" s="1" t="s">
        <v>27</v>
      </c>
      <c r="E14" s="1" t="s">
        <v>8</v>
      </c>
      <c r="F14" s="1" t="s">
        <v>42</v>
      </c>
      <c r="G14" s="11"/>
      <c r="I14" s="1">
        <v>2</v>
      </c>
      <c r="J14" s="1"/>
      <c r="K14" s="1"/>
    </row>
    <row r="15" spans="1:11">
      <c r="A15" s="1" t="s">
        <v>17</v>
      </c>
      <c r="B15" s="1" t="s">
        <v>26</v>
      </c>
      <c r="C15" s="1" t="s">
        <v>29</v>
      </c>
      <c r="E15" s="1" t="s">
        <v>9</v>
      </c>
      <c r="F15" s="1" t="s">
        <v>40</v>
      </c>
      <c r="G15" s="1" t="s">
        <v>56</v>
      </c>
      <c r="I15" s="1">
        <v>3</v>
      </c>
      <c r="J15" s="1"/>
      <c r="K15" s="1"/>
    </row>
    <row r="16" spans="1:11">
      <c r="A16" s="1" t="s">
        <v>18</v>
      </c>
      <c r="B16" s="1" t="s">
        <v>26</v>
      </c>
      <c r="C16" s="1" t="s">
        <v>30</v>
      </c>
      <c r="E16" s="1" t="s">
        <v>10</v>
      </c>
      <c r="F16" s="1" t="s">
        <v>45</v>
      </c>
      <c r="G16" s="1" t="s">
        <v>57</v>
      </c>
      <c r="I16" s="1">
        <v>4</v>
      </c>
      <c r="J16" s="1"/>
      <c r="K16" s="1"/>
    </row>
    <row r="17" spans="1:11">
      <c r="A17" s="1" t="s">
        <v>28</v>
      </c>
      <c r="B17" s="1" t="s">
        <v>26</v>
      </c>
      <c r="C17" s="1" t="s">
        <v>31</v>
      </c>
      <c r="E17" s="1" t="s">
        <v>11</v>
      </c>
      <c r="F17" s="1" t="s">
        <v>43</v>
      </c>
      <c r="G17" s="1" t="s">
        <v>58</v>
      </c>
      <c r="I17" s="1">
        <v>5</v>
      </c>
      <c r="J17" s="1"/>
      <c r="K17" s="1"/>
    </row>
    <row r="18" spans="1:11">
      <c r="A18" s="1" t="s">
        <v>19</v>
      </c>
      <c r="B18" s="1" t="s">
        <v>26</v>
      </c>
      <c r="C18" s="1" t="s">
        <v>32</v>
      </c>
      <c r="E18" s="1" t="s">
        <v>12</v>
      </c>
      <c r="F18" s="1" t="s">
        <v>40</v>
      </c>
      <c r="G18" s="1" t="s">
        <v>59</v>
      </c>
      <c r="I18" s="1">
        <v>6</v>
      </c>
      <c r="J18" s="1"/>
      <c r="K18" s="1"/>
    </row>
    <row r="19" spans="1:11">
      <c r="A19" s="1" t="s">
        <v>20</v>
      </c>
      <c r="B19" s="1" t="s">
        <v>36</v>
      </c>
      <c r="C19" s="1" t="s">
        <v>33</v>
      </c>
      <c r="E19" s="1" t="s">
        <v>13</v>
      </c>
      <c r="F19" s="1" t="s">
        <v>44</v>
      </c>
      <c r="G19" s="1" t="s">
        <v>60</v>
      </c>
      <c r="I19" s="1">
        <v>7</v>
      </c>
      <c r="J19" s="1"/>
      <c r="K19" s="1"/>
    </row>
    <row r="20" spans="1:11">
      <c r="A20" s="1" t="s">
        <v>21</v>
      </c>
      <c r="B20" s="1" t="s">
        <v>36</v>
      </c>
      <c r="C20" s="1" t="s">
        <v>157</v>
      </c>
      <c r="E20" s="1" t="s">
        <v>14</v>
      </c>
      <c r="F20" s="1" t="s">
        <v>39</v>
      </c>
      <c r="G20" s="1" t="s">
        <v>61</v>
      </c>
      <c r="I20" s="1">
        <v>8</v>
      </c>
      <c r="J20" s="1"/>
      <c r="K20" s="1"/>
    </row>
    <row r="21" spans="1:11">
      <c r="A21" s="1" t="s">
        <v>34</v>
      </c>
      <c r="B21" s="1" t="s">
        <v>36</v>
      </c>
      <c r="C21" s="1" t="s">
        <v>158</v>
      </c>
      <c r="I21" s="1">
        <v>9</v>
      </c>
      <c r="J21" s="1"/>
      <c r="K21" s="1"/>
    </row>
    <row r="22" spans="1:11">
      <c r="A22" s="1" t="s">
        <v>37</v>
      </c>
      <c r="B22" s="1" t="s">
        <v>35</v>
      </c>
      <c r="C22" s="1" t="s">
        <v>159</v>
      </c>
      <c r="I22" s="1">
        <v>10</v>
      </c>
      <c r="J22" s="1"/>
      <c r="K2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R31"/>
  <sheetViews>
    <sheetView workbookViewId="0">
      <selection activeCell="G12" sqref="G12"/>
    </sheetView>
  </sheetViews>
  <sheetFormatPr defaultRowHeight="13.5"/>
  <cols>
    <col min="5" max="5" width="10.125" bestFit="1" customWidth="1"/>
    <col min="8" max="8" width="11" bestFit="1" customWidth="1"/>
    <col min="14" max="14" width="11" bestFit="1" customWidth="1"/>
  </cols>
  <sheetData>
    <row r="2" spans="1:10" s="13" customFormat="1">
      <c r="A2" s="13" t="s">
        <v>101</v>
      </c>
    </row>
    <row r="4" spans="1:10">
      <c r="B4" s="1" t="s">
        <v>38</v>
      </c>
      <c r="C4" s="1" t="s">
        <v>46</v>
      </c>
      <c r="E4" s="1" t="s">
        <v>11</v>
      </c>
      <c r="F4" s="1" t="s">
        <v>46</v>
      </c>
      <c r="H4" s="1" t="s">
        <v>14</v>
      </c>
      <c r="I4" s="1" t="s">
        <v>46</v>
      </c>
    </row>
    <row r="5" spans="1:10">
      <c r="B5" s="1" t="s">
        <v>103</v>
      </c>
      <c r="C5" s="1">
        <v>1</v>
      </c>
      <c r="E5" s="1" t="s">
        <v>63</v>
      </c>
      <c r="F5" s="1">
        <v>5</v>
      </c>
      <c r="H5" s="1" t="s">
        <v>68</v>
      </c>
      <c r="I5" s="1" t="s">
        <v>76</v>
      </c>
    </row>
    <row r="6" spans="1:10">
      <c r="B6" s="1" t="s">
        <v>8</v>
      </c>
      <c r="C6" s="1">
        <v>1</v>
      </c>
      <c r="E6" s="1" t="s">
        <v>64</v>
      </c>
      <c r="F6" s="1">
        <v>4</v>
      </c>
      <c r="H6" s="1" t="s">
        <v>69</v>
      </c>
      <c r="I6" s="1" t="s">
        <v>77</v>
      </c>
    </row>
    <row r="7" spans="1:10">
      <c r="B7" s="1" t="s">
        <v>9</v>
      </c>
      <c r="C7" s="1">
        <v>3</v>
      </c>
      <c r="E7" s="1" t="s">
        <v>65</v>
      </c>
      <c r="F7" s="1">
        <v>3</v>
      </c>
      <c r="H7" s="1" t="s">
        <v>74</v>
      </c>
      <c r="I7" s="1" t="s">
        <v>77</v>
      </c>
    </row>
    <row r="8" spans="1:10">
      <c r="B8" s="1" t="s">
        <v>10</v>
      </c>
      <c r="C8" s="1">
        <v>4</v>
      </c>
      <c r="E8" s="1" t="s">
        <v>66</v>
      </c>
      <c r="F8" s="1">
        <v>3</v>
      </c>
      <c r="H8" s="1" t="s">
        <v>70</v>
      </c>
      <c r="I8" s="1">
        <v>1</v>
      </c>
    </row>
    <row r="9" spans="1:10">
      <c r="B9" s="1" t="s">
        <v>11</v>
      </c>
      <c r="C9" s="1">
        <v>20</v>
      </c>
      <c r="E9" s="1" t="s">
        <v>67</v>
      </c>
      <c r="F9" s="1">
        <v>2</v>
      </c>
      <c r="H9" s="1" t="s">
        <v>71</v>
      </c>
      <c r="I9" s="1">
        <v>1</v>
      </c>
    </row>
    <row r="10" spans="1:10">
      <c r="B10" s="1" t="s">
        <v>12</v>
      </c>
      <c r="C10" s="1">
        <v>2</v>
      </c>
      <c r="E10" s="3" t="s">
        <v>50</v>
      </c>
      <c r="F10" s="1">
        <f>SUM(F5:F9)</f>
        <v>17</v>
      </c>
      <c r="H10" s="1" t="s">
        <v>72</v>
      </c>
      <c r="I10" s="1">
        <v>1</v>
      </c>
    </row>
    <row r="11" spans="1:10">
      <c r="B11" s="1" t="s">
        <v>13</v>
      </c>
      <c r="C11" s="1">
        <v>8</v>
      </c>
      <c r="E11" s="3" t="s">
        <v>75</v>
      </c>
      <c r="F11" s="3">
        <v>3</v>
      </c>
      <c r="H11" s="1" t="s">
        <v>73</v>
      </c>
      <c r="I11" s="1">
        <v>1</v>
      </c>
    </row>
    <row r="12" spans="1:10">
      <c r="B12" s="1" t="s">
        <v>14</v>
      </c>
      <c r="C12" s="1">
        <v>12</v>
      </c>
    </row>
    <row r="13" spans="1:10">
      <c r="B13" s="3" t="s">
        <v>50</v>
      </c>
      <c r="C13" s="1">
        <f>SUM(C5:C12)</f>
        <v>51</v>
      </c>
    </row>
    <row r="14" spans="1:10">
      <c r="B14" s="1" t="s">
        <v>75</v>
      </c>
      <c r="C14" s="1">
        <v>49</v>
      </c>
    </row>
    <row r="15" spans="1:10">
      <c r="I15" s="2"/>
      <c r="J15" s="2"/>
    </row>
    <row r="16" spans="1:10">
      <c r="B16" t="s">
        <v>135</v>
      </c>
    </row>
    <row r="18" spans="1:18" s="13" customFormat="1">
      <c r="A18" s="13" t="s">
        <v>102</v>
      </c>
    </row>
    <row r="19" spans="1:18" s="16" customFormat="1"/>
    <row r="20" spans="1:18">
      <c r="B20" s="31" t="s">
        <v>133</v>
      </c>
      <c r="C20" s="30" t="s">
        <v>134</v>
      </c>
      <c r="D20" s="30"/>
      <c r="E20" s="30"/>
      <c r="F20" s="30"/>
    </row>
    <row r="21" spans="1:18">
      <c r="B21" s="32"/>
      <c r="C21" s="1" t="s">
        <v>104</v>
      </c>
      <c r="D21" s="1" t="s">
        <v>105</v>
      </c>
      <c r="E21" s="1" t="s">
        <v>106</v>
      </c>
      <c r="F21" s="1" t="s">
        <v>107</v>
      </c>
      <c r="H21" s="1"/>
      <c r="I21" s="1" t="s">
        <v>104</v>
      </c>
      <c r="J21" s="1" t="s">
        <v>105</v>
      </c>
      <c r="K21" s="1" t="s">
        <v>106</v>
      </c>
      <c r="L21" s="1" t="s">
        <v>107</v>
      </c>
      <c r="N21" s="1" t="s">
        <v>14</v>
      </c>
      <c r="O21" s="1" t="s">
        <v>104</v>
      </c>
      <c r="P21" s="1" t="s">
        <v>105</v>
      </c>
      <c r="Q21" s="1" t="s">
        <v>106</v>
      </c>
      <c r="R21" s="1" t="s">
        <v>107</v>
      </c>
    </row>
    <row r="22" spans="1:18">
      <c r="B22" s="1" t="s">
        <v>103</v>
      </c>
      <c r="C22" s="15" t="s">
        <v>115</v>
      </c>
      <c r="D22" s="15" t="s">
        <v>110</v>
      </c>
      <c r="E22" s="15" t="s">
        <v>111</v>
      </c>
      <c r="F22" s="1"/>
      <c r="H22" s="1" t="s">
        <v>63</v>
      </c>
      <c r="I22" s="1"/>
      <c r="J22" s="1"/>
      <c r="K22" s="1"/>
      <c r="L22" s="1"/>
      <c r="N22" s="1" t="s">
        <v>68</v>
      </c>
      <c r="O22" s="1"/>
      <c r="P22" s="1"/>
      <c r="Q22" s="1"/>
      <c r="R22" s="1"/>
    </row>
    <row r="23" spans="1:18">
      <c r="B23" s="1" t="s">
        <v>8</v>
      </c>
      <c r="C23" s="15" t="s">
        <v>112</v>
      </c>
      <c r="D23" s="1"/>
      <c r="E23" s="1"/>
      <c r="F23" s="1"/>
      <c r="H23" s="1" t="s">
        <v>64</v>
      </c>
      <c r="I23" s="1"/>
      <c r="J23" s="1"/>
      <c r="K23" s="1"/>
      <c r="L23" s="1"/>
      <c r="N23" s="1" t="s">
        <v>69</v>
      </c>
      <c r="O23" s="1"/>
      <c r="P23" s="1"/>
      <c r="Q23" s="1"/>
      <c r="R23" s="1"/>
    </row>
    <row r="24" spans="1:18">
      <c r="B24" s="1" t="s">
        <v>9</v>
      </c>
      <c r="C24" s="15" t="s">
        <v>108</v>
      </c>
      <c r="D24" s="15" t="s">
        <v>114</v>
      </c>
      <c r="E24" s="15" t="s">
        <v>116</v>
      </c>
      <c r="F24" s="15" t="s">
        <v>109</v>
      </c>
      <c r="H24" s="1" t="s">
        <v>65</v>
      </c>
      <c r="I24" s="1"/>
      <c r="J24" s="1"/>
      <c r="K24" s="1"/>
      <c r="L24" s="1"/>
      <c r="N24" s="1" t="s">
        <v>74</v>
      </c>
      <c r="O24" s="1"/>
      <c r="P24" s="1"/>
      <c r="Q24" s="1"/>
      <c r="R24" s="1"/>
    </row>
    <row r="25" spans="1:18">
      <c r="B25" s="1" t="s">
        <v>10</v>
      </c>
      <c r="C25" s="15" t="s">
        <v>113</v>
      </c>
      <c r="D25" s="15" t="s">
        <v>117</v>
      </c>
      <c r="E25" s="15" t="s">
        <v>120</v>
      </c>
      <c r="F25" s="15" t="s">
        <v>121</v>
      </c>
      <c r="H25" s="1" t="s">
        <v>66</v>
      </c>
      <c r="I25" s="1"/>
      <c r="J25" s="1"/>
      <c r="K25" s="1"/>
      <c r="L25" s="1"/>
      <c r="N25" s="1" t="s">
        <v>70</v>
      </c>
      <c r="O25" s="1"/>
      <c r="P25" s="1"/>
      <c r="Q25" s="1"/>
      <c r="R25" s="1"/>
    </row>
    <row r="26" spans="1:18">
      <c r="B26" s="1" t="s">
        <v>11</v>
      </c>
      <c r="C26" s="17" t="s">
        <v>122</v>
      </c>
      <c r="D26" s="17" t="s">
        <v>123</v>
      </c>
      <c r="E26" s="17" t="s">
        <v>124</v>
      </c>
      <c r="F26" s="17" t="s">
        <v>125</v>
      </c>
      <c r="H26" s="1" t="s">
        <v>67</v>
      </c>
      <c r="I26" s="1"/>
      <c r="J26" s="1"/>
      <c r="K26" s="1"/>
      <c r="L26" s="1"/>
      <c r="N26" s="1" t="s">
        <v>71</v>
      </c>
      <c r="O26" s="1"/>
      <c r="P26" s="1"/>
      <c r="Q26" s="1"/>
      <c r="R26" s="1"/>
    </row>
    <row r="27" spans="1:18">
      <c r="B27" s="1" t="s">
        <v>12</v>
      </c>
      <c r="C27" s="15" t="s">
        <v>126</v>
      </c>
      <c r="D27" s="15" t="s">
        <v>127</v>
      </c>
      <c r="E27" s="15" t="s">
        <v>128</v>
      </c>
      <c r="F27" s="15" t="s">
        <v>129</v>
      </c>
      <c r="H27" s="14"/>
      <c r="N27" s="1" t="s">
        <v>72</v>
      </c>
      <c r="O27" s="1"/>
      <c r="P27" s="1"/>
      <c r="Q27" s="1"/>
      <c r="R27" s="1"/>
    </row>
    <row r="28" spans="1:18">
      <c r="B28" s="1" t="s">
        <v>13</v>
      </c>
      <c r="C28" s="15" t="s">
        <v>130</v>
      </c>
      <c r="D28" s="15" t="s">
        <v>130</v>
      </c>
      <c r="E28" s="15" t="s">
        <v>130</v>
      </c>
      <c r="F28" s="15" t="s">
        <v>130</v>
      </c>
      <c r="H28" s="14"/>
      <c r="N28" s="1" t="s">
        <v>73</v>
      </c>
      <c r="O28" s="1"/>
      <c r="P28" s="1"/>
      <c r="Q28" s="1"/>
      <c r="R28" s="1"/>
    </row>
    <row r="29" spans="1:18">
      <c r="B29" s="1" t="s">
        <v>14</v>
      </c>
      <c r="C29" s="17" t="s">
        <v>126</v>
      </c>
      <c r="D29" s="17" t="s">
        <v>131</v>
      </c>
      <c r="E29" s="17" t="s">
        <v>136</v>
      </c>
      <c r="F29" s="17" t="s">
        <v>137</v>
      </c>
    </row>
    <row r="30" spans="1:18">
      <c r="B30" s="14"/>
      <c r="C30" s="14"/>
      <c r="D30" s="14"/>
      <c r="E30" s="14"/>
      <c r="F30" s="14"/>
    </row>
    <row r="31" spans="1:18">
      <c r="B31" s="14" t="s">
        <v>132</v>
      </c>
      <c r="C31" s="14"/>
      <c r="D31" s="14"/>
      <c r="E31" s="14"/>
      <c r="F31" s="14"/>
    </row>
  </sheetData>
  <mergeCells count="2">
    <mergeCell ref="C20:F20"/>
    <mergeCell ref="B20:B2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B27" sqref="B27"/>
    </sheetView>
  </sheetViews>
  <sheetFormatPr defaultRowHeight="13.5"/>
  <sheetData>
    <row r="1" spans="1:9">
      <c r="C1" s="30" t="s">
        <v>54</v>
      </c>
      <c r="D1" s="30"/>
      <c r="E1" s="30"/>
      <c r="F1" s="30"/>
    </row>
    <row r="2" spans="1:9">
      <c r="A2" s="1" t="s">
        <v>15</v>
      </c>
      <c r="B2" s="1" t="s">
        <v>16</v>
      </c>
      <c r="C2" s="1" t="s">
        <v>17</v>
      </c>
      <c r="D2" s="1" t="s">
        <v>18</v>
      </c>
      <c r="E2" s="1" t="s">
        <v>28</v>
      </c>
      <c r="F2" s="1" t="s">
        <v>19</v>
      </c>
      <c r="G2" s="1" t="s">
        <v>20</v>
      </c>
      <c r="H2" s="1" t="s">
        <v>34</v>
      </c>
      <c r="I2" s="1" t="s">
        <v>37</v>
      </c>
    </row>
    <row r="3" spans="1:9">
      <c r="A3" s="4">
        <v>0.1</v>
      </c>
      <c r="B3" s="33" t="s">
        <v>53</v>
      </c>
      <c r="C3" s="5"/>
      <c r="D3" s="5"/>
      <c r="E3" s="6"/>
      <c r="F3" s="6"/>
      <c r="G3" s="7">
        <v>1</v>
      </c>
      <c r="H3" s="8">
        <v>3</v>
      </c>
      <c r="I3" s="8"/>
    </row>
    <row r="4" spans="1:9">
      <c r="A4" s="4">
        <v>0</v>
      </c>
      <c r="B4" s="34"/>
      <c r="C4" s="5"/>
      <c r="D4" s="5"/>
      <c r="E4" s="6"/>
      <c r="F4" s="6"/>
      <c r="G4" s="7">
        <v>1</v>
      </c>
      <c r="H4" s="8">
        <v>4</v>
      </c>
      <c r="I4" s="5"/>
    </row>
    <row r="5" spans="1:9">
      <c r="A5" s="4">
        <v>0.03</v>
      </c>
      <c r="B5" s="34"/>
      <c r="C5" s="5"/>
      <c r="D5" s="5"/>
      <c r="E5" s="6"/>
      <c r="F5" s="6"/>
      <c r="G5" s="7">
        <v>4</v>
      </c>
      <c r="H5" s="8">
        <v>4</v>
      </c>
      <c r="I5" s="8"/>
    </row>
    <row r="6" spans="1:9">
      <c r="A6" s="9">
        <v>0.02</v>
      </c>
      <c r="B6" s="34"/>
      <c r="C6" s="5"/>
      <c r="D6" s="5"/>
      <c r="E6" s="6"/>
      <c r="F6" s="6"/>
      <c r="G6" s="7">
        <v>5</v>
      </c>
      <c r="H6" s="10">
        <v>4</v>
      </c>
      <c r="I6" s="8"/>
    </row>
    <row r="7" spans="1:9">
      <c r="A7" s="9">
        <v>0.39</v>
      </c>
      <c r="B7" s="34"/>
      <c r="C7" s="8">
        <v>100</v>
      </c>
      <c r="D7" s="10">
        <v>100</v>
      </c>
      <c r="E7" s="7">
        <v>100</v>
      </c>
      <c r="F7" s="7">
        <v>100</v>
      </c>
      <c r="G7" s="7">
        <v>5</v>
      </c>
      <c r="H7" s="10">
        <v>4</v>
      </c>
      <c r="I7" s="8"/>
    </row>
    <row r="8" spans="1:9">
      <c r="A8" s="9">
        <v>0.01</v>
      </c>
      <c r="B8" s="34"/>
      <c r="C8" s="5"/>
      <c r="D8" s="5"/>
      <c r="E8" s="6"/>
      <c r="F8" s="6"/>
      <c r="G8" s="7">
        <v>4</v>
      </c>
      <c r="H8" s="10">
        <v>4</v>
      </c>
      <c r="I8" s="8"/>
    </row>
    <row r="9" spans="1:9">
      <c r="A9" s="9">
        <v>0.39</v>
      </c>
      <c r="B9" s="34"/>
      <c r="C9" s="5"/>
      <c r="D9" s="5"/>
      <c r="E9" s="6"/>
      <c r="F9" s="6"/>
      <c r="G9" s="7">
        <v>0</v>
      </c>
      <c r="H9" s="10">
        <v>4</v>
      </c>
      <c r="I9" s="8"/>
    </row>
    <row r="10" spans="1:9">
      <c r="A10" s="9">
        <v>0.06</v>
      </c>
      <c r="B10" s="34"/>
      <c r="C10" s="5"/>
      <c r="D10" s="5"/>
      <c r="E10" s="6"/>
      <c r="F10" s="6"/>
      <c r="G10" s="7">
        <v>5</v>
      </c>
      <c r="H10" s="10">
        <v>4</v>
      </c>
      <c r="I10" s="8"/>
    </row>
    <row r="11" spans="1:9">
      <c r="A11" s="10">
        <f>SUM(A3:A10)</f>
        <v>1</v>
      </c>
      <c r="B11" s="8"/>
      <c r="C11" s="5"/>
      <c r="D11" s="5"/>
      <c r="E11" s="6"/>
      <c r="F11" s="6"/>
      <c r="G11" s="7">
        <f>SUM(G3:G10)</f>
        <v>25</v>
      </c>
      <c r="H11" s="5"/>
      <c r="I11" s="8"/>
    </row>
    <row r="13" spans="1:9">
      <c r="B13" t="s">
        <v>51</v>
      </c>
    </row>
    <row r="14" spans="1:9">
      <c r="B14" t="s">
        <v>52</v>
      </c>
    </row>
  </sheetData>
  <mergeCells count="2">
    <mergeCell ref="B3:B10"/>
    <mergeCell ref="C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U70"/>
  <sheetViews>
    <sheetView tabSelected="1" workbookViewId="0">
      <selection activeCell="D11" sqref="D11"/>
    </sheetView>
  </sheetViews>
  <sheetFormatPr defaultRowHeight="13.5"/>
  <cols>
    <col min="2" max="2" width="12.25" bestFit="1" customWidth="1"/>
    <col min="3" max="5" width="11" bestFit="1" customWidth="1"/>
    <col min="6" max="6" width="11" customWidth="1"/>
    <col min="7" max="8" width="11" bestFit="1" customWidth="1"/>
    <col min="13" max="13" width="11" bestFit="1" customWidth="1"/>
    <col min="14" max="14" width="11" customWidth="1"/>
    <col min="17" max="17" width="10.5" bestFit="1" customWidth="1"/>
    <col min="18" max="18" width="10.5" customWidth="1"/>
  </cols>
  <sheetData>
    <row r="2" spans="1:13" s="13" customFormat="1">
      <c r="A2" s="13" t="s">
        <v>99</v>
      </c>
    </row>
    <row r="4" spans="1:13">
      <c r="A4" s="1" t="s">
        <v>47</v>
      </c>
      <c r="B4" s="1" t="s">
        <v>118</v>
      </c>
      <c r="C4" s="1" t="s">
        <v>119</v>
      </c>
      <c r="E4" s="1" t="s">
        <v>38</v>
      </c>
      <c r="F4" s="1" t="s">
        <v>46</v>
      </c>
      <c r="H4" s="1" t="s">
        <v>11</v>
      </c>
      <c r="I4" s="1" t="s">
        <v>46</v>
      </c>
      <c r="K4" s="1" t="s">
        <v>14</v>
      </c>
      <c r="L4" s="1"/>
      <c r="M4" s="1" t="s">
        <v>46</v>
      </c>
    </row>
    <row r="5" spans="1:13">
      <c r="A5" s="1">
        <v>1</v>
      </c>
      <c r="B5" s="1">
        <v>0.5</v>
      </c>
      <c r="C5" s="1">
        <f>B5</f>
        <v>0.5</v>
      </c>
      <c r="E5" s="1" t="s">
        <v>7</v>
      </c>
      <c r="F5" s="1">
        <v>1</v>
      </c>
      <c r="H5" s="1" t="s">
        <v>63</v>
      </c>
      <c r="I5" s="1">
        <v>6</v>
      </c>
      <c r="K5" s="1" t="s">
        <v>68</v>
      </c>
      <c r="L5" s="1"/>
      <c r="M5" s="1" t="s">
        <v>76</v>
      </c>
    </row>
    <row r="6" spans="1:13">
      <c r="A6" s="1">
        <v>2</v>
      </c>
      <c r="B6" s="1">
        <v>2</v>
      </c>
      <c r="C6" s="1">
        <f>B6+C5</f>
        <v>2.5</v>
      </c>
      <c r="E6" s="1" t="s">
        <v>8</v>
      </c>
      <c r="F6" s="1">
        <v>1</v>
      </c>
      <c r="H6" s="1" t="s">
        <v>64</v>
      </c>
      <c r="I6" s="1">
        <v>4</v>
      </c>
      <c r="K6" s="1" t="s">
        <v>69</v>
      </c>
      <c r="L6" s="1"/>
      <c r="M6" s="1" t="s">
        <v>77</v>
      </c>
    </row>
    <row r="7" spans="1:13">
      <c r="A7" s="1">
        <v>3</v>
      </c>
      <c r="B7" s="1">
        <v>5</v>
      </c>
      <c r="C7" s="1">
        <f t="shared" ref="C7:C14" si="0">B7+C6</f>
        <v>7.5</v>
      </c>
      <c r="E7" s="1" t="s">
        <v>9</v>
      </c>
      <c r="F7" s="1">
        <v>3</v>
      </c>
      <c r="H7" s="1" t="s">
        <v>65</v>
      </c>
      <c r="I7" s="1">
        <v>3</v>
      </c>
      <c r="K7" s="1" t="s">
        <v>74</v>
      </c>
      <c r="L7" s="1"/>
      <c r="M7" s="1" t="s">
        <v>77</v>
      </c>
    </row>
    <row r="8" spans="1:13">
      <c r="A8" s="1">
        <v>4</v>
      </c>
      <c r="B8" s="1">
        <v>30</v>
      </c>
      <c r="C8" s="1">
        <f t="shared" si="0"/>
        <v>37.5</v>
      </c>
      <c r="E8" s="1" t="s">
        <v>10</v>
      </c>
      <c r="F8" s="1">
        <v>4</v>
      </c>
      <c r="H8" s="1" t="s">
        <v>66</v>
      </c>
      <c r="I8" s="1">
        <v>5</v>
      </c>
      <c r="K8" s="1" t="s">
        <v>70</v>
      </c>
      <c r="L8" s="1"/>
      <c r="M8" s="1">
        <v>1</v>
      </c>
    </row>
    <row r="9" spans="1:13">
      <c r="A9" s="1">
        <v>5</v>
      </c>
      <c r="B9" s="1">
        <v>90</v>
      </c>
      <c r="C9" s="1">
        <f t="shared" si="0"/>
        <v>127.5</v>
      </c>
      <c r="E9" s="1" t="s">
        <v>11</v>
      </c>
      <c r="F9" s="1">
        <v>20</v>
      </c>
      <c r="H9" s="1" t="s">
        <v>67</v>
      </c>
      <c r="I9" s="1">
        <v>2</v>
      </c>
      <c r="K9" s="1" t="s">
        <v>71</v>
      </c>
      <c r="L9" s="1"/>
      <c r="M9" s="1">
        <v>1</v>
      </c>
    </row>
    <row r="10" spans="1:13">
      <c r="A10" s="1">
        <v>6</v>
      </c>
      <c r="B10" s="1">
        <v>200</v>
      </c>
      <c r="C10" s="1">
        <f t="shared" si="0"/>
        <v>327.5</v>
      </c>
      <c r="E10" s="1" t="s">
        <v>12</v>
      </c>
      <c r="F10" s="1">
        <v>2</v>
      </c>
      <c r="H10" s="3" t="s">
        <v>50</v>
      </c>
      <c r="I10" s="1">
        <f>SUM(I5:I9)</f>
        <v>20</v>
      </c>
      <c r="K10" s="1" t="s">
        <v>72</v>
      </c>
      <c r="L10" s="1"/>
      <c r="M10" s="1">
        <v>1</v>
      </c>
    </row>
    <row r="11" spans="1:13">
      <c r="A11" s="1">
        <v>7</v>
      </c>
      <c r="B11" s="1">
        <v>400</v>
      </c>
      <c r="C11" s="1">
        <f t="shared" si="0"/>
        <v>727.5</v>
      </c>
      <c r="E11" s="1" t="s">
        <v>13</v>
      </c>
      <c r="F11" s="1">
        <v>8</v>
      </c>
      <c r="H11" s="3" t="s">
        <v>75</v>
      </c>
      <c r="I11" s="3">
        <v>0</v>
      </c>
      <c r="K11" s="1" t="s">
        <v>73</v>
      </c>
      <c r="L11" s="1"/>
      <c r="M11" s="1">
        <v>1</v>
      </c>
    </row>
    <row r="12" spans="1:13">
      <c r="A12" s="1">
        <v>8</v>
      </c>
      <c r="B12" s="1">
        <v>500</v>
      </c>
      <c r="C12" s="1">
        <f t="shared" si="0"/>
        <v>1227.5</v>
      </c>
      <c r="E12" s="1" t="s">
        <v>14</v>
      </c>
      <c r="F12" s="1">
        <v>12</v>
      </c>
    </row>
    <row r="13" spans="1:13">
      <c r="A13" s="1">
        <v>9</v>
      </c>
      <c r="B13" s="1">
        <v>600</v>
      </c>
      <c r="C13" s="1">
        <f t="shared" si="0"/>
        <v>1827.5</v>
      </c>
      <c r="E13" s="3" t="s">
        <v>50</v>
      </c>
      <c r="F13" s="1">
        <f>SUM(F5:F12)</f>
        <v>51</v>
      </c>
    </row>
    <row r="14" spans="1:13">
      <c r="A14" s="1">
        <v>10</v>
      </c>
      <c r="B14" s="1">
        <v>800</v>
      </c>
      <c r="C14" s="1">
        <f t="shared" si="0"/>
        <v>2627.5</v>
      </c>
      <c r="E14" s="1" t="s">
        <v>75</v>
      </c>
      <c r="F14" s="1">
        <v>49</v>
      </c>
      <c r="H14" t="s">
        <v>49</v>
      </c>
    </row>
    <row r="16" spans="1:13" s="13" customFormat="1">
      <c r="A16" s="13" t="s">
        <v>100</v>
      </c>
    </row>
    <row r="17" spans="1:21" s="16" customFormat="1"/>
    <row r="18" spans="1:21">
      <c r="B18" s="30" t="s">
        <v>138</v>
      </c>
      <c r="C18" s="30"/>
      <c r="D18" s="30"/>
      <c r="E18" s="30"/>
      <c r="F18" s="30"/>
      <c r="G18" s="30"/>
      <c r="H18" s="30"/>
      <c r="I18" s="30"/>
      <c r="J18" s="35" t="s">
        <v>185</v>
      </c>
      <c r="K18" s="35"/>
      <c r="L18" s="35"/>
      <c r="M18" s="35"/>
      <c r="N18" s="35"/>
      <c r="O18" s="35"/>
      <c r="P18" s="35"/>
      <c r="Q18" s="35"/>
      <c r="R18" s="23"/>
      <c r="S18" s="23"/>
      <c r="T18" s="23"/>
      <c r="U18" s="23"/>
    </row>
    <row r="19" spans="1:21">
      <c r="A19" s="1" t="s">
        <v>47</v>
      </c>
      <c r="B19" s="1" t="s">
        <v>7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14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  <c r="Q19" s="1" t="s">
        <v>14</v>
      </c>
      <c r="R19" s="12"/>
      <c r="S19" s="12"/>
      <c r="T19" s="12"/>
      <c r="U19" s="12"/>
    </row>
    <row r="20" spans="1:21">
      <c r="A20" s="1">
        <v>1</v>
      </c>
      <c r="B20" s="20" t="s">
        <v>140</v>
      </c>
      <c r="C20" s="20" t="s">
        <v>143</v>
      </c>
      <c r="D20" s="20" t="s">
        <v>142</v>
      </c>
      <c r="E20" s="20" t="s">
        <v>142</v>
      </c>
      <c r="F20" s="20" t="s">
        <v>141</v>
      </c>
      <c r="G20" s="20" t="s">
        <v>146</v>
      </c>
      <c r="H20" s="20" t="s">
        <v>142</v>
      </c>
      <c r="I20" s="20" t="s">
        <v>145</v>
      </c>
      <c r="J20" s="23"/>
      <c r="L20" s="22"/>
      <c r="M20" s="22"/>
      <c r="N20" s="22"/>
      <c r="O20" s="22"/>
      <c r="P20" s="22"/>
      <c r="Q20" s="22"/>
      <c r="R20" s="23"/>
      <c r="S20" s="23"/>
      <c r="T20" s="23"/>
    </row>
    <row r="21" spans="1:21">
      <c r="A21" s="1">
        <v>2</v>
      </c>
      <c r="B21" s="21" t="s">
        <v>141</v>
      </c>
      <c r="C21" s="20" t="s">
        <v>143</v>
      </c>
      <c r="D21" s="20" t="s">
        <v>144</v>
      </c>
      <c r="E21" s="20" t="s">
        <v>145</v>
      </c>
      <c r="F21" s="20" t="s">
        <v>147</v>
      </c>
      <c r="G21" s="20" t="s">
        <v>141</v>
      </c>
      <c r="H21" s="20" t="s">
        <v>148</v>
      </c>
      <c r="I21" s="20" t="s">
        <v>149</v>
      </c>
      <c r="J21" s="23"/>
    </row>
    <row r="22" spans="1:21">
      <c r="A22" s="1">
        <v>3</v>
      </c>
      <c r="B22" s="21" t="s">
        <v>141</v>
      </c>
      <c r="C22" s="21" t="s">
        <v>150</v>
      </c>
      <c r="D22" s="21" t="s">
        <v>145</v>
      </c>
      <c r="E22" s="21" t="s">
        <v>144</v>
      </c>
      <c r="F22" s="21" t="s">
        <v>151</v>
      </c>
      <c r="G22" s="21" t="s">
        <v>142</v>
      </c>
      <c r="H22" s="21" t="s">
        <v>149</v>
      </c>
      <c r="I22" s="21" t="s">
        <v>152</v>
      </c>
      <c r="J22" s="28"/>
    </row>
    <row r="23" spans="1:21" ht="12.75" customHeight="1">
      <c r="A23" s="1">
        <v>4</v>
      </c>
      <c r="B23" s="21" t="s">
        <v>153</v>
      </c>
      <c r="C23" s="21" t="s">
        <v>143</v>
      </c>
      <c r="D23" s="21" t="s">
        <v>144</v>
      </c>
      <c r="E23" s="21" t="s">
        <v>154</v>
      </c>
      <c r="F23" s="21" t="s">
        <v>170</v>
      </c>
      <c r="G23" s="21" t="s">
        <v>153</v>
      </c>
      <c r="H23" s="21" t="s">
        <v>155</v>
      </c>
      <c r="I23" s="21" t="s">
        <v>156</v>
      </c>
      <c r="J23" s="28"/>
    </row>
    <row r="24" spans="1:21">
      <c r="A24" s="1">
        <v>5</v>
      </c>
      <c r="B24" s="21" t="s">
        <v>153</v>
      </c>
      <c r="C24" s="21" t="s">
        <v>142</v>
      </c>
      <c r="D24" s="21" t="s">
        <v>154</v>
      </c>
      <c r="E24" s="21" t="s">
        <v>160</v>
      </c>
      <c r="F24" s="21" t="s">
        <v>171</v>
      </c>
      <c r="G24" s="21" t="s">
        <v>153</v>
      </c>
      <c r="H24" s="21" t="s">
        <v>178</v>
      </c>
      <c r="I24" s="21" t="s">
        <v>169</v>
      </c>
      <c r="J24" s="28"/>
    </row>
    <row r="25" spans="1:21">
      <c r="A25" s="1">
        <v>6</v>
      </c>
      <c r="B25" s="21" t="s">
        <v>161</v>
      </c>
      <c r="C25" s="21" t="s">
        <v>142</v>
      </c>
      <c r="D25" s="21" t="s">
        <v>154</v>
      </c>
      <c r="E25" s="1" t="s">
        <v>160</v>
      </c>
      <c r="F25" s="21" t="s">
        <v>172</v>
      </c>
      <c r="G25" s="21" t="s">
        <v>154</v>
      </c>
      <c r="H25" s="21" t="s">
        <v>178</v>
      </c>
      <c r="I25" s="21" t="s">
        <v>169</v>
      </c>
      <c r="J25" s="28"/>
    </row>
    <row r="26" spans="1:21">
      <c r="A26" s="1">
        <v>7</v>
      </c>
      <c r="B26" s="21" t="s">
        <v>153</v>
      </c>
      <c r="C26" s="21" t="s">
        <v>139</v>
      </c>
      <c r="D26" s="21" t="s">
        <v>163</v>
      </c>
      <c r="E26" s="21" t="s">
        <v>166</v>
      </c>
      <c r="F26" s="21" t="s">
        <v>173</v>
      </c>
      <c r="G26" s="21" t="s">
        <v>154</v>
      </c>
      <c r="H26" s="21" t="s">
        <v>169</v>
      </c>
      <c r="I26" s="21" t="s">
        <v>181</v>
      </c>
      <c r="J26" s="28"/>
    </row>
    <row r="27" spans="1:21">
      <c r="A27" s="1">
        <v>8</v>
      </c>
      <c r="B27" s="21" t="s">
        <v>162</v>
      </c>
      <c r="C27" s="21" t="s">
        <v>139</v>
      </c>
      <c r="D27" s="21" t="s">
        <v>163</v>
      </c>
      <c r="E27" s="21" t="s">
        <v>167</v>
      </c>
      <c r="F27" s="21" t="s">
        <v>174</v>
      </c>
      <c r="G27" s="21" t="s">
        <v>164</v>
      </c>
      <c r="H27" s="21" t="s">
        <v>179</v>
      </c>
      <c r="I27" s="21" t="s">
        <v>182</v>
      </c>
      <c r="J27" s="28"/>
    </row>
    <row r="28" spans="1:21">
      <c r="A28" s="1">
        <v>9</v>
      </c>
      <c r="B28" s="21" t="s">
        <v>162</v>
      </c>
      <c r="C28" s="21" t="s">
        <v>139</v>
      </c>
      <c r="D28" s="21" t="s">
        <v>163</v>
      </c>
      <c r="E28" s="21" t="s">
        <v>167</v>
      </c>
      <c r="F28" s="21" t="s">
        <v>175</v>
      </c>
      <c r="G28" s="21" t="s">
        <v>164</v>
      </c>
      <c r="H28" s="21" t="s">
        <v>179</v>
      </c>
      <c r="I28" s="21" t="s">
        <v>183</v>
      </c>
      <c r="J28" s="28"/>
    </row>
    <row r="29" spans="1:21">
      <c r="A29" s="1">
        <v>10</v>
      </c>
      <c r="B29" s="21" t="s">
        <v>162</v>
      </c>
      <c r="C29" s="21" t="s">
        <v>139</v>
      </c>
      <c r="D29" s="21" t="s">
        <v>165</v>
      </c>
      <c r="E29" s="21" t="s">
        <v>168</v>
      </c>
      <c r="F29" s="21" t="s">
        <v>176</v>
      </c>
      <c r="G29" s="21" t="s">
        <v>177</v>
      </c>
      <c r="H29" s="21" t="s">
        <v>180</v>
      </c>
      <c r="I29" s="21" t="s">
        <v>184</v>
      </c>
      <c r="J29" s="28"/>
    </row>
    <row r="30" spans="1:21">
      <c r="I30" s="2"/>
      <c r="J30" s="19"/>
    </row>
    <row r="31" spans="1:21">
      <c r="B31" t="s">
        <v>186</v>
      </c>
    </row>
    <row r="33" spans="1:14" s="13" customFormat="1">
      <c r="A33" s="13" t="s">
        <v>195</v>
      </c>
    </row>
    <row r="35" spans="1:14">
      <c r="A35" s="1" t="s">
        <v>190</v>
      </c>
      <c r="B35" s="1" t="s">
        <v>194</v>
      </c>
    </row>
    <row r="36" spans="1:14">
      <c r="A36" s="1" t="s">
        <v>187</v>
      </c>
      <c r="B36" s="1" t="s">
        <v>188</v>
      </c>
      <c r="D36" s="1" t="s">
        <v>187</v>
      </c>
      <c r="E36" s="1" t="s">
        <v>241</v>
      </c>
      <c r="F36" s="3" t="s">
        <v>250</v>
      </c>
      <c r="H36" s="1" t="s">
        <v>64</v>
      </c>
      <c r="I36" s="1" t="s">
        <v>241</v>
      </c>
      <c r="J36" s="3" t="s">
        <v>250</v>
      </c>
      <c r="L36" s="1" t="s">
        <v>65</v>
      </c>
      <c r="M36" s="1" t="s">
        <v>241</v>
      </c>
      <c r="N36" s="3" t="s">
        <v>250</v>
      </c>
    </row>
    <row r="37" spans="1:14">
      <c r="A37" s="1" t="s">
        <v>64</v>
      </c>
      <c r="B37" s="1" t="s">
        <v>189</v>
      </c>
      <c r="D37" s="1">
        <v>1</v>
      </c>
      <c r="E37" s="1" t="s">
        <v>239</v>
      </c>
      <c r="F37" s="1">
        <v>5</v>
      </c>
      <c r="H37" s="1">
        <v>1</v>
      </c>
      <c r="I37" s="1" t="s">
        <v>239</v>
      </c>
      <c r="J37" s="1">
        <v>1</v>
      </c>
      <c r="L37" s="1">
        <v>1</v>
      </c>
      <c r="M37" s="1" t="s">
        <v>204</v>
      </c>
      <c r="N37" s="1">
        <v>2</v>
      </c>
    </row>
    <row r="38" spans="1:14">
      <c r="A38" s="1" t="s">
        <v>65</v>
      </c>
      <c r="B38" s="1" t="s">
        <v>191</v>
      </c>
      <c r="D38" s="1">
        <v>2</v>
      </c>
      <c r="E38" s="1" t="s">
        <v>110</v>
      </c>
      <c r="F38" s="1">
        <v>10</v>
      </c>
      <c r="H38" s="1">
        <v>2</v>
      </c>
      <c r="I38" s="1" t="s">
        <v>110</v>
      </c>
      <c r="J38" s="1">
        <v>2</v>
      </c>
      <c r="L38" s="1">
        <v>2</v>
      </c>
      <c r="M38" s="1" t="s">
        <v>205</v>
      </c>
      <c r="N38" s="1">
        <v>4</v>
      </c>
    </row>
    <row r="39" spans="1:14">
      <c r="A39" s="1" t="s">
        <v>208</v>
      </c>
      <c r="B39" s="1" t="s">
        <v>192</v>
      </c>
      <c r="D39" s="1">
        <v>3</v>
      </c>
      <c r="E39" s="1" t="s">
        <v>240</v>
      </c>
      <c r="F39" s="1">
        <v>15</v>
      </c>
      <c r="H39" s="1">
        <v>3</v>
      </c>
      <c r="I39" s="1" t="s">
        <v>240</v>
      </c>
      <c r="J39" s="1">
        <v>3</v>
      </c>
      <c r="L39" s="1">
        <v>3</v>
      </c>
      <c r="M39" s="1" t="s">
        <v>206</v>
      </c>
      <c r="N39" s="1">
        <v>6</v>
      </c>
    </row>
    <row r="40" spans="1:14">
      <c r="A40" s="1" t="s">
        <v>67</v>
      </c>
      <c r="B40" s="1" t="s">
        <v>193</v>
      </c>
      <c r="D40" s="1">
        <v>4</v>
      </c>
      <c r="E40" s="1" t="s">
        <v>111</v>
      </c>
      <c r="F40" s="3">
        <v>15</v>
      </c>
      <c r="H40" s="1">
        <v>4</v>
      </c>
      <c r="I40" s="1" t="s">
        <v>111</v>
      </c>
      <c r="J40" s="3">
        <v>3</v>
      </c>
      <c r="L40" s="1">
        <v>4</v>
      </c>
      <c r="M40" s="1" t="s">
        <v>207</v>
      </c>
      <c r="N40" s="3">
        <v>8</v>
      </c>
    </row>
    <row r="41" spans="1:14">
      <c r="A41" s="12"/>
      <c r="B41" s="12"/>
      <c r="D41" s="12"/>
      <c r="E41" s="12"/>
      <c r="F41" s="14"/>
      <c r="H41" s="12"/>
      <c r="I41" s="12"/>
      <c r="J41" s="14"/>
      <c r="L41" s="12"/>
      <c r="M41" s="12"/>
      <c r="N41" s="14"/>
    </row>
    <row r="42" spans="1:14">
      <c r="B42" s="30" t="s">
        <v>252</v>
      </c>
      <c r="C42" s="30"/>
      <c r="D42" s="30"/>
      <c r="E42" s="30"/>
      <c r="F42" s="30"/>
      <c r="G42" s="30"/>
    </row>
    <row r="43" spans="1:14">
      <c r="A43" s="1" t="s">
        <v>47</v>
      </c>
      <c r="B43" s="1" t="s">
        <v>11</v>
      </c>
      <c r="C43" s="1" t="s">
        <v>187</v>
      </c>
      <c r="D43" s="1" t="s">
        <v>64</v>
      </c>
      <c r="E43" s="1" t="s">
        <v>65</v>
      </c>
      <c r="F43" s="1" t="s">
        <v>66</v>
      </c>
      <c r="G43" s="1" t="s">
        <v>67</v>
      </c>
      <c r="I43" s="1" t="s">
        <v>208</v>
      </c>
      <c r="J43" s="1" t="s">
        <v>241</v>
      </c>
      <c r="K43" s="3" t="s">
        <v>250</v>
      </c>
    </row>
    <row r="44" spans="1:14">
      <c r="A44" s="1">
        <v>1</v>
      </c>
      <c r="B44" s="20" t="s">
        <v>141</v>
      </c>
      <c r="C44" s="1" t="s">
        <v>141</v>
      </c>
      <c r="D44" s="1" t="s">
        <v>143</v>
      </c>
      <c r="E44" s="1" t="s">
        <v>143</v>
      </c>
      <c r="F44" s="1" t="s">
        <v>143</v>
      </c>
      <c r="G44" s="1" t="s">
        <v>143</v>
      </c>
      <c r="I44" s="1">
        <v>1</v>
      </c>
      <c r="J44" s="1" t="s">
        <v>239</v>
      </c>
      <c r="K44" s="1">
        <v>10</v>
      </c>
    </row>
    <row r="45" spans="1:14">
      <c r="A45" s="1">
        <v>2</v>
      </c>
      <c r="B45" s="20" t="s">
        <v>147</v>
      </c>
      <c r="C45" s="1" t="s">
        <v>144</v>
      </c>
      <c r="D45" s="1" t="s">
        <v>143</v>
      </c>
      <c r="E45" s="1" t="s">
        <v>141</v>
      </c>
      <c r="F45" s="1" t="s">
        <v>143</v>
      </c>
      <c r="G45" s="1" t="s">
        <v>143</v>
      </c>
      <c r="I45" s="1">
        <v>2</v>
      </c>
      <c r="J45" s="1" t="s">
        <v>110</v>
      </c>
      <c r="K45" s="1">
        <v>15</v>
      </c>
    </row>
    <row r="46" spans="1:14">
      <c r="A46" s="1">
        <v>3</v>
      </c>
      <c r="B46" s="21" t="s">
        <v>151</v>
      </c>
      <c r="C46" s="1" t="s">
        <v>147</v>
      </c>
      <c r="D46" s="1" t="s">
        <v>141</v>
      </c>
      <c r="E46" s="1" t="s">
        <v>141</v>
      </c>
      <c r="F46" s="1" t="s">
        <v>143</v>
      </c>
      <c r="G46" s="1" t="s">
        <v>143</v>
      </c>
      <c r="I46" s="1">
        <v>3</v>
      </c>
      <c r="J46" s="1" t="s">
        <v>240</v>
      </c>
      <c r="K46" s="1">
        <v>20</v>
      </c>
    </row>
    <row r="47" spans="1:14">
      <c r="A47" s="1">
        <v>4</v>
      </c>
      <c r="B47" s="21" t="s">
        <v>170</v>
      </c>
      <c r="C47" s="1" t="s">
        <v>147</v>
      </c>
      <c r="D47" s="1" t="s">
        <v>144</v>
      </c>
      <c r="E47" s="1" t="s">
        <v>141</v>
      </c>
      <c r="F47" s="1" t="s">
        <v>141</v>
      </c>
      <c r="G47" s="1" t="s">
        <v>141</v>
      </c>
      <c r="I47" s="1">
        <v>4</v>
      </c>
      <c r="J47" s="1" t="s">
        <v>111</v>
      </c>
      <c r="K47" s="3">
        <v>20</v>
      </c>
    </row>
    <row r="48" spans="1:14">
      <c r="A48" s="1">
        <v>5</v>
      </c>
      <c r="B48" s="21" t="s">
        <v>171</v>
      </c>
      <c r="C48" s="1" t="s">
        <v>166</v>
      </c>
      <c r="D48" s="1" t="s">
        <v>154</v>
      </c>
      <c r="E48" s="1" t="s">
        <v>154</v>
      </c>
      <c r="F48" s="1" t="s">
        <v>154</v>
      </c>
      <c r="G48" s="1" t="s">
        <v>153</v>
      </c>
    </row>
    <row r="49" spans="1:11">
      <c r="A49" s="1">
        <v>6</v>
      </c>
      <c r="B49" s="21" t="s">
        <v>172</v>
      </c>
      <c r="C49" s="1" t="s">
        <v>196</v>
      </c>
      <c r="D49" s="1" t="s">
        <v>160</v>
      </c>
      <c r="E49" s="1" t="s">
        <v>160</v>
      </c>
      <c r="F49" s="1" t="s">
        <v>154</v>
      </c>
      <c r="G49" s="1" t="s">
        <v>153</v>
      </c>
      <c r="I49" s="1" t="s">
        <v>67</v>
      </c>
      <c r="J49" s="1" t="s">
        <v>241</v>
      </c>
      <c r="K49" s="3" t="s">
        <v>250</v>
      </c>
    </row>
    <row r="50" spans="1:11">
      <c r="A50" s="1">
        <v>7</v>
      </c>
      <c r="B50" s="21" t="s">
        <v>173</v>
      </c>
      <c r="C50" s="1" t="s">
        <v>196</v>
      </c>
      <c r="D50" s="1" t="s">
        <v>160</v>
      </c>
      <c r="E50" s="1" t="s">
        <v>160</v>
      </c>
      <c r="F50" s="1" t="s">
        <v>166</v>
      </c>
      <c r="G50" s="1" t="s">
        <v>154</v>
      </c>
      <c r="I50" s="1">
        <v>1</v>
      </c>
      <c r="J50" s="1" t="s">
        <v>203</v>
      </c>
      <c r="K50" s="1">
        <v>1</v>
      </c>
    </row>
    <row r="51" spans="1:11">
      <c r="A51" s="1">
        <v>8</v>
      </c>
      <c r="B51" s="21" t="s">
        <v>174</v>
      </c>
      <c r="C51" s="1" t="s">
        <v>198</v>
      </c>
      <c r="D51" s="1" t="s">
        <v>199</v>
      </c>
      <c r="E51" s="1" t="s">
        <v>163</v>
      </c>
      <c r="F51" s="1" t="s">
        <v>199</v>
      </c>
      <c r="G51" s="1" t="s">
        <v>164</v>
      </c>
      <c r="I51" s="1">
        <v>2</v>
      </c>
      <c r="J51" s="1" t="s">
        <v>209</v>
      </c>
      <c r="K51" s="1">
        <v>1</v>
      </c>
    </row>
    <row r="52" spans="1:11">
      <c r="A52" s="1">
        <v>9</v>
      </c>
      <c r="B52" s="21" t="s">
        <v>175</v>
      </c>
      <c r="C52" s="1" t="s">
        <v>197</v>
      </c>
      <c r="D52" s="1" t="s">
        <v>199</v>
      </c>
      <c r="E52" s="1" t="s">
        <v>163</v>
      </c>
      <c r="F52" s="1" t="s">
        <v>198</v>
      </c>
      <c r="G52" s="1" t="s">
        <v>164</v>
      </c>
      <c r="I52" s="1">
        <v>3</v>
      </c>
      <c r="J52" s="1" t="s">
        <v>210</v>
      </c>
      <c r="K52" s="1">
        <v>1</v>
      </c>
    </row>
    <row r="53" spans="1:11">
      <c r="A53" s="1">
        <v>10</v>
      </c>
      <c r="B53" s="21" t="s">
        <v>176</v>
      </c>
      <c r="C53" s="1" t="s">
        <v>200</v>
      </c>
      <c r="D53" s="1" t="s">
        <v>202</v>
      </c>
      <c r="E53" s="1" t="s">
        <v>165</v>
      </c>
      <c r="F53" s="1" t="s">
        <v>201</v>
      </c>
      <c r="G53" s="1" t="s">
        <v>177</v>
      </c>
      <c r="H53" s="27"/>
      <c r="I53" s="1">
        <v>4</v>
      </c>
      <c r="J53" s="1" t="s">
        <v>211</v>
      </c>
      <c r="K53" s="1">
        <v>1</v>
      </c>
    </row>
    <row r="55" spans="1:11" s="13" customFormat="1">
      <c r="A55" s="13" t="s">
        <v>237</v>
      </c>
    </row>
    <row r="56" spans="1:11" s="16" customFormat="1"/>
    <row r="57" spans="1:11">
      <c r="B57" s="39" t="s">
        <v>251</v>
      </c>
      <c r="C57" s="40"/>
      <c r="D57" s="40"/>
      <c r="E57" s="40"/>
      <c r="F57" s="41"/>
    </row>
    <row r="58" spans="1:11">
      <c r="A58" s="1" t="s">
        <v>47</v>
      </c>
      <c r="B58" s="1" t="s">
        <v>188</v>
      </c>
      <c r="C58" s="1" t="s">
        <v>189</v>
      </c>
      <c r="D58" s="1" t="s">
        <v>191</v>
      </c>
      <c r="E58" s="1" t="s">
        <v>192</v>
      </c>
      <c r="F58" s="1" t="s">
        <v>193</v>
      </c>
    </row>
    <row r="59" spans="1:11">
      <c r="A59" s="1">
        <v>1</v>
      </c>
      <c r="B59" s="1">
        <f>IF(VALUE(LEFT(C44,1))=1,$F$37,IF(VALUE(LEFT(C44,1))=2,$F$38,IF(VALUE(LEFT(C44,1))=3,$F$39,$F$40)))*VALUE(RIGHT(C44,1))</f>
        <v>5</v>
      </c>
      <c r="C59" s="1">
        <f>IF(VALUE(LEFT(D44,1))=1,$J$37,IF(VALUE(LEFT(D44,1))=2,$J$38,IF(VALUE(LEFT(D44,1))=3,$J$39,$J$40)))*VALUE(RIGHT(D44,1))</f>
        <v>0</v>
      </c>
      <c r="D59" s="1">
        <f>IF(VALUE(LEFT(E44,1))=1,$N$37,IF(VALUE(LEFT(E44,1))=2,$N$38,IF(VALUE(LEFT(E44,1))=3,$N$39,$N$40)))*VALUE(RIGHT(E44,1))</f>
        <v>0</v>
      </c>
      <c r="E59" s="1">
        <f>IF(VALUE(LEFT(F44,1))=1,$K$44,IF(VALUE(LEFT(F44,1))=2,$K$45,IF(VALUE(LEFT(F44,1))=3,$K$46,$K$47)))*VALUE(RIGHT(F44,1))</f>
        <v>0</v>
      </c>
      <c r="F59" s="1">
        <f>IF(VALUE(LEFT(G44,1))=1,$K$50,IF(VALUE(LEFT(G44,1))=2,$K$51,IF(VALUE(LEFT(G44,1))=3,$K$52,$K$53)))*VALUE(RIGHT(G44,1))</f>
        <v>0</v>
      </c>
    </row>
    <row r="60" spans="1:11">
      <c r="A60" s="1">
        <v>2</v>
      </c>
      <c r="B60" s="1">
        <f t="shared" ref="B60:B68" si="1">IF(VALUE(LEFT(C45,1))=1,$F$37,IF(VALUE(LEFT(C45,1))=2,$F$38,IF(VALUE(LEFT(C45,1))=3,$F$39,$F$40)))*VALUE(RIGHT(C45,1))</f>
        <v>10</v>
      </c>
      <c r="C60" s="1">
        <f t="shared" ref="C60:C68" si="2">IF(VALUE(LEFT(D45,1))=1,$J$37,IF(VALUE(LEFT(D45,1))=2,$J$38,IF(VALUE(LEFT(D45,1))=3,$J$39,$J$40)))*VALUE(RIGHT(D45,1))</f>
        <v>0</v>
      </c>
      <c r="D60" s="1">
        <f t="shared" ref="D60:D68" si="3">IF(VALUE(LEFT(E45,1))=1,$N$37,IF(VALUE(LEFT(E45,1))=2,$N$38,IF(VALUE(LEFT(E45,1))=3,$N$39,$N$40)))*VALUE(RIGHT(E45,1))</f>
        <v>2</v>
      </c>
      <c r="E60" s="1">
        <f t="shared" ref="E60:E68" si="4">IF(VALUE(LEFT(F45,1))=1,$K$44,IF(VALUE(LEFT(F45,1))=2,$K$45,IF(VALUE(LEFT(F45,1))=3,$K$46,$K$47)))*VALUE(RIGHT(F45,1))</f>
        <v>0</v>
      </c>
      <c r="F60" s="1">
        <f t="shared" ref="F60:F68" si="5">IF(VALUE(LEFT(G45,1))=1,$K$50,IF(VALUE(LEFT(G45,1))=2,$K$51,IF(VALUE(LEFT(G45,1))=3,$K$52,$K$53)))*VALUE(RIGHT(G45,1))</f>
        <v>0</v>
      </c>
    </row>
    <row r="61" spans="1:11">
      <c r="A61" s="1">
        <v>3</v>
      </c>
      <c r="B61" s="1">
        <f t="shared" si="1"/>
        <v>15</v>
      </c>
      <c r="C61" s="1">
        <f t="shared" si="2"/>
        <v>1</v>
      </c>
      <c r="D61" s="1">
        <f t="shared" si="3"/>
        <v>2</v>
      </c>
      <c r="E61" s="1">
        <f t="shared" si="4"/>
        <v>0</v>
      </c>
      <c r="F61" s="1">
        <f t="shared" si="5"/>
        <v>0</v>
      </c>
    </row>
    <row r="62" spans="1:11">
      <c r="A62" s="1">
        <v>4</v>
      </c>
      <c r="B62" s="1">
        <f t="shared" si="1"/>
        <v>15</v>
      </c>
      <c r="C62" s="1">
        <f t="shared" si="2"/>
        <v>2</v>
      </c>
      <c r="D62" s="1">
        <f t="shared" si="3"/>
        <v>2</v>
      </c>
      <c r="E62" s="1">
        <f t="shared" si="4"/>
        <v>10</v>
      </c>
      <c r="F62" s="1">
        <f t="shared" si="5"/>
        <v>1</v>
      </c>
    </row>
    <row r="63" spans="1:11">
      <c r="A63" s="1">
        <v>5</v>
      </c>
      <c r="B63" s="1">
        <f t="shared" si="1"/>
        <v>40</v>
      </c>
      <c r="C63" s="1">
        <f t="shared" si="2"/>
        <v>4</v>
      </c>
      <c r="D63" s="1">
        <f t="shared" si="3"/>
        <v>8</v>
      </c>
      <c r="E63" s="1">
        <f t="shared" si="4"/>
        <v>30</v>
      </c>
      <c r="F63" s="1">
        <f t="shared" si="5"/>
        <v>1</v>
      </c>
    </row>
    <row r="64" spans="1:11">
      <c r="A64" s="1">
        <v>6</v>
      </c>
      <c r="B64" s="1">
        <f t="shared" si="1"/>
        <v>50</v>
      </c>
      <c r="C64" s="1">
        <f t="shared" si="2"/>
        <v>6</v>
      </c>
      <c r="D64" s="1">
        <f t="shared" si="3"/>
        <v>12</v>
      </c>
      <c r="E64" s="1">
        <f t="shared" si="4"/>
        <v>30</v>
      </c>
      <c r="F64" s="1">
        <f t="shared" si="5"/>
        <v>1</v>
      </c>
    </row>
    <row r="65" spans="1:6">
      <c r="A65" s="1">
        <v>7</v>
      </c>
      <c r="B65" s="1">
        <f t="shared" si="1"/>
        <v>50</v>
      </c>
      <c r="C65" s="1">
        <f t="shared" si="2"/>
        <v>6</v>
      </c>
      <c r="D65" s="1">
        <f t="shared" si="3"/>
        <v>12</v>
      </c>
      <c r="E65" s="1">
        <f t="shared" si="4"/>
        <v>60</v>
      </c>
      <c r="F65" s="1">
        <f t="shared" si="5"/>
        <v>2</v>
      </c>
    </row>
    <row r="66" spans="1:6">
      <c r="A66" s="1">
        <v>8</v>
      </c>
      <c r="B66" s="1">
        <f t="shared" si="1"/>
        <v>75</v>
      </c>
      <c r="C66" s="1">
        <f t="shared" si="2"/>
        <v>12</v>
      </c>
      <c r="D66" s="1">
        <f t="shared" si="3"/>
        <v>18</v>
      </c>
      <c r="E66" s="1">
        <f t="shared" si="4"/>
        <v>80</v>
      </c>
      <c r="F66" s="1">
        <f t="shared" si="5"/>
        <v>2</v>
      </c>
    </row>
    <row r="67" spans="1:6">
      <c r="A67" s="1">
        <v>9</v>
      </c>
      <c r="B67" s="1">
        <f t="shared" si="1"/>
        <v>90</v>
      </c>
      <c r="C67" s="1">
        <f t="shared" si="2"/>
        <v>12</v>
      </c>
      <c r="D67" s="1">
        <f t="shared" si="3"/>
        <v>18</v>
      </c>
      <c r="E67" s="1">
        <f t="shared" si="4"/>
        <v>100</v>
      </c>
      <c r="F67" s="1">
        <f t="shared" si="5"/>
        <v>2</v>
      </c>
    </row>
    <row r="68" spans="1:6">
      <c r="A68" s="1">
        <v>10</v>
      </c>
      <c r="B68" s="1">
        <f t="shared" si="1"/>
        <v>90</v>
      </c>
      <c r="C68" s="1">
        <f t="shared" si="2"/>
        <v>12</v>
      </c>
      <c r="D68" s="1">
        <f t="shared" si="3"/>
        <v>24</v>
      </c>
      <c r="E68" s="1">
        <f t="shared" si="4"/>
        <v>100</v>
      </c>
      <c r="F68" s="1">
        <f t="shared" si="5"/>
        <v>2</v>
      </c>
    </row>
    <row r="70" spans="1:6" s="13" customFormat="1"/>
  </sheetData>
  <mergeCells count="4">
    <mergeCell ref="B18:I18"/>
    <mergeCell ref="J18:Q18"/>
    <mergeCell ref="B42:G42"/>
    <mergeCell ref="B57:F5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DD62"/>
  <sheetViews>
    <sheetView showGridLines="0" topLeftCell="A43" workbookViewId="0">
      <selection activeCell="B62" sqref="B62:H62"/>
    </sheetView>
  </sheetViews>
  <sheetFormatPr defaultColWidth="1.625" defaultRowHeight="13.5"/>
  <cols>
    <col min="1" max="17" width="1.625" style="18"/>
    <col min="18" max="18" width="1.625" style="18" customWidth="1"/>
    <col min="19" max="25" width="1.625" style="18"/>
    <col min="26" max="26" width="1.625" style="18" customWidth="1"/>
    <col min="27" max="33" width="1.625" style="18"/>
    <col min="34" max="34" width="1.625" style="18" customWidth="1"/>
    <col min="35" max="16384" width="1.625" style="18"/>
  </cols>
  <sheetData>
    <row r="2" spans="2:108">
      <c r="B2" s="18" t="s">
        <v>227</v>
      </c>
    </row>
    <row r="4" spans="2:108">
      <c r="B4" s="23" t="s">
        <v>88</v>
      </c>
      <c r="R4" s="38" t="s">
        <v>214</v>
      </c>
      <c r="S4" s="38"/>
      <c r="T4" s="38"/>
      <c r="U4" s="38"/>
      <c r="V4" s="38"/>
      <c r="W4" s="38"/>
      <c r="X4" s="38"/>
      <c r="Y4" s="38"/>
      <c r="Z4" s="38"/>
      <c r="AA4" s="38"/>
      <c r="AC4" s="38" t="s">
        <v>95</v>
      </c>
      <c r="AD4" s="38"/>
      <c r="AE4" s="38"/>
      <c r="AF4" s="38"/>
      <c r="AG4" s="38"/>
      <c r="AH4" s="38"/>
      <c r="AI4" s="38"/>
      <c r="AJ4" s="38"/>
    </row>
    <row r="5" spans="2:108">
      <c r="AC5"/>
    </row>
    <row r="6" spans="2:108">
      <c r="B6" s="30"/>
      <c r="C6" s="30"/>
      <c r="D6" s="30"/>
      <c r="E6" s="30"/>
      <c r="F6" s="30"/>
      <c r="G6" s="30" t="s">
        <v>215</v>
      </c>
      <c r="H6" s="30"/>
      <c r="I6" s="30"/>
      <c r="J6" s="30"/>
      <c r="K6" s="30"/>
      <c r="L6" s="30">
        <v>5000</v>
      </c>
      <c r="M6" s="30"/>
      <c r="N6" s="30"/>
      <c r="O6" s="30"/>
      <c r="P6" s="30"/>
      <c r="R6" s="30" t="s">
        <v>89</v>
      </c>
      <c r="S6" s="30"/>
      <c r="T6" s="30"/>
      <c r="U6" s="30"/>
      <c r="V6" s="30"/>
      <c r="W6" s="30">
        <v>30</v>
      </c>
      <c r="X6" s="30"/>
      <c r="Y6" s="30"/>
      <c r="Z6" s="30"/>
      <c r="AA6" s="30"/>
      <c r="AC6" s="30" t="s">
        <v>97</v>
      </c>
      <c r="AD6" s="30"/>
      <c r="AE6" s="30"/>
      <c r="AF6" s="30"/>
      <c r="AG6" s="30"/>
      <c r="AH6" s="30"/>
      <c r="AI6" s="30"/>
      <c r="AJ6" s="30"/>
    </row>
    <row r="7" spans="2:108">
      <c r="B7" s="30" t="s">
        <v>15</v>
      </c>
      <c r="C7" s="30"/>
      <c r="D7" s="30"/>
      <c r="E7" s="30"/>
      <c r="F7" s="30"/>
      <c r="G7" s="30">
        <v>10</v>
      </c>
      <c r="H7" s="30"/>
      <c r="I7" s="30"/>
      <c r="J7" s="30"/>
      <c r="K7" s="30"/>
      <c r="L7" s="30">
        <f>G7*$L$6</f>
        <v>50000</v>
      </c>
      <c r="M7" s="30"/>
      <c r="N7" s="30"/>
      <c r="O7" s="30"/>
      <c r="P7" s="30"/>
      <c r="R7" s="30" t="s">
        <v>90</v>
      </c>
      <c r="S7" s="30"/>
      <c r="T7" s="30"/>
      <c r="U7" s="30"/>
      <c r="V7" s="30"/>
      <c r="W7" s="30">
        <v>10</v>
      </c>
      <c r="X7" s="30"/>
      <c r="Y7" s="30"/>
      <c r="Z7" s="30"/>
      <c r="AA7" s="30"/>
      <c r="AC7" s="30" t="s">
        <v>98</v>
      </c>
      <c r="AD7" s="30"/>
      <c r="AE7" s="30"/>
      <c r="AF7" s="30"/>
      <c r="AG7" s="30"/>
      <c r="AH7" s="30"/>
      <c r="AI7" s="30"/>
      <c r="AJ7" s="30"/>
    </row>
    <row r="8" spans="2:108">
      <c r="B8" s="30" t="s">
        <v>16</v>
      </c>
      <c r="C8" s="30"/>
      <c r="D8" s="30"/>
      <c r="E8" s="30"/>
      <c r="F8" s="30"/>
      <c r="G8" s="30">
        <v>1</v>
      </c>
      <c r="H8" s="30"/>
      <c r="I8" s="30"/>
      <c r="J8" s="30"/>
      <c r="K8" s="30"/>
      <c r="L8" s="30">
        <f t="shared" ref="L8:L13" si="0">G8*$L$6</f>
        <v>5000</v>
      </c>
      <c r="M8" s="30"/>
      <c r="N8" s="30"/>
      <c r="O8" s="30"/>
      <c r="P8" s="30"/>
      <c r="R8" s="30" t="s">
        <v>248</v>
      </c>
      <c r="S8" s="30"/>
      <c r="T8" s="30"/>
      <c r="U8" s="30"/>
      <c r="V8" s="30"/>
      <c r="W8" s="30">
        <v>15</v>
      </c>
      <c r="X8" s="30"/>
      <c r="Y8" s="30"/>
      <c r="Z8" s="30"/>
      <c r="AA8" s="30"/>
      <c r="AC8" s="30" t="s">
        <v>96</v>
      </c>
      <c r="AD8" s="30"/>
      <c r="AE8" s="30"/>
      <c r="AF8" s="30"/>
      <c r="AG8" s="30"/>
      <c r="AH8" s="30"/>
      <c r="AI8" s="30"/>
      <c r="AJ8" s="30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</row>
    <row r="9" spans="2:108">
      <c r="B9" s="30" t="s">
        <v>17</v>
      </c>
      <c r="C9" s="30"/>
      <c r="D9" s="30"/>
      <c r="E9" s="30"/>
      <c r="F9" s="30"/>
      <c r="G9" s="30">
        <v>2</v>
      </c>
      <c r="H9" s="30"/>
      <c r="I9" s="30"/>
      <c r="J9" s="30"/>
      <c r="K9" s="30"/>
      <c r="L9" s="30">
        <f t="shared" si="0"/>
        <v>10000</v>
      </c>
      <c r="M9" s="30"/>
      <c r="N9" s="30"/>
      <c r="O9" s="30"/>
      <c r="P9" s="30"/>
      <c r="R9" s="30" t="s">
        <v>91</v>
      </c>
      <c r="S9" s="30"/>
      <c r="T9" s="30"/>
      <c r="U9" s="30"/>
      <c r="V9" s="30"/>
      <c r="W9" s="30">
        <v>10</v>
      </c>
      <c r="X9" s="30"/>
      <c r="Y9" s="30"/>
      <c r="Z9" s="30"/>
      <c r="AA9" s="30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</row>
    <row r="10" spans="2:108">
      <c r="B10" s="30" t="s">
        <v>18</v>
      </c>
      <c r="C10" s="30"/>
      <c r="D10" s="30"/>
      <c r="E10" s="30"/>
      <c r="F10" s="30"/>
      <c r="G10" s="30">
        <v>0.4</v>
      </c>
      <c r="H10" s="30"/>
      <c r="I10" s="30"/>
      <c r="J10" s="30"/>
      <c r="K10" s="30"/>
      <c r="L10" s="30">
        <f t="shared" si="0"/>
        <v>2000</v>
      </c>
      <c r="M10" s="30"/>
      <c r="N10" s="30"/>
      <c r="O10" s="30"/>
      <c r="P10" s="30"/>
      <c r="R10" s="30" t="s">
        <v>94</v>
      </c>
      <c r="S10" s="30"/>
      <c r="T10" s="30"/>
      <c r="U10" s="30"/>
      <c r="V10" s="30"/>
      <c r="W10" s="30">
        <v>5</v>
      </c>
      <c r="X10" s="30"/>
      <c r="Y10" s="30"/>
      <c r="Z10" s="30"/>
      <c r="AA10" s="30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</row>
    <row r="11" spans="2:108">
      <c r="B11" s="30" t="s">
        <v>28</v>
      </c>
      <c r="C11" s="30"/>
      <c r="D11" s="30"/>
      <c r="E11" s="30"/>
      <c r="F11" s="30"/>
      <c r="G11" s="30">
        <v>0.4</v>
      </c>
      <c r="H11" s="30"/>
      <c r="I11" s="30"/>
      <c r="J11" s="30"/>
      <c r="K11" s="30"/>
      <c r="L11" s="30">
        <f t="shared" si="0"/>
        <v>2000</v>
      </c>
      <c r="M11" s="30"/>
      <c r="N11" s="30"/>
      <c r="O11" s="30"/>
      <c r="P11" s="30"/>
      <c r="R11" s="30" t="s">
        <v>92</v>
      </c>
      <c r="S11" s="30"/>
      <c r="T11" s="30"/>
      <c r="U11" s="30"/>
      <c r="V11" s="30"/>
      <c r="W11" s="30">
        <v>10</v>
      </c>
      <c r="X11" s="30"/>
      <c r="Y11" s="30"/>
      <c r="Z11" s="30"/>
      <c r="AA11" s="30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</row>
    <row r="12" spans="2:108">
      <c r="B12" s="30" t="s">
        <v>19</v>
      </c>
      <c r="C12" s="30"/>
      <c r="D12" s="30"/>
      <c r="E12" s="30"/>
      <c r="F12" s="30"/>
      <c r="G12" s="30">
        <v>0.4</v>
      </c>
      <c r="H12" s="30"/>
      <c r="I12" s="30"/>
      <c r="J12" s="30"/>
      <c r="K12" s="30"/>
      <c r="L12" s="30">
        <f t="shared" si="0"/>
        <v>2000</v>
      </c>
      <c r="M12" s="30"/>
      <c r="N12" s="30"/>
      <c r="O12" s="30"/>
      <c r="P12" s="30"/>
      <c r="R12" s="30" t="s">
        <v>93</v>
      </c>
      <c r="S12" s="30"/>
      <c r="T12" s="30"/>
      <c r="U12" s="30"/>
      <c r="V12" s="30"/>
      <c r="W12" s="30">
        <v>20</v>
      </c>
      <c r="X12" s="30"/>
      <c r="Y12" s="30"/>
      <c r="Z12" s="30"/>
      <c r="AA12" s="30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</row>
    <row r="13" spans="2:108">
      <c r="B13" s="30" t="s">
        <v>78</v>
      </c>
      <c r="C13" s="30"/>
      <c r="D13" s="30"/>
      <c r="E13" s="30"/>
      <c r="F13" s="30"/>
      <c r="G13" s="30">
        <v>0.4</v>
      </c>
      <c r="H13" s="30"/>
      <c r="I13" s="30"/>
      <c r="J13" s="30"/>
      <c r="K13" s="30"/>
      <c r="L13" s="30">
        <f t="shared" si="0"/>
        <v>2000</v>
      </c>
      <c r="M13" s="30"/>
      <c r="N13" s="30"/>
      <c r="O13" s="30"/>
      <c r="P13" s="30"/>
      <c r="R13" s="42" t="s">
        <v>213</v>
      </c>
      <c r="S13" s="42"/>
      <c r="T13" s="42"/>
      <c r="U13" s="42"/>
      <c r="V13" s="42"/>
      <c r="W13" s="30">
        <f>SUM(W6:W12)</f>
        <v>100</v>
      </c>
      <c r="X13" s="30"/>
      <c r="Y13" s="30"/>
      <c r="Z13" s="30"/>
      <c r="AA13" s="30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</row>
    <row r="14" spans="2:108">
      <c r="AH14" s="26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</row>
    <row r="15" spans="2:108" s="24" customFormat="1">
      <c r="B15" s="36" t="s">
        <v>79</v>
      </c>
      <c r="C15" s="36"/>
      <c r="D15" s="36"/>
      <c r="E15" s="36"/>
      <c r="F15" s="36"/>
      <c r="G15" s="36"/>
      <c r="H15" s="36"/>
      <c r="K15" s="24" t="s">
        <v>246</v>
      </c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</row>
    <row r="16" spans="2:108"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</row>
    <row r="17" spans="2:108">
      <c r="B17" s="38" t="s">
        <v>80</v>
      </c>
      <c r="C17" s="38"/>
      <c r="D17" s="38"/>
      <c r="E17" s="38"/>
      <c r="F17" s="38"/>
      <c r="G17" s="38"/>
      <c r="H17" s="38"/>
      <c r="I17" s="38"/>
      <c r="K17" s="43">
        <v>1</v>
      </c>
      <c r="L17" s="43"/>
      <c r="M17" s="4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</row>
    <row r="18" spans="2:108"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</row>
    <row r="19" spans="2:108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 t="s">
        <v>238</v>
      </c>
      <c r="T19" s="30"/>
      <c r="U19" s="30"/>
      <c r="V19" s="30"/>
      <c r="W19" s="30"/>
      <c r="X19" s="30"/>
      <c r="Y19" s="30"/>
      <c r="Z19" s="30"/>
      <c r="AA19" s="30" t="s">
        <v>218</v>
      </c>
      <c r="AB19" s="30"/>
      <c r="AC19" s="30"/>
      <c r="AD19" s="30"/>
      <c r="AE19" s="30"/>
      <c r="AF19" s="30"/>
      <c r="AG19" s="30"/>
      <c r="AH19" s="30"/>
      <c r="AI19" s="30" t="s">
        <v>219</v>
      </c>
      <c r="AJ19" s="30"/>
      <c r="AK19" s="30"/>
      <c r="AL19" s="30"/>
      <c r="AM19" s="30"/>
      <c r="AN19" s="30"/>
      <c r="AO19" s="30"/>
      <c r="AP19" s="30"/>
      <c r="AQ19" s="30" t="s">
        <v>221</v>
      </c>
      <c r="AR19" s="30"/>
      <c r="AS19" s="30"/>
      <c r="AT19" s="30"/>
      <c r="AU19" s="30"/>
      <c r="AV19" s="30"/>
      <c r="AW19" s="30"/>
      <c r="AX19" s="30"/>
      <c r="AY19" s="30" t="s">
        <v>220</v>
      </c>
      <c r="AZ19" s="30"/>
      <c r="BA19" s="30"/>
      <c r="BB19" s="30"/>
      <c r="BC19" s="30"/>
      <c r="BD19" s="30"/>
      <c r="BE19" s="30"/>
      <c r="BF19" s="30"/>
      <c r="BG19" s="30" t="s">
        <v>222</v>
      </c>
      <c r="BH19" s="30"/>
      <c r="BI19" s="30"/>
      <c r="BJ19" s="30"/>
      <c r="BK19" s="30"/>
      <c r="BL19" s="30"/>
      <c r="BM19" s="30"/>
      <c r="BN19" s="30"/>
      <c r="BO19" s="30" t="s">
        <v>223</v>
      </c>
      <c r="BP19" s="30"/>
      <c r="BQ19" s="30"/>
      <c r="BR19" s="30"/>
      <c r="BS19" s="30"/>
      <c r="BT19" s="30"/>
      <c r="BU19" s="30"/>
      <c r="BV19" s="30"/>
      <c r="BW19" s="30" t="s">
        <v>212</v>
      </c>
      <c r="BX19" s="30"/>
      <c r="BY19" s="30"/>
      <c r="BZ19" s="30"/>
      <c r="CA19" s="30"/>
      <c r="CB19" s="30"/>
      <c r="CC19" s="30"/>
      <c r="CD19" s="30"/>
    </row>
    <row r="20" spans="2:108">
      <c r="B20" s="30"/>
      <c r="C20" s="30"/>
      <c r="D20" s="30"/>
      <c r="E20" s="30"/>
      <c r="F20" s="30"/>
      <c r="G20" s="30" t="s">
        <v>216</v>
      </c>
      <c r="H20" s="30"/>
      <c r="I20" s="30"/>
      <c r="J20" s="30"/>
      <c r="K20" s="30"/>
      <c r="L20" s="30"/>
      <c r="M20" s="30" t="s">
        <v>236</v>
      </c>
      <c r="N20" s="30"/>
      <c r="O20" s="30"/>
      <c r="P20" s="30"/>
      <c r="Q20" s="30"/>
      <c r="R20" s="30"/>
      <c r="S20" s="30" t="s">
        <v>225</v>
      </c>
      <c r="T20" s="30"/>
      <c r="U20" s="30"/>
      <c r="V20" s="30"/>
      <c r="W20" s="30" t="s">
        <v>226</v>
      </c>
      <c r="X20" s="30"/>
      <c r="Y20" s="30"/>
      <c r="Z20" s="30"/>
      <c r="AA20" s="30" t="s">
        <v>217</v>
      </c>
      <c r="AB20" s="30"/>
      <c r="AC20" s="30"/>
      <c r="AD20" s="30"/>
      <c r="AE20" s="30" t="s">
        <v>226</v>
      </c>
      <c r="AF20" s="30"/>
      <c r="AG20" s="30"/>
      <c r="AH20" s="30"/>
      <c r="AI20" s="30" t="s">
        <v>225</v>
      </c>
      <c r="AJ20" s="30"/>
      <c r="AK20" s="30"/>
      <c r="AL20" s="30"/>
      <c r="AM20" s="30" t="s">
        <v>226</v>
      </c>
      <c r="AN20" s="30"/>
      <c r="AO20" s="30"/>
      <c r="AP20" s="30"/>
      <c r="AQ20" s="30" t="s">
        <v>225</v>
      </c>
      <c r="AR20" s="30"/>
      <c r="AS20" s="30"/>
      <c r="AT20" s="30"/>
      <c r="AU20" s="30" t="s">
        <v>226</v>
      </c>
      <c r="AV20" s="30"/>
      <c r="AW20" s="30"/>
      <c r="AX20" s="30"/>
      <c r="AY20" s="30" t="s">
        <v>225</v>
      </c>
      <c r="AZ20" s="30"/>
      <c r="BA20" s="30"/>
      <c r="BB20" s="30"/>
      <c r="BC20" s="30" t="s">
        <v>226</v>
      </c>
      <c r="BD20" s="30"/>
      <c r="BE20" s="30"/>
      <c r="BF20" s="30"/>
      <c r="BG20" s="30" t="s">
        <v>225</v>
      </c>
      <c r="BH20" s="30"/>
      <c r="BI20" s="30"/>
      <c r="BJ20" s="30"/>
      <c r="BK20" s="30" t="s">
        <v>226</v>
      </c>
      <c r="BL20" s="30"/>
      <c r="BM20" s="30"/>
      <c r="BN20" s="30"/>
      <c r="BO20" s="30" t="s">
        <v>225</v>
      </c>
      <c r="BP20" s="30"/>
      <c r="BQ20" s="30"/>
      <c r="BR20" s="30"/>
      <c r="BS20" s="30" t="s">
        <v>226</v>
      </c>
      <c r="BT20" s="30"/>
      <c r="BU20" s="30"/>
      <c r="BV20" s="30"/>
      <c r="BW20" s="30" t="s">
        <v>225</v>
      </c>
      <c r="BX20" s="30"/>
      <c r="BY20" s="30"/>
      <c r="BZ20" s="30"/>
      <c r="CA20" s="30" t="s">
        <v>226</v>
      </c>
      <c r="CB20" s="30"/>
      <c r="CC20" s="30"/>
      <c r="CD20" s="30"/>
    </row>
    <row r="21" spans="2:108">
      <c r="B21" s="30" t="s">
        <v>63</v>
      </c>
      <c r="C21" s="30"/>
      <c r="D21" s="30"/>
      <c r="E21" s="30"/>
      <c r="F21" s="30"/>
      <c r="G21" s="30">
        <v>10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>
        <v>4</v>
      </c>
      <c r="T21" s="30"/>
      <c r="U21" s="30"/>
      <c r="V21" s="30"/>
      <c r="W21" s="30">
        <f>(VLOOKUP($S$19,$B$7:$P$13,11,0)/100*S21)*$K$17</f>
        <v>2000</v>
      </c>
      <c r="X21" s="30"/>
      <c r="Y21" s="30"/>
      <c r="Z21" s="30"/>
      <c r="AA21" s="30">
        <v>1</v>
      </c>
      <c r="AB21" s="30"/>
      <c r="AC21" s="30"/>
      <c r="AD21" s="30"/>
      <c r="AE21" s="30">
        <f>(VLOOKUP($AA$19,$B$7:$P$13,11,0)/100*AA21)*$K$17</f>
        <v>50</v>
      </c>
      <c r="AF21" s="30"/>
      <c r="AG21" s="30"/>
      <c r="AH21" s="30"/>
      <c r="AI21" s="30">
        <v>2</v>
      </c>
      <c r="AJ21" s="30"/>
      <c r="AK21" s="30"/>
      <c r="AL21" s="30"/>
      <c r="AM21" s="30">
        <f>(VLOOKUP($AI$19,$B$7:$P$13,11,0)/100*AI21)*$K$17</f>
        <v>200</v>
      </c>
      <c r="AN21" s="30"/>
      <c r="AO21" s="30"/>
      <c r="AP21" s="30"/>
      <c r="AQ21" s="30">
        <v>1.5</v>
      </c>
      <c r="AR21" s="30"/>
      <c r="AS21" s="30"/>
      <c r="AT21" s="30"/>
      <c r="AU21" s="30">
        <f>(VLOOKUP($AQ$19,$B$7:$P$13,11,0)/100*AQ21)*$K$17</f>
        <v>30</v>
      </c>
      <c r="AV21" s="30"/>
      <c r="AW21" s="30"/>
      <c r="AX21" s="30"/>
      <c r="AY21" s="30">
        <v>1</v>
      </c>
      <c r="AZ21" s="30"/>
      <c r="BA21" s="30"/>
      <c r="BB21" s="30"/>
      <c r="BC21" s="30">
        <f>(VLOOKUP($AY$19,$B$7:$P$13,11,0)/100*AY21)*$K$17</f>
        <v>20</v>
      </c>
      <c r="BD21" s="30"/>
      <c r="BE21" s="30"/>
      <c r="BF21" s="30"/>
      <c r="BG21" s="30">
        <v>0.5</v>
      </c>
      <c r="BH21" s="30"/>
      <c r="BI21" s="30"/>
      <c r="BJ21" s="30"/>
      <c r="BK21" s="30">
        <f>(VLOOKUP($BG$19,$B$7:$P$13,11,0)/100*BG21)*$K$17</f>
        <v>10</v>
      </c>
      <c r="BL21" s="30"/>
      <c r="BM21" s="30"/>
      <c r="BN21" s="30"/>
      <c r="BO21" s="30">
        <v>0</v>
      </c>
      <c r="BP21" s="30"/>
      <c r="BQ21" s="30"/>
      <c r="BR21" s="30"/>
      <c r="BS21" s="30">
        <f>(VLOOKUP($BO$19,$B$7:$P$13,11,0)/100*BO21)*$K$17</f>
        <v>0</v>
      </c>
      <c r="BT21" s="30"/>
      <c r="BU21" s="30"/>
      <c r="BV21" s="30"/>
      <c r="BW21" s="30">
        <f>SUM(BO21,BG21,AY21,AQ21,AI21,AA21,S21)</f>
        <v>10</v>
      </c>
      <c r="BX21" s="30"/>
      <c r="BY21" s="30"/>
      <c r="BZ21" s="30"/>
      <c r="CA21" s="30">
        <f>SUM(BS21,BK21,BC21,AU21,AM21,AE21,W21)</f>
        <v>2310</v>
      </c>
      <c r="CB21" s="30"/>
      <c r="CC21" s="30"/>
      <c r="CD21" s="30"/>
    </row>
    <row r="22" spans="2:108">
      <c r="B22" s="30" t="s">
        <v>64</v>
      </c>
      <c r="C22" s="30"/>
      <c r="D22" s="30"/>
      <c r="E22" s="30"/>
      <c r="F22" s="30"/>
      <c r="G22" s="30">
        <v>20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>
        <v>15</v>
      </c>
      <c r="T22" s="30"/>
      <c r="U22" s="30"/>
      <c r="V22" s="30"/>
      <c r="W22" s="30">
        <f t="shared" ref="W22:W26" si="1">(VLOOKUP($S$19,$B$7:$P$13,11,0)/100*S22)*$K$17</f>
        <v>7500</v>
      </c>
      <c r="X22" s="30"/>
      <c r="Y22" s="30"/>
      <c r="Z22" s="30"/>
      <c r="AA22" s="30">
        <v>2</v>
      </c>
      <c r="AB22" s="30"/>
      <c r="AC22" s="30"/>
      <c r="AD22" s="30"/>
      <c r="AE22" s="30">
        <f t="shared" ref="AE22:AE26" si="2">(VLOOKUP($AA$19,$B$7:$P$13,11,0)/100*AA22)*$K$17</f>
        <v>100</v>
      </c>
      <c r="AF22" s="30"/>
      <c r="AG22" s="30"/>
      <c r="AH22" s="30"/>
      <c r="AI22" s="30">
        <v>0.5</v>
      </c>
      <c r="AJ22" s="30"/>
      <c r="AK22" s="30"/>
      <c r="AL22" s="30"/>
      <c r="AM22" s="30">
        <f t="shared" ref="AM22:AM26" si="3">(VLOOKUP($AI$19,$B$7:$P$13,11,0)/100*AI22)*$K$17</f>
        <v>50</v>
      </c>
      <c r="AN22" s="30"/>
      <c r="AO22" s="30"/>
      <c r="AP22" s="30"/>
      <c r="AQ22" s="30">
        <v>1</v>
      </c>
      <c r="AR22" s="30"/>
      <c r="AS22" s="30"/>
      <c r="AT22" s="30"/>
      <c r="AU22" s="30">
        <f t="shared" ref="AU22:AU26" si="4">(VLOOKUP($AQ$19,$B$7:$P$13,11,0)/100*AQ22)*$K$17</f>
        <v>20</v>
      </c>
      <c r="AV22" s="30"/>
      <c r="AW22" s="30"/>
      <c r="AX22" s="30"/>
      <c r="AY22" s="30">
        <v>1.5</v>
      </c>
      <c r="AZ22" s="30"/>
      <c r="BA22" s="30"/>
      <c r="BB22" s="30"/>
      <c r="BC22" s="30">
        <f t="shared" ref="BC22:BC26" si="5">(VLOOKUP($AY$19,$B$7:$P$13,11,0)/100*AY22)*$K$17</f>
        <v>30</v>
      </c>
      <c r="BD22" s="30"/>
      <c r="BE22" s="30"/>
      <c r="BF22" s="30"/>
      <c r="BG22" s="30">
        <v>0</v>
      </c>
      <c r="BH22" s="30"/>
      <c r="BI22" s="30"/>
      <c r="BJ22" s="30"/>
      <c r="BK22" s="30">
        <f t="shared" ref="BK22:BK26" si="6">(VLOOKUP($BG$19,$B$7:$P$13,11,0)/100*BG22)*$K$17</f>
        <v>0</v>
      </c>
      <c r="BL22" s="30"/>
      <c r="BM22" s="30"/>
      <c r="BN22" s="30"/>
      <c r="BO22" s="30">
        <v>0</v>
      </c>
      <c r="BP22" s="30"/>
      <c r="BQ22" s="30"/>
      <c r="BR22" s="30"/>
      <c r="BS22" s="30">
        <f t="shared" ref="BS22:BS26" si="7">(VLOOKUP($BO$19,$B$7:$P$13,11,0)/100*BO22)*$K$17</f>
        <v>0</v>
      </c>
      <c r="BT22" s="30"/>
      <c r="BU22" s="30"/>
      <c r="BV22" s="30"/>
      <c r="BW22" s="30">
        <f t="shared" ref="BW22:BW26" si="8">SUM(BO22,BG22,AY22,AQ22,AI22,AA22,S22)</f>
        <v>20</v>
      </c>
      <c r="BX22" s="30"/>
      <c r="BY22" s="30"/>
      <c r="BZ22" s="30"/>
      <c r="CA22" s="30">
        <f t="shared" ref="CA22:CA26" si="9">SUM(BS22,BK22,BC22,AU22,AM22,AE22,W22)</f>
        <v>7700</v>
      </c>
      <c r="CB22" s="30"/>
      <c r="CC22" s="30"/>
      <c r="CD22" s="30"/>
    </row>
    <row r="23" spans="2:108">
      <c r="B23" s="30" t="s">
        <v>65</v>
      </c>
      <c r="C23" s="30"/>
      <c r="D23" s="30"/>
      <c r="E23" s="30"/>
      <c r="F23" s="30"/>
      <c r="G23" s="30">
        <v>20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>
        <v>7</v>
      </c>
      <c r="T23" s="30"/>
      <c r="U23" s="30"/>
      <c r="V23" s="30"/>
      <c r="W23" s="30">
        <f t="shared" si="1"/>
        <v>3500</v>
      </c>
      <c r="X23" s="30"/>
      <c r="Y23" s="30"/>
      <c r="Z23" s="30"/>
      <c r="AA23" s="30">
        <v>1.5</v>
      </c>
      <c r="AB23" s="30"/>
      <c r="AC23" s="30"/>
      <c r="AD23" s="30"/>
      <c r="AE23" s="30">
        <f t="shared" si="2"/>
        <v>75</v>
      </c>
      <c r="AF23" s="30"/>
      <c r="AG23" s="30"/>
      <c r="AH23" s="30"/>
      <c r="AI23" s="30">
        <v>3</v>
      </c>
      <c r="AJ23" s="30"/>
      <c r="AK23" s="30"/>
      <c r="AL23" s="30"/>
      <c r="AM23" s="30">
        <f t="shared" si="3"/>
        <v>300</v>
      </c>
      <c r="AN23" s="30"/>
      <c r="AO23" s="30"/>
      <c r="AP23" s="30"/>
      <c r="AQ23" s="30">
        <v>3</v>
      </c>
      <c r="AR23" s="30"/>
      <c r="AS23" s="30"/>
      <c r="AT23" s="30"/>
      <c r="AU23" s="30">
        <f t="shared" si="4"/>
        <v>60</v>
      </c>
      <c r="AV23" s="30"/>
      <c r="AW23" s="30"/>
      <c r="AX23" s="30"/>
      <c r="AY23" s="30">
        <v>5</v>
      </c>
      <c r="AZ23" s="30"/>
      <c r="BA23" s="30"/>
      <c r="BB23" s="30"/>
      <c r="BC23" s="30">
        <f t="shared" si="5"/>
        <v>100</v>
      </c>
      <c r="BD23" s="30"/>
      <c r="BE23" s="30"/>
      <c r="BF23" s="30"/>
      <c r="BG23" s="30">
        <v>0.5</v>
      </c>
      <c r="BH23" s="30"/>
      <c r="BI23" s="30"/>
      <c r="BJ23" s="30"/>
      <c r="BK23" s="30">
        <f t="shared" si="6"/>
        <v>10</v>
      </c>
      <c r="BL23" s="30"/>
      <c r="BM23" s="30"/>
      <c r="BN23" s="30"/>
      <c r="BO23" s="30">
        <v>0</v>
      </c>
      <c r="BP23" s="30"/>
      <c r="BQ23" s="30"/>
      <c r="BR23" s="30"/>
      <c r="BS23" s="30">
        <f t="shared" si="7"/>
        <v>0</v>
      </c>
      <c r="BT23" s="30"/>
      <c r="BU23" s="30"/>
      <c r="BV23" s="30"/>
      <c r="BW23" s="30">
        <f t="shared" si="8"/>
        <v>20</v>
      </c>
      <c r="BX23" s="30"/>
      <c r="BY23" s="30"/>
      <c r="BZ23" s="30"/>
      <c r="CA23" s="30">
        <f t="shared" si="9"/>
        <v>4045</v>
      </c>
      <c r="CB23" s="30"/>
      <c r="CC23" s="30"/>
      <c r="CD23" s="30"/>
    </row>
    <row r="24" spans="2:108">
      <c r="B24" s="30" t="s">
        <v>66</v>
      </c>
      <c r="C24" s="30"/>
      <c r="D24" s="30"/>
      <c r="E24" s="30"/>
      <c r="F24" s="30"/>
      <c r="G24" s="30">
        <v>20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>
        <v>8</v>
      </c>
      <c r="T24" s="30"/>
      <c r="U24" s="30"/>
      <c r="V24" s="30"/>
      <c r="W24" s="30">
        <f t="shared" si="1"/>
        <v>4000</v>
      </c>
      <c r="X24" s="30"/>
      <c r="Y24" s="30"/>
      <c r="Z24" s="30"/>
      <c r="AA24" s="30">
        <v>1</v>
      </c>
      <c r="AB24" s="30"/>
      <c r="AC24" s="30"/>
      <c r="AD24" s="30"/>
      <c r="AE24" s="30">
        <f t="shared" si="2"/>
        <v>50</v>
      </c>
      <c r="AF24" s="30"/>
      <c r="AG24" s="30"/>
      <c r="AH24" s="30"/>
      <c r="AI24" s="30">
        <v>7</v>
      </c>
      <c r="AJ24" s="30"/>
      <c r="AK24" s="30"/>
      <c r="AL24" s="30"/>
      <c r="AM24" s="30">
        <f t="shared" si="3"/>
        <v>700</v>
      </c>
      <c r="AN24" s="30"/>
      <c r="AO24" s="30"/>
      <c r="AP24" s="30"/>
      <c r="AQ24" s="30">
        <v>0.5</v>
      </c>
      <c r="AR24" s="30"/>
      <c r="AS24" s="30"/>
      <c r="AT24" s="30"/>
      <c r="AU24" s="30">
        <f t="shared" si="4"/>
        <v>10</v>
      </c>
      <c r="AV24" s="30"/>
      <c r="AW24" s="30"/>
      <c r="AX24" s="30"/>
      <c r="AY24" s="30">
        <v>3</v>
      </c>
      <c r="AZ24" s="30"/>
      <c r="BA24" s="30"/>
      <c r="BB24" s="30"/>
      <c r="BC24" s="30">
        <f t="shared" si="5"/>
        <v>60</v>
      </c>
      <c r="BD24" s="30"/>
      <c r="BE24" s="30"/>
      <c r="BF24" s="30"/>
      <c r="BG24" s="30">
        <v>0.5</v>
      </c>
      <c r="BH24" s="30"/>
      <c r="BI24" s="30"/>
      <c r="BJ24" s="30"/>
      <c r="BK24" s="30">
        <f t="shared" si="6"/>
        <v>10</v>
      </c>
      <c r="BL24" s="30"/>
      <c r="BM24" s="30"/>
      <c r="BN24" s="30"/>
      <c r="BO24" s="30">
        <v>0</v>
      </c>
      <c r="BP24" s="30"/>
      <c r="BQ24" s="30"/>
      <c r="BR24" s="30"/>
      <c r="BS24" s="30">
        <f t="shared" si="7"/>
        <v>0</v>
      </c>
      <c r="BT24" s="30"/>
      <c r="BU24" s="30"/>
      <c r="BV24" s="30"/>
      <c r="BW24" s="30">
        <f t="shared" si="8"/>
        <v>20</v>
      </c>
      <c r="BX24" s="30"/>
      <c r="BY24" s="30"/>
      <c r="BZ24" s="30"/>
      <c r="CA24" s="30">
        <f t="shared" si="9"/>
        <v>4830</v>
      </c>
      <c r="CB24" s="30"/>
      <c r="CC24" s="30"/>
      <c r="CD24" s="30"/>
    </row>
    <row r="25" spans="2:108">
      <c r="B25" s="30" t="s">
        <v>67</v>
      </c>
      <c r="C25" s="30"/>
      <c r="D25" s="30"/>
      <c r="E25" s="30"/>
      <c r="F25" s="30"/>
      <c r="G25" s="30">
        <v>20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>
        <v>0</v>
      </c>
      <c r="T25" s="30"/>
      <c r="U25" s="30"/>
      <c r="V25" s="30"/>
      <c r="W25" s="30">
        <f t="shared" si="1"/>
        <v>0</v>
      </c>
      <c r="X25" s="30"/>
      <c r="Y25" s="30"/>
      <c r="Z25" s="30"/>
      <c r="AA25" s="30">
        <v>0</v>
      </c>
      <c r="AB25" s="30"/>
      <c r="AC25" s="30"/>
      <c r="AD25" s="30"/>
      <c r="AE25" s="30">
        <f t="shared" si="2"/>
        <v>0</v>
      </c>
      <c r="AF25" s="30"/>
      <c r="AG25" s="30"/>
      <c r="AH25" s="30"/>
      <c r="AI25" s="30">
        <v>20</v>
      </c>
      <c r="AJ25" s="30"/>
      <c r="AK25" s="30"/>
      <c r="AL25" s="30"/>
      <c r="AM25" s="30">
        <f t="shared" si="3"/>
        <v>2000</v>
      </c>
      <c r="AN25" s="30"/>
      <c r="AO25" s="30"/>
      <c r="AP25" s="30"/>
      <c r="AQ25" s="30">
        <v>0</v>
      </c>
      <c r="AR25" s="30"/>
      <c r="AS25" s="30"/>
      <c r="AT25" s="30"/>
      <c r="AU25" s="30">
        <f t="shared" si="4"/>
        <v>0</v>
      </c>
      <c r="AV25" s="30"/>
      <c r="AW25" s="30"/>
      <c r="AX25" s="30"/>
      <c r="AY25" s="30">
        <v>0</v>
      </c>
      <c r="AZ25" s="30"/>
      <c r="BA25" s="30"/>
      <c r="BB25" s="30"/>
      <c r="BC25" s="30">
        <f t="shared" si="5"/>
        <v>0</v>
      </c>
      <c r="BD25" s="30"/>
      <c r="BE25" s="30"/>
      <c r="BF25" s="30"/>
      <c r="BG25" s="30">
        <v>0</v>
      </c>
      <c r="BH25" s="30"/>
      <c r="BI25" s="30"/>
      <c r="BJ25" s="30"/>
      <c r="BK25" s="30">
        <f t="shared" si="6"/>
        <v>0</v>
      </c>
      <c r="BL25" s="30"/>
      <c r="BM25" s="30"/>
      <c r="BN25" s="30"/>
      <c r="BO25" s="30">
        <v>0</v>
      </c>
      <c r="BP25" s="30"/>
      <c r="BQ25" s="30"/>
      <c r="BR25" s="30"/>
      <c r="BS25" s="30">
        <f t="shared" si="7"/>
        <v>0</v>
      </c>
      <c r="BT25" s="30"/>
      <c r="BU25" s="30"/>
      <c r="BV25" s="30"/>
      <c r="BW25" s="30">
        <f t="shared" si="8"/>
        <v>20</v>
      </c>
      <c r="BX25" s="30"/>
      <c r="BY25" s="30"/>
      <c r="BZ25" s="30"/>
      <c r="CA25" s="30">
        <f t="shared" si="9"/>
        <v>2000</v>
      </c>
      <c r="CB25" s="30"/>
      <c r="CC25" s="30"/>
      <c r="CD25" s="30"/>
    </row>
    <row r="26" spans="2:108">
      <c r="B26" s="42" t="s">
        <v>81</v>
      </c>
      <c r="C26" s="42"/>
      <c r="D26" s="42"/>
      <c r="E26" s="42"/>
      <c r="F26" s="42"/>
      <c r="G26" s="30">
        <v>10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>
        <v>4</v>
      </c>
      <c r="T26" s="30"/>
      <c r="U26" s="30"/>
      <c r="V26" s="30"/>
      <c r="W26" s="30">
        <f t="shared" si="1"/>
        <v>2000</v>
      </c>
      <c r="X26" s="30"/>
      <c r="Y26" s="30"/>
      <c r="Z26" s="30"/>
      <c r="AA26" s="30">
        <v>0.5</v>
      </c>
      <c r="AB26" s="30"/>
      <c r="AC26" s="30"/>
      <c r="AD26" s="30"/>
      <c r="AE26" s="30">
        <f t="shared" si="2"/>
        <v>25</v>
      </c>
      <c r="AF26" s="30"/>
      <c r="AG26" s="30"/>
      <c r="AH26" s="30"/>
      <c r="AI26" s="30">
        <v>2</v>
      </c>
      <c r="AJ26" s="30"/>
      <c r="AK26" s="30"/>
      <c r="AL26" s="30"/>
      <c r="AM26" s="30">
        <f t="shared" si="3"/>
        <v>200</v>
      </c>
      <c r="AN26" s="30"/>
      <c r="AO26" s="30"/>
      <c r="AP26" s="30"/>
      <c r="AQ26" s="30">
        <v>1.5</v>
      </c>
      <c r="AR26" s="30"/>
      <c r="AS26" s="30"/>
      <c r="AT26" s="30"/>
      <c r="AU26" s="30">
        <f t="shared" si="4"/>
        <v>30</v>
      </c>
      <c r="AV26" s="30"/>
      <c r="AW26" s="30"/>
      <c r="AX26" s="30"/>
      <c r="AY26" s="30">
        <v>0.5</v>
      </c>
      <c r="AZ26" s="30"/>
      <c r="BA26" s="30"/>
      <c r="BB26" s="30"/>
      <c r="BC26" s="30">
        <f t="shared" si="5"/>
        <v>10</v>
      </c>
      <c r="BD26" s="30"/>
      <c r="BE26" s="30"/>
      <c r="BF26" s="30"/>
      <c r="BG26" s="30">
        <v>0.5</v>
      </c>
      <c r="BH26" s="30"/>
      <c r="BI26" s="30"/>
      <c r="BJ26" s="30"/>
      <c r="BK26" s="30">
        <f t="shared" si="6"/>
        <v>10</v>
      </c>
      <c r="BL26" s="30"/>
      <c r="BM26" s="30"/>
      <c r="BN26" s="30"/>
      <c r="BO26" s="30">
        <v>1</v>
      </c>
      <c r="BP26" s="30"/>
      <c r="BQ26" s="30"/>
      <c r="BR26" s="30"/>
      <c r="BS26" s="30">
        <f t="shared" si="7"/>
        <v>20</v>
      </c>
      <c r="BT26" s="30"/>
      <c r="BU26" s="30"/>
      <c r="BV26" s="30"/>
      <c r="BW26" s="30">
        <f t="shared" si="8"/>
        <v>10</v>
      </c>
      <c r="BX26" s="30"/>
      <c r="BY26" s="30"/>
      <c r="BZ26" s="30"/>
      <c r="CA26" s="30">
        <f t="shared" si="9"/>
        <v>2295</v>
      </c>
      <c r="CB26" s="30"/>
      <c r="CC26" s="30"/>
      <c r="CD26" s="30"/>
    </row>
    <row r="27" spans="2:108">
      <c r="B27" s="42" t="s">
        <v>213</v>
      </c>
      <c r="C27" s="42"/>
      <c r="D27" s="42"/>
      <c r="E27" s="42"/>
      <c r="F27" s="42"/>
      <c r="G27" s="30">
        <f>SUM(G21:G26)</f>
        <v>100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>
        <f>SUM(S21:U26)</f>
        <v>38</v>
      </c>
      <c r="T27" s="30"/>
      <c r="U27" s="30"/>
      <c r="V27" s="30"/>
      <c r="W27" s="30">
        <f t="shared" ref="W27" si="10">SUM(W21:Y26)</f>
        <v>19000</v>
      </c>
      <c r="X27" s="30"/>
      <c r="Y27" s="30"/>
      <c r="Z27" s="30"/>
      <c r="AA27" s="30">
        <f>SUM(AA21:AC26)</f>
        <v>6</v>
      </c>
      <c r="AB27" s="30"/>
      <c r="AC27" s="30"/>
      <c r="AD27" s="30"/>
      <c r="AE27" s="30">
        <f t="shared" ref="AE27" si="11">SUM(AE21:AG26)</f>
        <v>300</v>
      </c>
      <c r="AF27" s="30"/>
      <c r="AG27" s="30"/>
      <c r="AH27" s="30"/>
      <c r="AI27" s="30">
        <f t="shared" ref="AI27" si="12">SUM(AI21:AK26)</f>
        <v>34.5</v>
      </c>
      <c r="AJ27" s="30"/>
      <c r="AK27" s="30"/>
      <c r="AL27" s="30"/>
      <c r="AM27" s="30">
        <f t="shared" ref="AM27" si="13">SUM(AM21:AO26)</f>
        <v>3450</v>
      </c>
      <c r="AN27" s="30"/>
      <c r="AO27" s="30"/>
      <c r="AP27" s="30"/>
      <c r="AQ27" s="30">
        <f t="shared" ref="AQ27" si="14">SUM(AQ21:AS26)</f>
        <v>7.5</v>
      </c>
      <c r="AR27" s="30"/>
      <c r="AS27" s="30"/>
      <c r="AT27" s="30"/>
      <c r="AU27" s="30">
        <f t="shared" ref="AU27" si="15">SUM(AU21:AW26)</f>
        <v>150</v>
      </c>
      <c r="AV27" s="30"/>
      <c r="AW27" s="30"/>
      <c r="AX27" s="30"/>
      <c r="AY27" s="30">
        <f t="shared" ref="AY27" si="16">SUM(AY21:BA26)</f>
        <v>11</v>
      </c>
      <c r="AZ27" s="30"/>
      <c r="BA27" s="30"/>
      <c r="BB27" s="30"/>
      <c r="BC27" s="30">
        <f t="shared" ref="BC27" si="17">SUM(BC21:BE26)</f>
        <v>220</v>
      </c>
      <c r="BD27" s="30"/>
      <c r="BE27" s="30"/>
      <c r="BF27" s="30"/>
      <c r="BG27" s="30">
        <f t="shared" ref="BG27" si="18">SUM(BG21:BI26)</f>
        <v>2</v>
      </c>
      <c r="BH27" s="30"/>
      <c r="BI27" s="30"/>
      <c r="BJ27" s="30"/>
      <c r="BK27" s="30">
        <f t="shared" ref="BK27" si="19">SUM(BK21:BM26)</f>
        <v>40</v>
      </c>
      <c r="BL27" s="30"/>
      <c r="BM27" s="30"/>
      <c r="BN27" s="30"/>
      <c r="BO27" s="30">
        <f t="shared" ref="BO27" si="20">SUM(BO21:BQ26)</f>
        <v>1</v>
      </c>
      <c r="BP27" s="30"/>
      <c r="BQ27" s="30"/>
      <c r="BR27" s="30"/>
      <c r="BS27" s="30">
        <f t="shared" ref="BS27" si="21">SUM(BS21:BU26)</f>
        <v>20</v>
      </c>
      <c r="BT27" s="30"/>
      <c r="BU27" s="30"/>
      <c r="BV27" s="30"/>
      <c r="BW27" s="30">
        <f t="shared" ref="BW27" si="22">SUM(BW21:BY26)</f>
        <v>100</v>
      </c>
      <c r="BX27" s="30"/>
      <c r="BY27" s="30"/>
      <c r="BZ27" s="30"/>
      <c r="CA27" s="30">
        <f t="shared" ref="CA27" si="23">SUM(CA21:CC26)</f>
        <v>23180</v>
      </c>
      <c r="CB27" s="30"/>
      <c r="CC27" s="30"/>
      <c r="CD27" s="30"/>
    </row>
    <row r="29" spans="2:108">
      <c r="B29" s="38" t="s">
        <v>82</v>
      </c>
      <c r="C29" s="38"/>
      <c r="D29" s="38"/>
      <c r="E29" s="38"/>
      <c r="F29" s="38"/>
      <c r="G29" s="38"/>
      <c r="H29" s="38"/>
      <c r="I29" s="38"/>
      <c r="K29" s="43">
        <v>1</v>
      </c>
      <c r="L29" s="43"/>
      <c r="M29" s="43"/>
    </row>
    <row r="30" spans="2:108">
      <c r="B30" s="2"/>
      <c r="C30" s="2"/>
      <c r="D30" s="2"/>
      <c r="E30" s="2"/>
      <c r="F30" s="2"/>
      <c r="G30" s="2"/>
      <c r="H30" s="2"/>
      <c r="I30" s="2"/>
    </row>
    <row r="31" spans="2:108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 t="s">
        <v>15</v>
      </c>
      <c r="V31" s="30"/>
      <c r="W31" s="30"/>
      <c r="X31" s="30"/>
      <c r="Y31" s="30"/>
      <c r="Z31" s="30"/>
      <c r="AA31" s="30"/>
      <c r="AB31" s="30"/>
      <c r="AC31" s="30" t="s">
        <v>228</v>
      </c>
      <c r="AD31" s="30"/>
      <c r="AE31" s="30"/>
      <c r="AF31" s="30"/>
      <c r="AG31" s="30"/>
      <c r="AH31" s="30"/>
      <c r="AI31" s="30"/>
      <c r="AJ31" s="30"/>
      <c r="AK31" s="30" t="s">
        <v>229</v>
      </c>
      <c r="AL31" s="30"/>
      <c r="AM31" s="30"/>
      <c r="AN31" s="30"/>
      <c r="AO31" s="30"/>
      <c r="AP31" s="30"/>
      <c r="AQ31" s="30"/>
      <c r="AR31" s="30"/>
      <c r="AS31" s="30" t="s">
        <v>230</v>
      </c>
      <c r="AT31" s="30"/>
      <c r="AU31" s="30"/>
      <c r="AV31" s="30"/>
      <c r="AW31" s="30"/>
      <c r="AX31" s="30"/>
      <c r="AY31" s="30"/>
      <c r="AZ31" s="30"/>
      <c r="BA31" s="30" t="s">
        <v>231</v>
      </c>
      <c r="BB31" s="30"/>
      <c r="BC31" s="30"/>
      <c r="BD31" s="30"/>
      <c r="BE31" s="30"/>
      <c r="BF31" s="30"/>
      <c r="BG31" s="30"/>
      <c r="BH31" s="30"/>
      <c r="BI31" s="30" t="s">
        <v>232</v>
      </c>
      <c r="BJ31" s="30"/>
      <c r="BK31" s="30"/>
      <c r="BL31" s="30"/>
      <c r="BM31" s="30"/>
      <c r="BN31" s="30"/>
      <c r="BO31" s="30"/>
      <c r="BP31" s="30"/>
      <c r="BQ31" s="30" t="s">
        <v>224</v>
      </c>
      <c r="BR31" s="30"/>
      <c r="BS31" s="30"/>
      <c r="BT31" s="30"/>
      <c r="BU31" s="30"/>
      <c r="BV31" s="30"/>
      <c r="BW31" s="30"/>
      <c r="BX31" s="30"/>
      <c r="BY31" s="30" t="s">
        <v>233</v>
      </c>
      <c r="BZ31" s="30"/>
      <c r="CA31" s="30"/>
      <c r="CB31" s="30"/>
      <c r="CC31" s="30"/>
      <c r="CD31" s="30"/>
      <c r="CE31" s="30"/>
      <c r="CF31" s="30"/>
    </row>
    <row r="32" spans="2:108">
      <c r="B32" s="30"/>
      <c r="C32" s="30"/>
      <c r="D32" s="30"/>
      <c r="E32" s="30"/>
      <c r="F32" s="30"/>
      <c r="G32" s="30"/>
      <c r="H32" s="30"/>
      <c r="I32" s="30" t="s">
        <v>216</v>
      </c>
      <c r="J32" s="30"/>
      <c r="K32" s="30"/>
      <c r="L32" s="30"/>
      <c r="M32" s="30"/>
      <c r="N32" s="30"/>
      <c r="O32" s="30" t="s">
        <v>236</v>
      </c>
      <c r="P32" s="30"/>
      <c r="Q32" s="30"/>
      <c r="R32" s="30"/>
      <c r="S32" s="30"/>
      <c r="T32" s="30"/>
      <c r="U32" s="30" t="s">
        <v>234</v>
      </c>
      <c r="V32" s="30"/>
      <c r="W32" s="30"/>
      <c r="X32" s="30"/>
      <c r="Y32" s="30" t="s">
        <v>235</v>
      </c>
      <c r="Z32" s="30"/>
      <c r="AA32" s="30"/>
      <c r="AB32" s="30"/>
      <c r="AC32" s="30" t="s">
        <v>234</v>
      </c>
      <c r="AD32" s="30"/>
      <c r="AE32" s="30"/>
      <c r="AF32" s="30"/>
      <c r="AG32" s="30" t="s">
        <v>235</v>
      </c>
      <c r="AH32" s="30"/>
      <c r="AI32" s="30"/>
      <c r="AJ32" s="30"/>
      <c r="AK32" s="30" t="s">
        <v>234</v>
      </c>
      <c r="AL32" s="30"/>
      <c r="AM32" s="30"/>
      <c r="AN32" s="30"/>
      <c r="AO32" s="30" t="s">
        <v>235</v>
      </c>
      <c r="AP32" s="30"/>
      <c r="AQ32" s="30"/>
      <c r="AR32" s="30"/>
      <c r="AS32" s="30" t="s">
        <v>234</v>
      </c>
      <c r="AT32" s="30"/>
      <c r="AU32" s="30"/>
      <c r="AV32" s="30"/>
      <c r="AW32" s="30" t="s">
        <v>235</v>
      </c>
      <c r="AX32" s="30"/>
      <c r="AY32" s="30"/>
      <c r="AZ32" s="30"/>
      <c r="BA32" s="30" t="s">
        <v>234</v>
      </c>
      <c r="BB32" s="30"/>
      <c r="BC32" s="30"/>
      <c r="BD32" s="30"/>
      <c r="BE32" s="30" t="s">
        <v>235</v>
      </c>
      <c r="BF32" s="30"/>
      <c r="BG32" s="30"/>
      <c r="BH32" s="30"/>
      <c r="BI32" s="30" t="s">
        <v>234</v>
      </c>
      <c r="BJ32" s="30"/>
      <c r="BK32" s="30"/>
      <c r="BL32" s="30"/>
      <c r="BM32" s="30" t="s">
        <v>235</v>
      </c>
      <c r="BN32" s="30"/>
      <c r="BO32" s="30"/>
      <c r="BP32" s="30"/>
      <c r="BQ32" s="30" t="s">
        <v>234</v>
      </c>
      <c r="BR32" s="30"/>
      <c r="BS32" s="30"/>
      <c r="BT32" s="30"/>
      <c r="BU32" s="30" t="s">
        <v>235</v>
      </c>
      <c r="BV32" s="30"/>
      <c r="BW32" s="30"/>
      <c r="BX32" s="30"/>
      <c r="BY32" s="30" t="s">
        <v>234</v>
      </c>
      <c r="BZ32" s="30"/>
      <c r="CA32" s="30"/>
      <c r="CB32" s="30"/>
      <c r="CC32" s="30" t="s">
        <v>235</v>
      </c>
      <c r="CD32" s="30"/>
      <c r="CE32" s="30"/>
      <c r="CF32" s="30"/>
    </row>
    <row r="33" spans="2:84">
      <c r="B33" s="30" t="s">
        <v>83</v>
      </c>
      <c r="C33" s="30"/>
      <c r="D33" s="30"/>
      <c r="E33" s="30"/>
      <c r="F33" s="30"/>
      <c r="G33" s="30"/>
      <c r="H33" s="30"/>
      <c r="I33" s="39">
        <v>14</v>
      </c>
      <c r="J33" s="40"/>
      <c r="K33" s="40"/>
      <c r="L33" s="40"/>
      <c r="M33" s="40"/>
      <c r="N33" s="41"/>
      <c r="O33" s="30"/>
      <c r="P33" s="30"/>
      <c r="Q33" s="30"/>
      <c r="R33" s="30"/>
      <c r="S33" s="30"/>
      <c r="T33" s="30"/>
      <c r="U33" s="30">
        <v>6</v>
      </c>
      <c r="V33" s="30"/>
      <c r="W33" s="30"/>
      <c r="X33" s="30"/>
      <c r="Y33" s="30">
        <f>(VLOOKUP($U$31,$B$7:$P$13,11,0)/100*U33)*$K$29</f>
        <v>3000</v>
      </c>
      <c r="Z33" s="30"/>
      <c r="AA33" s="30"/>
      <c r="AB33" s="30"/>
      <c r="AC33" s="30">
        <v>1</v>
      </c>
      <c r="AD33" s="30"/>
      <c r="AE33" s="30"/>
      <c r="AF33" s="30"/>
      <c r="AG33" s="30">
        <f>(VLOOKUP($AC$31,$B$7:$P$13,11,0)/100*AC33)*$K$29</f>
        <v>50</v>
      </c>
      <c r="AH33" s="30"/>
      <c r="AI33" s="30"/>
      <c r="AJ33" s="30"/>
      <c r="AK33" s="30">
        <v>3</v>
      </c>
      <c r="AL33" s="30"/>
      <c r="AM33" s="30"/>
      <c r="AN33" s="30"/>
      <c r="AO33" s="30">
        <f>(VLOOKUP($AK$31,$B$7:$P$13,11,0)/100*AK33)*$K$29</f>
        <v>300</v>
      </c>
      <c r="AP33" s="30"/>
      <c r="AQ33" s="30"/>
      <c r="AR33" s="30"/>
      <c r="AS33" s="30">
        <v>2</v>
      </c>
      <c r="AT33" s="30"/>
      <c r="AU33" s="30"/>
      <c r="AV33" s="30"/>
      <c r="AW33" s="30">
        <f>(VLOOKUP($AS$31,$B$7:$P$13,11,0)/100*AS33)*$K$29</f>
        <v>40</v>
      </c>
      <c r="AX33" s="30"/>
      <c r="AY33" s="30"/>
      <c r="AZ33" s="30"/>
      <c r="BA33" s="30">
        <v>0.5</v>
      </c>
      <c r="BB33" s="30"/>
      <c r="BC33" s="30"/>
      <c r="BD33" s="30"/>
      <c r="BE33" s="30">
        <f>(VLOOKUP($BA$31,$B$7:$P$13,11,0)/100*BA33)*$K$29</f>
        <v>10</v>
      </c>
      <c r="BF33" s="30"/>
      <c r="BG33" s="30"/>
      <c r="BH33" s="30"/>
      <c r="BI33" s="30">
        <v>0.5</v>
      </c>
      <c r="BJ33" s="30"/>
      <c r="BK33" s="30"/>
      <c r="BL33" s="30"/>
      <c r="BM33" s="30">
        <f>(VLOOKUP($BI$31,$B$7:$P$13,11,0)/100*BI33)*$K$29</f>
        <v>10</v>
      </c>
      <c r="BN33" s="30"/>
      <c r="BO33" s="30"/>
      <c r="BP33" s="30"/>
      <c r="BQ33" s="30">
        <v>1</v>
      </c>
      <c r="BR33" s="30"/>
      <c r="BS33" s="30"/>
      <c r="BT33" s="30"/>
      <c r="BU33" s="30">
        <f>(VLOOKUP($BQ$31,$B$7:$P$13,11,0)/100*BQ33)*$K$29</f>
        <v>20</v>
      </c>
      <c r="BV33" s="30"/>
      <c r="BW33" s="30"/>
      <c r="BX33" s="30"/>
      <c r="BY33" s="30">
        <f>SUM(BQ33,BI33,BA33,AS33,AK33,AC33,U33)</f>
        <v>14</v>
      </c>
      <c r="BZ33" s="30"/>
      <c r="CA33" s="30"/>
      <c r="CB33" s="30"/>
      <c r="CC33" s="30">
        <f>SUM(BU33,BM33,BE33,AW33,AO33,AG33,Y33)</f>
        <v>3430</v>
      </c>
      <c r="CD33" s="30"/>
      <c r="CE33" s="30"/>
      <c r="CF33" s="30"/>
    </row>
    <row r="34" spans="2:84">
      <c r="B34" s="30" t="s">
        <v>84</v>
      </c>
      <c r="C34" s="30"/>
      <c r="D34" s="30"/>
      <c r="E34" s="30"/>
      <c r="F34" s="30"/>
      <c r="G34" s="30"/>
      <c r="H34" s="30"/>
      <c r="I34" s="39">
        <v>16</v>
      </c>
      <c r="J34" s="40"/>
      <c r="K34" s="40"/>
      <c r="L34" s="40"/>
      <c r="M34" s="40"/>
      <c r="N34" s="41"/>
      <c r="O34" s="30"/>
      <c r="P34" s="30"/>
      <c r="Q34" s="30"/>
      <c r="R34" s="30"/>
      <c r="S34" s="30"/>
      <c r="T34" s="30"/>
      <c r="U34" s="30">
        <v>5</v>
      </c>
      <c r="V34" s="30"/>
      <c r="W34" s="30"/>
      <c r="X34" s="30"/>
      <c r="Y34" s="30">
        <f t="shared" ref="Y34:Y37" si="24">(VLOOKUP($U$31,$B$7:$P$13,11,0)/100*U34)*$K$29</f>
        <v>2500</v>
      </c>
      <c r="Z34" s="30"/>
      <c r="AA34" s="30"/>
      <c r="AB34" s="30"/>
      <c r="AC34" s="30">
        <v>1</v>
      </c>
      <c r="AD34" s="30"/>
      <c r="AE34" s="30"/>
      <c r="AF34" s="30"/>
      <c r="AG34" s="30">
        <f t="shared" ref="AG34:AG37" si="25">(VLOOKUP($AC$31,$B$7:$P$13,11,0)/100*AC34)*$K$29</f>
        <v>50</v>
      </c>
      <c r="AH34" s="30"/>
      <c r="AI34" s="30"/>
      <c r="AJ34" s="30"/>
      <c r="AK34" s="30">
        <v>3</v>
      </c>
      <c r="AL34" s="30"/>
      <c r="AM34" s="30"/>
      <c r="AN34" s="30"/>
      <c r="AO34" s="30">
        <f t="shared" ref="AO34:AO37" si="26">(VLOOKUP($AK$31,$B$7:$P$13,11,0)/100*AK34)*$K$29</f>
        <v>300</v>
      </c>
      <c r="AP34" s="30"/>
      <c r="AQ34" s="30"/>
      <c r="AR34" s="30"/>
      <c r="AS34" s="30">
        <v>2.5</v>
      </c>
      <c r="AT34" s="30"/>
      <c r="AU34" s="30"/>
      <c r="AV34" s="30"/>
      <c r="AW34" s="30">
        <f t="shared" ref="AW34:AW37" si="27">(VLOOKUP($AS$31,$B$7:$P$13,11,0)/100*AS34)*$K$29</f>
        <v>50</v>
      </c>
      <c r="AX34" s="30"/>
      <c r="AY34" s="30"/>
      <c r="AZ34" s="30"/>
      <c r="BA34" s="30">
        <v>2</v>
      </c>
      <c r="BB34" s="30"/>
      <c r="BC34" s="30"/>
      <c r="BD34" s="30"/>
      <c r="BE34" s="30">
        <f t="shared" ref="BE34:BE37" si="28">(VLOOKUP($BA$31,$B$7:$P$13,11,0)/100*BA34)*$K$29</f>
        <v>40</v>
      </c>
      <c r="BF34" s="30"/>
      <c r="BG34" s="30"/>
      <c r="BH34" s="30"/>
      <c r="BI34" s="30">
        <v>1</v>
      </c>
      <c r="BJ34" s="30"/>
      <c r="BK34" s="30"/>
      <c r="BL34" s="30"/>
      <c r="BM34" s="30">
        <f t="shared" ref="BM34:BM37" si="29">(VLOOKUP($BI$31,$B$7:$P$13,11,0)/100*BI34)*$K$29</f>
        <v>20</v>
      </c>
      <c r="BN34" s="30"/>
      <c r="BO34" s="30"/>
      <c r="BP34" s="30"/>
      <c r="BQ34" s="30">
        <v>1.5</v>
      </c>
      <c r="BR34" s="30"/>
      <c r="BS34" s="30"/>
      <c r="BT34" s="30"/>
      <c r="BU34" s="30">
        <f t="shared" ref="BU34:BU37" si="30">(VLOOKUP($BQ$31,$B$7:$P$13,11,0)/100*BQ34)*$K$29</f>
        <v>30</v>
      </c>
      <c r="BV34" s="30"/>
      <c r="BW34" s="30"/>
      <c r="BX34" s="30"/>
      <c r="BY34" s="30">
        <f t="shared" ref="BY34:BY38" si="31">SUM(BQ34,BI34,BA34,AS34,AK34,AC34,U34)</f>
        <v>16</v>
      </c>
      <c r="BZ34" s="30"/>
      <c r="CA34" s="30"/>
      <c r="CB34" s="30"/>
      <c r="CC34" s="30">
        <f t="shared" ref="CC34:CC38" si="32">SUM(BU34,BM34,BE34,AW34,AO34,AG34,Y34)</f>
        <v>2990</v>
      </c>
      <c r="CD34" s="30"/>
      <c r="CE34" s="30"/>
      <c r="CF34" s="30"/>
    </row>
    <row r="35" spans="2:84">
      <c r="B35" s="30" t="s">
        <v>85</v>
      </c>
      <c r="C35" s="30"/>
      <c r="D35" s="30"/>
      <c r="E35" s="30"/>
      <c r="F35" s="30"/>
      <c r="G35" s="30"/>
      <c r="H35" s="30"/>
      <c r="I35" s="39">
        <v>25</v>
      </c>
      <c r="J35" s="40"/>
      <c r="K35" s="40"/>
      <c r="L35" s="40"/>
      <c r="M35" s="40"/>
      <c r="N35" s="41"/>
      <c r="O35" s="30"/>
      <c r="P35" s="30"/>
      <c r="Q35" s="30"/>
      <c r="R35" s="30"/>
      <c r="S35" s="30"/>
      <c r="T35" s="30"/>
      <c r="U35" s="30">
        <v>15</v>
      </c>
      <c r="V35" s="30"/>
      <c r="W35" s="30"/>
      <c r="X35" s="30"/>
      <c r="Y35" s="30">
        <f t="shared" si="24"/>
        <v>7500</v>
      </c>
      <c r="Z35" s="30"/>
      <c r="AA35" s="30"/>
      <c r="AB35" s="30"/>
      <c r="AC35" s="30">
        <v>3</v>
      </c>
      <c r="AD35" s="30"/>
      <c r="AE35" s="30"/>
      <c r="AF35" s="30"/>
      <c r="AG35" s="30">
        <f t="shared" si="25"/>
        <v>150</v>
      </c>
      <c r="AH35" s="30"/>
      <c r="AI35" s="30"/>
      <c r="AJ35" s="30"/>
      <c r="AK35" s="30">
        <v>3</v>
      </c>
      <c r="AL35" s="30"/>
      <c r="AM35" s="30"/>
      <c r="AN35" s="30"/>
      <c r="AO35" s="30">
        <f t="shared" si="26"/>
        <v>300</v>
      </c>
      <c r="AP35" s="30"/>
      <c r="AQ35" s="30"/>
      <c r="AR35" s="30"/>
      <c r="AS35" s="30">
        <v>2</v>
      </c>
      <c r="AT35" s="30"/>
      <c r="AU35" s="30"/>
      <c r="AV35" s="30"/>
      <c r="AW35" s="30">
        <f t="shared" si="27"/>
        <v>40</v>
      </c>
      <c r="AX35" s="30"/>
      <c r="AY35" s="30"/>
      <c r="AZ35" s="30"/>
      <c r="BA35" s="30">
        <v>0.5</v>
      </c>
      <c r="BB35" s="30"/>
      <c r="BC35" s="30"/>
      <c r="BD35" s="30"/>
      <c r="BE35" s="30">
        <f t="shared" si="28"/>
        <v>10</v>
      </c>
      <c r="BF35" s="30"/>
      <c r="BG35" s="30"/>
      <c r="BH35" s="30"/>
      <c r="BI35" s="30">
        <v>0.5</v>
      </c>
      <c r="BJ35" s="30"/>
      <c r="BK35" s="30"/>
      <c r="BL35" s="30"/>
      <c r="BM35" s="30">
        <f t="shared" si="29"/>
        <v>10</v>
      </c>
      <c r="BN35" s="30"/>
      <c r="BO35" s="30"/>
      <c r="BP35" s="30"/>
      <c r="BQ35" s="30">
        <v>1</v>
      </c>
      <c r="BR35" s="30"/>
      <c r="BS35" s="30"/>
      <c r="BT35" s="30"/>
      <c r="BU35" s="30">
        <f t="shared" si="30"/>
        <v>20</v>
      </c>
      <c r="BV35" s="30"/>
      <c r="BW35" s="30"/>
      <c r="BX35" s="30"/>
      <c r="BY35" s="30">
        <f t="shared" si="31"/>
        <v>25</v>
      </c>
      <c r="BZ35" s="30"/>
      <c r="CA35" s="30"/>
      <c r="CB35" s="30"/>
      <c r="CC35" s="30">
        <f t="shared" si="32"/>
        <v>8030</v>
      </c>
      <c r="CD35" s="30"/>
      <c r="CE35" s="30"/>
      <c r="CF35" s="30"/>
    </row>
    <row r="36" spans="2:84">
      <c r="B36" s="30" t="s">
        <v>86</v>
      </c>
      <c r="C36" s="30"/>
      <c r="D36" s="30"/>
      <c r="E36" s="30"/>
      <c r="F36" s="30"/>
      <c r="G36" s="30"/>
      <c r="H36" s="30"/>
      <c r="I36" s="39">
        <v>15</v>
      </c>
      <c r="J36" s="40"/>
      <c r="K36" s="40"/>
      <c r="L36" s="40"/>
      <c r="M36" s="40"/>
      <c r="N36" s="41"/>
      <c r="O36" s="30"/>
      <c r="P36" s="30"/>
      <c r="Q36" s="30"/>
      <c r="R36" s="30"/>
      <c r="S36" s="30"/>
      <c r="T36" s="30"/>
      <c r="U36" s="30">
        <v>5</v>
      </c>
      <c r="V36" s="30"/>
      <c r="W36" s="30"/>
      <c r="X36" s="30"/>
      <c r="Y36" s="30">
        <f t="shared" si="24"/>
        <v>2500</v>
      </c>
      <c r="Z36" s="30"/>
      <c r="AA36" s="30"/>
      <c r="AB36" s="30"/>
      <c r="AC36" s="30">
        <v>1</v>
      </c>
      <c r="AD36" s="30"/>
      <c r="AE36" s="30"/>
      <c r="AF36" s="30"/>
      <c r="AG36" s="30">
        <f t="shared" si="25"/>
        <v>50</v>
      </c>
      <c r="AH36" s="30"/>
      <c r="AI36" s="30"/>
      <c r="AJ36" s="30"/>
      <c r="AK36" s="30">
        <v>2</v>
      </c>
      <c r="AL36" s="30"/>
      <c r="AM36" s="30"/>
      <c r="AN36" s="30"/>
      <c r="AO36" s="30">
        <f t="shared" si="26"/>
        <v>200</v>
      </c>
      <c r="AP36" s="30"/>
      <c r="AQ36" s="30"/>
      <c r="AR36" s="30"/>
      <c r="AS36" s="30">
        <v>2</v>
      </c>
      <c r="AT36" s="30"/>
      <c r="AU36" s="30"/>
      <c r="AV36" s="30"/>
      <c r="AW36" s="30">
        <f t="shared" si="27"/>
        <v>40</v>
      </c>
      <c r="AX36" s="30"/>
      <c r="AY36" s="30"/>
      <c r="AZ36" s="30"/>
      <c r="BA36" s="30">
        <v>5</v>
      </c>
      <c r="BB36" s="30"/>
      <c r="BC36" s="30"/>
      <c r="BD36" s="30"/>
      <c r="BE36" s="30">
        <f t="shared" si="28"/>
        <v>100</v>
      </c>
      <c r="BF36" s="30"/>
      <c r="BG36" s="30"/>
      <c r="BH36" s="30"/>
      <c r="BI36" s="30">
        <v>0</v>
      </c>
      <c r="BJ36" s="30"/>
      <c r="BK36" s="30"/>
      <c r="BL36" s="30"/>
      <c r="BM36" s="30">
        <f t="shared" si="29"/>
        <v>0</v>
      </c>
      <c r="BN36" s="30"/>
      <c r="BO36" s="30"/>
      <c r="BP36" s="30"/>
      <c r="BQ36" s="30">
        <v>0</v>
      </c>
      <c r="BR36" s="30"/>
      <c r="BS36" s="30"/>
      <c r="BT36" s="30"/>
      <c r="BU36" s="30">
        <f t="shared" si="30"/>
        <v>0</v>
      </c>
      <c r="BV36" s="30"/>
      <c r="BW36" s="30"/>
      <c r="BX36" s="30"/>
      <c r="BY36" s="30">
        <f t="shared" si="31"/>
        <v>15</v>
      </c>
      <c r="BZ36" s="30"/>
      <c r="CA36" s="30"/>
      <c r="CB36" s="30"/>
      <c r="CC36" s="30">
        <f t="shared" si="32"/>
        <v>2890</v>
      </c>
      <c r="CD36" s="30"/>
      <c r="CE36" s="30"/>
      <c r="CF36" s="30"/>
    </row>
    <row r="37" spans="2:84">
      <c r="B37" s="30" t="s">
        <v>87</v>
      </c>
      <c r="C37" s="30"/>
      <c r="D37" s="30"/>
      <c r="E37" s="30"/>
      <c r="F37" s="30"/>
      <c r="G37" s="30"/>
      <c r="H37" s="30"/>
      <c r="I37" s="39">
        <v>30</v>
      </c>
      <c r="J37" s="40"/>
      <c r="K37" s="40"/>
      <c r="L37" s="40"/>
      <c r="M37" s="40"/>
      <c r="N37" s="41"/>
      <c r="O37" s="30"/>
      <c r="P37" s="30"/>
      <c r="Q37" s="30"/>
      <c r="R37" s="30"/>
      <c r="S37" s="30"/>
      <c r="T37" s="30"/>
      <c r="U37" s="30">
        <v>10</v>
      </c>
      <c r="V37" s="30"/>
      <c r="W37" s="30"/>
      <c r="X37" s="30"/>
      <c r="Y37" s="30">
        <f t="shared" si="24"/>
        <v>5000</v>
      </c>
      <c r="Z37" s="30"/>
      <c r="AA37" s="30"/>
      <c r="AB37" s="30"/>
      <c r="AC37" s="30">
        <v>2</v>
      </c>
      <c r="AD37" s="30"/>
      <c r="AE37" s="30"/>
      <c r="AF37" s="30"/>
      <c r="AG37" s="30">
        <f t="shared" si="25"/>
        <v>100</v>
      </c>
      <c r="AH37" s="30"/>
      <c r="AI37" s="30"/>
      <c r="AJ37" s="30"/>
      <c r="AK37" s="30">
        <v>4</v>
      </c>
      <c r="AL37" s="30"/>
      <c r="AM37" s="30"/>
      <c r="AN37" s="30"/>
      <c r="AO37" s="30">
        <f t="shared" si="26"/>
        <v>400</v>
      </c>
      <c r="AP37" s="30"/>
      <c r="AQ37" s="30"/>
      <c r="AR37" s="30"/>
      <c r="AS37" s="30">
        <v>4</v>
      </c>
      <c r="AT37" s="30"/>
      <c r="AU37" s="30"/>
      <c r="AV37" s="30"/>
      <c r="AW37" s="30">
        <f t="shared" si="27"/>
        <v>80</v>
      </c>
      <c r="AX37" s="30"/>
      <c r="AY37" s="30"/>
      <c r="AZ37" s="30"/>
      <c r="BA37" s="30">
        <v>2</v>
      </c>
      <c r="BB37" s="30"/>
      <c r="BC37" s="30"/>
      <c r="BD37" s="30"/>
      <c r="BE37" s="30">
        <f t="shared" si="28"/>
        <v>40</v>
      </c>
      <c r="BF37" s="30"/>
      <c r="BG37" s="30"/>
      <c r="BH37" s="30"/>
      <c r="BI37" s="30">
        <v>2</v>
      </c>
      <c r="BJ37" s="30"/>
      <c r="BK37" s="30"/>
      <c r="BL37" s="30"/>
      <c r="BM37" s="30">
        <f t="shared" si="29"/>
        <v>40</v>
      </c>
      <c r="BN37" s="30"/>
      <c r="BO37" s="30"/>
      <c r="BP37" s="30"/>
      <c r="BQ37" s="30">
        <v>6</v>
      </c>
      <c r="BR37" s="30"/>
      <c r="BS37" s="30"/>
      <c r="BT37" s="30"/>
      <c r="BU37" s="30">
        <f t="shared" si="30"/>
        <v>120</v>
      </c>
      <c r="BV37" s="30"/>
      <c r="BW37" s="30"/>
      <c r="BX37" s="30"/>
      <c r="BY37" s="30">
        <f t="shared" si="31"/>
        <v>30</v>
      </c>
      <c r="BZ37" s="30"/>
      <c r="CA37" s="30"/>
      <c r="CB37" s="30"/>
      <c r="CC37" s="30">
        <f t="shared" si="32"/>
        <v>5780</v>
      </c>
      <c r="CD37" s="30"/>
      <c r="CE37" s="30"/>
      <c r="CF37" s="30"/>
    </row>
    <row r="38" spans="2:84">
      <c r="B38" s="42" t="s">
        <v>213</v>
      </c>
      <c r="C38" s="42"/>
      <c r="D38" s="42"/>
      <c r="E38" s="42"/>
      <c r="F38" s="42"/>
      <c r="G38" s="42"/>
      <c r="H38" s="42"/>
      <c r="I38" s="39">
        <f>SUM(I33:N37)</f>
        <v>100</v>
      </c>
      <c r="J38" s="40"/>
      <c r="K38" s="40"/>
      <c r="L38" s="40"/>
      <c r="M38" s="40"/>
      <c r="N38" s="41"/>
      <c r="O38" s="30"/>
      <c r="P38" s="30"/>
      <c r="Q38" s="30"/>
      <c r="R38" s="30"/>
      <c r="S38" s="30"/>
      <c r="T38" s="30"/>
      <c r="U38" s="30">
        <f>SUM(U33:X37)</f>
        <v>41</v>
      </c>
      <c r="V38" s="30"/>
      <c r="W38" s="30"/>
      <c r="X38" s="30"/>
      <c r="Y38" s="30">
        <f t="shared" ref="Y38" si="33">SUM(Y33:AB37)</f>
        <v>20500</v>
      </c>
      <c r="Z38" s="30"/>
      <c r="AA38" s="30"/>
      <c r="AB38" s="30"/>
      <c r="AC38" s="30">
        <f t="shared" ref="AC38" si="34">SUM(AC33:AF37)</f>
        <v>8</v>
      </c>
      <c r="AD38" s="30"/>
      <c r="AE38" s="30"/>
      <c r="AF38" s="30"/>
      <c r="AG38" s="30">
        <f t="shared" ref="AG38" si="35">SUM(AG33:AJ37)</f>
        <v>400</v>
      </c>
      <c r="AH38" s="30"/>
      <c r="AI38" s="30"/>
      <c r="AJ38" s="30"/>
      <c r="AK38" s="30">
        <f t="shared" ref="AK38" si="36">SUM(AK33:AN37)</f>
        <v>15</v>
      </c>
      <c r="AL38" s="30"/>
      <c r="AM38" s="30"/>
      <c r="AN38" s="30"/>
      <c r="AO38" s="30">
        <f t="shared" ref="AO38" si="37">SUM(AO33:AR37)</f>
        <v>1500</v>
      </c>
      <c r="AP38" s="30"/>
      <c r="AQ38" s="30"/>
      <c r="AR38" s="30"/>
      <c r="AS38" s="30">
        <f t="shared" ref="AS38" si="38">SUM(AS33:AV37)</f>
        <v>12.5</v>
      </c>
      <c r="AT38" s="30"/>
      <c r="AU38" s="30"/>
      <c r="AV38" s="30"/>
      <c r="AW38" s="30">
        <f t="shared" ref="AW38" si="39">SUM(AW33:AZ37)</f>
        <v>250</v>
      </c>
      <c r="AX38" s="30"/>
      <c r="AY38" s="30"/>
      <c r="AZ38" s="30"/>
      <c r="BA38" s="30">
        <f t="shared" ref="BA38" si="40">SUM(BA33:BD37)</f>
        <v>10</v>
      </c>
      <c r="BB38" s="30"/>
      <c r="BC38" s="30"/>
      <c r="BD38" s="30"/>
      <c r="BE38" s="30">
        <f t="shared" ref="BE38" si="41">SUM(BE33:BH37)</f>
        <v>200</v>
      </c>
      <c r="BF38" s="30"/>
      <c r="BG38" s="30"/>
      <c r="BH38" s="30"/>
      <c r="BI38" s="30">
        <f t="shared" ref="BI38" si="42">SUM(BI33:BL37)</f>
        <v>4</v>
      </c>
      <c r="BJ38" s="30"/>
      <c r="BK38" s="30"/>
      <c r="BL38" s="30"/>
      <c r="BM38" s="30">
        <f t="shared" ref="BM38" si="43">SUM(BM33:BP37)</f>
        <v>80</v>
      </c>
      <c r="BN38" s="30"/>
      <c r="BO38" s="30"/>
      <c r="BP38" s="30"/>
      <c r="BQ38" s="30">
        <f t="shared" ref="BQ38" si="44">SUM(BQ33:BT37)</f>
        <v>9.5</v>
      </c>
      <c r="BR38" s="30"/>
      <c r="BS38" s="30"/>
      <c r="BT38" s="30"/>
      <c r="BU38" s="30">
        <f t="shared" ref="BU38" si="45">SUM(BU33:BX37)</f>
        <v>190</v>
      </c>
      <c r="BV38" s="30"/>
      <c r="BW38" s="30"/>
      <c r="BX38" s="30"/>
      <c r="BY38" s="30">
        <f t="shared" si="31"/>
        <v>100</v>
      </c>
      <c r="BZ38" s="30"/>
      <c r="CA38" s="30"/>
      <c r="CB38" s="30"/>
      <c r="CC38" s="30">
        <f t="shared" si="32"/>
        <v>23120</v>
      </c>
      <c r="CD38" s="30"/>
      <c r="CE38" s="30"/>
      <c r="CF38" s="30"/>
    </row>
    <row r="39" spans="2:84">
      <c r="O39" s="37"/>
      <c r="P39" s="37"/>
      <c r="Q39" s="37"/>
      <c r="R39" s="37"/>
      <c r="S39" s="37"/>
      <c r="T39" s="37"/>
    </row>
    <row r="40" spans="2:84" s="24" customFormat="1">
      <c r="B40" s="36" t="s">
        <v>244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2" spans="2:84">
      <c r="B42" s="30" t="s">
        <v>242</v>
      </c>
      <c r="C42" s="30"/>
      <c r="D42" s="30"/>
      <c r="E42" s="30"/>
      <c r="F42" s="30"/>
      <c r="G42" s="30"/>
      <c r="H42" s="30"/>
      <c r="I42" s="30" t="s">
        <v>243</v>
      </c>
      <c r="J42" s="30"/>
      <c r="K42" s="30"/>
      <c r="L42" s="30"/>
      <c r="M42" s="30"/>
      <c r="N42" s="30"/>
      <c r="O42" s="30"/>
      <c r="P42" s="23"/>
      <c r="Q42" s="23"/>
    </row>
    <row r="43" spans="2:84">
      <c r="B43" s="30">
        <v>1</v>
      </c>
      <c r="C43" s="30"/>
      <c r="D43" s="30"/>
      <c r="E43" s="30"/>
      <c r="F43" s="30"/>
      <c r="G43" s="30"/>
      <c r="H43" s="30"/>
      <c r="I43" s="30">
        <v>25</v>
      </c>
      <c r="J43" s="30"/>
      <c r="K43" s="30"/>
      <c r="L43" s="30"/>
      <c r="M43" s="30"/>
      <c r="N43" s="30"/>
      <c r="O43" s="30"/>
      <c r="P43" s="29"/>
    </row>
    <row r="44" spans="2:84">
      <c r="B44" s="30">
        <v>2</v>
      </c>
      <c r="C44" s="30"/>
      <c r="D44" s="30"/>
      <c r="E44" s="30"/>
      <c r="F44" s="30"/>
      <c r="G44" s="30"/>
      <c r="H44" s="30"/>
      <c r="I44" s="30">
        <v>50</v>
      </c>
      <c r="J44" s="30"/>
      <c r="K44" s="30"/>
      <c r="L44" s="30"/>
      <c r="M44" s="30"/>
      <c r="N44" s="30"/>
      <c r="O44" s="30"/>
      <c r="P44" s="23"/>
      <c r="Q44" s="23"/>
      <c r="R44" s="23"/>
      <c r="S44" s="23"/>
      <c r="T44" s="23"/>
    </row>
    <row r="45" spans="2:84">
      <c r="B45" s="30">
        <v>3</v>
      </c>
      <c r="C45" s="30"/>
      <c r="D45" s="30"/>
      <c r="E45" s="30"/>
      <c r="F45" s="30"/>
      <c r="G45" s="30"/>
      <c r="H45" s="30"/>
      <c r="I45" s="30">
        <v>75</v>
      </c>
      <c r="J45" s="30"/>
      <c r="K45" s="30"/>
      <c r="L45" s="30"/>
      <c r="M45" s="30"/>
      <c r="N45" s="30"/>
      <c r="O45" s="30"/>
      <c r="P45" s="23"/>
      <c r="Q45" s="23"/>
      <c r="R45" s="23"/>
      <c r="S45" s="23"/>
      <c r="T45" s="23"/>
    </row>
    <row r="46" spans="2:84">
      <c r="B46" s="30">
        <v>4</v>
      </c>
      <c r="C46" s="30"/>
      <c r="D46" s="30"/>
      <c r="E46" s="30"/>
      <c r="F46" s="30"/>
      <c r="G46" s="30"/>
      <c r="H46" s="30"/>
      <c r="I46" s="30">
        <v>100</v>
      </c>
      <c r="J46" s="30"/>
      <c r="K46" s="30"/>
      <c r="L46" s="30"/>
      <c r="M46" s="30"/>
      <c r="N46" s="30"/>
      <c r="O46" s="30"/>
      <c r="P46" s="23"/>
      <c r="Q46" s="23"/>
      <c r="R46" s="23"/>
      <c r="S46" s="23"/>
      <c r="T46" s="23"/>
    </row>
    <row r="47" spans="2:84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23"/>
      <c r="Q47" s="23"/>
      <c r="R47" s="23"/>
      <c r="S47" s="23"/>
      <c r="T47" s="23"/>
    </row>
    <row r="48" spans="2:84">
      <c r="B48" s="30" t="s">
        <v>245</v>
      </c>
      <c r="C48" s="30"/>
      <c r="D48" s="30"/>
      <c r="E48" s="30"/>
      <c r="F48" s="30"/>
      <c r="G48" s="30"/>
      <c r="H48" s="30"/>
      <c r="I48" s="30" t="s">
        <v>243</v>
      </c>
      <c r="J48" s="30"/>
      <c r="K48" s="30"/>
      <c r="L48" s="30"/>
      <c r="M48" s="30"/>
      <c r="N48" s="30"/>
      <c r="O48" s="30"/>
      <c r="P48" s="23"/>
      <c r="Q48" s="23"/>
      <c r="R48" s="23"/>
      <c r="S48" s="23"/>
      <c r="T48" s="23"/>
    </row>
    <row r="49" spans="2:71">
      <c r="B49" s="30">
        <v>1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23"/>
      <c r="Q49" s="23"/>
      <c r="R49" s="23"/>
      <c r="S49" s="23"/>
      <c r="T49" s="23"/>
    </row>
    <row r="50" spans="2:71">
      <c r="B50" s="30">
        <v>2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23"/>
      <c r="Q50" s="23"/>
      <c r="R50" s="23"/>
      <c r="S50" s="23"/>
      <c r="T50" s="23"/>
    </row>
    <row r="51" spans="2:71">
      <c r="B51" s="30">
        <v>3</v>
      </c>
      <c r="C51" s="30"/>
      <c r="D51" s="30"/>
      <c r="E51" s="30"/>
      <c r="F51" s="30"/>
      <c r="G51" s="30"/>
      <c r="H51" s="30"/>
      <c r="I51" s="30">
        <v>25</v>
      </c>
      <c r="J51" s="30"/>
      <c r="K51" s="30"/>
      <c r="L51" s="30"/>
      <c r="M51" s="30"/>
      <c r="N51" s="30"/>
      <c r="O51" s="30"/>
      <c r="P51" s="23"/>
      <c r="Q51" s="23"/>
      <c r="R51" s="23"/>
      <c r="S51" s="23"/>
      <c r="T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</row>
    <row r="52" spans="2:71">
      <c r="B52" s="30">
        <v>4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3"/>
      <c r="Q52" s="23"/>
      <c r="R52" s="23"/>
      <c r="S52" s="23"/>
      <c r="T52" s="23"/>
    </row>
    <row r="53" spans="2:71">
      <c r="B53" s="30">
        <v>5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 spans="2:71">
      <c r="B54" s="30">
        <v>6</v>
      </c>
      <c r="C54" s="30"/>
      <c r="D54" s="30"/>
      <c r="E54" s="30"/>
      <c r="F54" s="30"/>
      <c r="G54" s="30"/>
      <c r="H54" s="30"/>
      <c r="I54" s="30">
        <v>75</v>
      </c>
      <c r="J54" s="30"/>
      <c r="K54" s="30"/>
      <c r="L54" s="30"/>
      <c r="M54" s="30"/>
      <c r="N54" s="30"/>
      <c r="O54" s="30"/>
    </row>
    <row r="55" spans="2:71">
      <c r="B55" s="30">
        <v>7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2:71">
      <c r="B56" s="30">
        <v>8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2:71">
      <c r="B57" s="30">
        <v>9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2:71">
      <c r="B58" s="30">
        <v>10</v>
      </c>
      <c r="C58" s="30"/>
      <c r="D58" s="30"/>
      <c r="E58" s="30"/>
      <c r="F58" s="30"/>
      <c r="G58" s="30"/>
      <c r="H58" s="30"/>
      <c r="I58" s="30">
        <v>100</v>
      </c>
      <c r="J58" s="30"/>
      <c r="K58" s="30"/>
      <c r="L58" s="30"/>
      <c r="M58" s="30"/>
      <c r="N58" s="30"/>
      <c r="O58" s="30"/>
    </row>
    <row r="60" spans="2:71" s="24" customFormat="1">
      <c r="B60" s="36" t="s">
        <v>247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</row>
    <row r="62" spans="2:71">
      <c r="B62" s="38" t="s">
        <v>249</v>
      </c>
      <c r="C62" s="38"/>
      <c r="D62" s="38"/>
      <c r="E62" s="38"/>
      <c r="F62" s="38"/>
      <c r="G62" s="38"/>
      <c r="H62" s="38"/>
    </row>
  </sheetData>
  <mergeCells count="395">
    <mergeCell ref="B62:H62"/>
    <mergeCell ref="I57:O57"/>
    <mergeCell ref="I58:O58"/>
    <mergeCell ref="B40:N40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57:H57"/>
    <mergeCell ref="B58:H58"/>
    <mergeCell ref="I48:O48"/>
    <mergeCell ref="I49:O49"/>
    <mergeCell ref="I50:O50"/>
    <mergeCell ref="I51:O51"/>
    <mergeCell ref="I52:O52"/>
    <mergeCell ref="I53:O53"/>
    <mergeCell ref="I54:O54"/>
    <mergeCell ref="I55:O55"/>
    <mergeCell ref="I56:O56"/>
    <mergeCell ref="I42:O42"/>
    <mergeCell ref="I43:O43"/>
    <mergeCell ref="I44:O44"/>
    <mergeCell ref="I45:O45"/>
    <mergeCell ref="I46:O46"/>
    <mergeCell ref="I47:O47"/>
    <mergeCell ref="B42:H42"/>
    <mergeCell ref="B43:H43"/>
    <mergeCell ref="B44:H44"/>
    <mergeCell ref="B45:H45"/>
    <mergeCell ref="B46:H46"/>
    <mergeCell ref="B47:H47"/>
    <mergeCell ref="R13:V13"/>
    <mergeCell ref="B6:F6"/>
    <mergeCell ref="L6:P6"/>
    <mergeCell ref="L7:P7"/>
    <mergeCell ref="L8:P8"/>
    <mergeCell ref="L9:P9"/>
    <mergeCell ref="L10:P10"/>
    <mergeCell ref="L11:P11"/>
    <mergeCell ref="L12:P12"/>
    <mergeCell ref="B13:F13"/>
    <mergeCell ref="G6:K6"/>
    <mergeCell ref="G7:K7"/>
    <mergeCell ref="G8:K8"/>
    <mergeCell ref="G9:K9"/>
    <mergeCell ref="G10:K10"/>
    <mergeCell ref="G11:K11"/>
    <mergeCell ref="G12:K12"/>
    <mergeCell ref="G13:K13"/>
    <mergeCell ref="B7:F7"/>
    <mergeCell ref="B8:F8"/>
    <mergeCell ref="B9:F9"/>
    <mergeCell ref="B10:F10"/>
    <mergeCell ref="B11:F11"/>
    <mergeCell ref="B12:F12"/>
    <mergeCell ref="W12:AA12"/>
    <mergeCell ref="W13:AA13"/>
    <mergeCell ref="K17:M17"/>
    <mergeCell ref="S22:V22"/>
    <mergeCell ref="S23:V23"/>
    <mergeCell ref="AC4:AJ4"/>
    <mergeCell ref="AC6:AJ6"/>
    <mergeCell ref="AC7:AJ7"/>
    <mergeCell ref="AC8:AJ8"/>
    <mergeCell ref="W6:AA6"/>
    <mergeCell ref="W7:AA7"/>
    <mergeCell ref="W8:AA8"/>
    <mergeCell ref="W9:AA9"/>
    <mergeCell ref="W10:AA10"/>
    <mergeCell ref="W11:AA11"/>
    <mergeCell ref="L13:P13"/>
    <mergeCell ref="R4:AA4"/>
    <mergeCell ref="R6:V6"/>
    <mergeCell ref="R7:V7"/>
    <mergeCell ref="R8:V8"/>
    <mergeCell ref="R9:V9"/>
    <mergeCell ref="R10:V10"/>
    <mergeCell ref="R11:V11"/>
    <mergeCell ref="R12:V12"/>
    <mergeCell ref="K29:M29"/>
    <mergeCell ref="S19:Z19"/>
    <mergeCell ref="S20:V20"/>
    <mergeCell ref="S21:V21"/>
    <mergeCell ref="B15:H15"/>
    <mergeCell ref="B17:I17"/>
    <mergeCell ref="B19:F19"/>
    <mergeCell ref="B21:F21"/>
    <mergeCell ref="B22:F22"/>
    <mergeCell ref="B23:F23"/>
    <mergeCell ref="B20:F20"/>
    <mergeCell ref="S27:V27"/>
    <mergeCell ref="W21:Z21"/>
    <mergeCell ref="W22:Z22"/>
    <mergeCell ref="W23:Z23"/>
    <mergeCell ref="W24:Z24"/>
    <mergeCell ref="W25:Z25"/>
    <mergeCell ref="AY19:BF19"/>
    <mergeCell ref="G26:L26"/>
    <mergeCell ref="G27:L27"/>
    <mergeCell ref="B24:F24"/>
    <mergeCell ref="B25:F25"/>
    <mergeCell ref="B26:F26"/>
    <mergeCell ref="B27:F27"/>
    <mergeCell ref="G20:L20"/>
    <mergeCell ref="G21:L21"/>
    <mergeCell ref="G22:L22"/>
    <mergeCell ref="G23:L23"/>
    <mergeCell ref="G24:L24"/>
    <mergeCell ref="G25:L25"/>
    <mergeCell ref="W26:Z26"/>
    <mergeCell ref="W27:Z27"/>
    <mergeCell ref="AA19:AH19"/>
    <mergeCell ref="AI19:AP19"/>
    <mergeCell ref="AQ19:AX19"/>
    <mergeCell ref="AA20:AD20"/>
    <mergeCell ref="AE20:AH20"/>
    <mergeCell ref="AI20:AL20"/>
    <mergeCell ref="AM20:AP20"/>
    <mergeCell ref="AQ20:AT20"/>
    <mergeCell ref="W20:Z20"/>
    <mergeCell ref="Y38:AB38"/>
    <mergeCell ref="B31:H31"/>
    <mergeCell ref="B32:H32"/>
    <mergeCell ref="I33:N33"/>
    <mergeCell ref="I32:N32"/>
    <mergeCell ref="B36:H36"/>
    <mergeCell ref="B37:H37"/>
    <mergeCell ref="B38:H38"/>
    <mergeCell ref="I31:N31"/>
    <mergeCell ref="I34:N34"/>
    <mergeCell ref="I35:N35"/>
    <mergeCell ref="I36:N36"/>
    <mergeCell ref="I37:N37"/>
    <mergeCell ref="U35:X35"/>
    <mergeCell ref="Y35:AB35"/>
    <mergeCell ref="U36:X36"/>
    <mergeCell ref="Y36:AB36"/>
    <mergeCell ref="U37:X37"/>
    <mergeCell ref="Y37:AB37"/>
    <mergeCell ref="U38:X38"/>
    <mergeCell ref="O36:T36"/>
    <mergeCell ref="O37:T37"/>
    <mergeCell ref="O38:T38"/>
    <mergeCell ref="B34:H34"/>
    <mergeCell ref="AA22:AD22"/>
    <mergeCell ref="AE22:AH22"/>
    <mergeCell ref="AI22:AL22"/>
    <mergeCell ref="AM22:AP22"/>
    <mergeCell ref="AQ22:AT22"/>
    <mergeCell ref="AU22:AX22"/>
    <mergeCell ref="AU20:AX20"/>
    <mergeCell ref="AA21:AD21"/>
    <mergeCell ref="AE21:AH21"/>
    <mergeCell ref="AI21:AL21"/>
    <mergeCell ref="AM21:AP21"/>
    <mergeCell ref="AQ21:AT21"/>
    <mergeCell ref="AU21:AX21"/>
    <mergeCell ref="AA24:AD24"/>
    <mergeCell ref="AE24:AH24"/>
    <mergeCell ref="AI24:AL24"/>
    <mergeCell ref="AM24:AP24"/>
    <mergeCell ref="AQ24:AT24"/>
    <mergeCell ref="AU24:AX24"/>
    <mergeCell ref="AA23:AD23"/>
    <mergeCell ref="AE23:AH23"/>
    <mergeCell ref="AI23:AL23"/>
    <mergeCell ref="AM23:AP23"/>
    <mergeCell ref="AQ23:AT23"/>
    <mergeCell ref="AU23:AX23"/>
    <mergeCell ref="AA26:AD26"/>
    <mergeCell ref="AE26:AH26"/>
    <mergeCell ref="AI26:AL26"/>
    <mergeCell ref="AM26:AP26"/>
    <mergeCell ref="AQ26:AT26"/>
    <mergeCell ref="AU26:AX26"/>
    <mergeCell ref="AA25:AD25"/>
    <mergeCell ref="AE25:AH25"/>
    <mergeCell ref="AI25:AL25"/>
    <mergeCell ref="AM25:AP25"/>
    <mergeCell ref="AQ25:AT25"/>
    <mergeCell ref="AU25:AX25"/>
    <mergeCell ref="AY26:BB26"/>
    <mergeCell ref="BC26:BF26"/>
    <mergeCell ref="AY27:BB27"/>
    <mergeCell ref="BC27:BF27"/>
    <mergeCell ref="BG19:BN19"/>
    <mergeCell ref="BG20:BJ20"/>
    <mergeCell ref="BK20:BN20"/>
    <mergeCell ref="BG21:BJ21"/>
    <mergeCell ref="BK21:BN21"/>
    <mergeCell ref="BG22:BJ22"/>
    <mergeCell ref="AY23:BB23"/>
    <mergeCell ref="BC23:BF23"/>
    <mergeCell ref="AY24:BB24"/>
    <mergeCell ref="BC24:BF24"/>
    <mergeCell ref="AY25:BB25"/>
    <mergeCell ref="BC25:BF25"/>
    <mergeCell ref="AY20:BB20"/>
    <mergeCell ref="BC20:BF20"/>
    <mergeCell ref="AY21:BB21"/>
    <mergeCell ref="BC21:BF21"/>
    <mergeCell ref="AY22:BB22"/>
    <mergeCell ref="BC22:BF22"/>
    <mergeCell ref="BG26:BJ26"/>
    <mergeCell ref="BK26:BN26"/>
    <mergeCell ref="BG27:BJ27"/>
    <mergeCell ref="BK27:BN27"/>
    <mergeCell ref="BO19:BV19"/>
    <mergeCell ref="BW19:CD19"/>
    <mergeCell ref="BO20:BR20"/>
    <mergeCell ref="BS20:BV20"/>
    <mergeCell ref="BW20:BZ20"/>
    <mergeCell ref="CA20:CD20"/>
    <mergeCell ref="BK22:BN22"/>
    <mergeCell ref="BG23:BJ23"/>
    <mergeCell ref="BK23:BN23"/>
    <mergeCell ref="BG24:BJ24"/>
    <mergeCell ref="BK24:BN24"/>
    <mergeCell ref="BG25:BJ25"/>
    <mergeCell ref="BK25:BN25"/>
    <mergeCell ref="BO23:BR23"/>
    <mergeCell ref="BS23:BV23"/>
    <mergeCell ref="BW23:BZ23"/>
    <mergeCell ref="CA23:CD23"/>
    <mergeCell ref="BO24:BR24"/>
    <mergeCell ref="BS24:BV24"/>
    <mergeCell ref="BW24:BZ24"/>
    <mergeCell ref="CA24:CD24"/>
    <mergeCell ref="BO21:BR21"/>
    <mergeCell ref="BS21:BV21"/>
    <mergeCell ref="BW21:BZ21"/>
    <mergeCell ref="CA21:CD21"/>
    <mergeCell ref="BO22:BR22"/>
    <mergeCell ref="BS22:BV22"/>
    <mergeCell ref="BW22:BZ22"/>
    <mergeCell ref="CA22:CD22"/>
    <mergeCell ref="BW27:BZ27"/>
    <mergeCell ref="CA27:CD27"/>
    <mergeCell ref="BO25:BR25"/>
    <mergeCell ref="BS25:BV25"/>
    <mergeCell ref="BW25:BZ25"/>
    <mergeCell ref="CA25:CD25"/>
    <mergeCell ref="BO26:BR26"/>
    <mergeCell ref="BS26:BV26"/>
    <mergeCell ref="BW26:BZ26"/>
    <mergeCell ref="CA26:CD26"/>
    <mergeCell ref="BO27:BR27"/>
    <mergeCell ref="BS27:BV27"/>
    <mergeCell ref="AA27:AD27"/>
    <mergeCell ref="AE27:AH27"/>
    <mergeCell ref="AI27:AL27"/>
    <mergeCell ref="AM27:AP27"/>
    <mergeCell ref="AQ27:AT27"/>
    <mergeCell ref="AU27:AX27"/>
    <mergeCell ref="AC38:AF38"/>
    <mergeCell ref="AG38:AJ38"/>
    <mergeCell ref="U34:X34"/>
    <mergeCell ref="Y34:AB34"/>
    <mergeCell ref="AC31:AJ31"/>
    <mergeCell ref="AC32:AF32"/>
    <mergeCell ref="AG32:AJ32"/>
    <mergeCell ref="AC33:AF33"/>
    <mergeCell ref="AG33:AJ33"/>
    <mergeCell ref="U31:AB31"/>
    <mergeCell ref="U32:X32"/>
    <mergeCell ref="AK31:AR31"/>
    <mergeCell ref="AS31:AZ31"/>
    <mergeCell ref="AC35:AF35"/>
    <mergeCell ref="AG35:AJ35"/>
    <mergeCell ref="AC34:AF34"/>
    <mergeCell ref="AG34:AJ34"/>
    <mergeCell ref="AS34:AV34"/>
    <mergeCell ref="BA31:BH31"/>
    <mergeCell ref="BI31:BP31"/>
    <mergeCell ref="BQ31:BX31"/>
    <mergeCell ref="BY31:CF31"/>
    <mergeCell ref="Y32:AB32"/>
    <mergeCell ref="U33:X33"/>
    <mergeCell ref="Y33:AB33"/>
    <mergeCell ref="BI32:BL32"/>
    <mergeCell ref="BM32:BP32"/>
    <mergeCell ref="BQ32:BT32"/>
    <mergeCell ref="BU32:BX32"/>
    <mergeCell ref="BY32:CB32"/>
    <mergeCell ref="CC32:CF32"/>
    <mergeCell ref="AK32:AN32"/>
    <mergeCell ref="AO32:AR32"/>
    <mergeCell ref="AS32:AV32"/>
    <mergeCell ref="AW32:AZ32"/>
    <mergeCell ref="BA32:BD32"/>
    <mergeCell ref="BE32:BH32"/>
    <mergeCell ref="BI33:BL33"/>
    <mergeCell ref="BM33:BP33"/>
    <mergeCell ref="BQ33:BT33"/>
    <mergeCell ref="BU33:BX33"/>
    <mergeCell ref="BY33:CB33"/>
    <mergeCell ref="CC33:CF33"/>
    <mergeCell ref="AK33:AN33"/>
    <mergeCell ref="AO33:AR33"/>
    <mergeCell ref="AS33:AV33"/>
    <mergeCell ref="AW33:AZ33"/>
    <mergeCell ref="BA33:BD33"/>
    <mergeCell ref="BE33:BH33"/>
    <mergeCell ref="CC35:CF35"/>
    <mergeCell ref="BY34:CB34"/>
    <mergeCell ref="CC34:CF34"/>
    <mergeCell ref="AK35:AN35"/>
    <mergeCell ref="AO35:AR35"/>
    <mergeCell ref="AS35:AV35"/>
    <mergeCell ref="AW35:AZ35"/>
    <mergeCell ref="BA35:BD35"/>
    <mergeCell ref="BE35:BH35"/>
    <mergeCell ref="BA34:BD34"/>
    <mergeCell ref="BE34:BH34"/>
    <mergeCell ref="BI34:BL34"/>
    <mergeCell ref="BM34:BP34"/>
    <mergeCell ref="BQ34:BT34"/>
    <mergeCell ref="BU34:BX34"/>
    <mergeCell ref="AK34:AN34"/>
    <mergeCell ref="AO34:AR34"/>
    <mergeCell ref="AW34:AZ34"/>
    <mergeCell ref="AK36:AN36"/>
    <mergeCell ref="AO36:AR36"/>
    <mergeCell ref="AS36:AV36"/>
    <mergeCell ref="AW36:AZ36"/>
    <mergeCell ref="BI35:BL35"/>
    <mergeCell ref="BM35:BP35"/>
    <mergeCell ref="BQ35:BT35"/>
    <mergeCell ref="BU35:BX35"/>
    <mergeCell ref="BY35:CB35"/>
    <mergeCell ref="BI37:BL37"/>
    <mergeCell ref="BM37:BP37"/>
    <mergeCell ref="BQ37:BT37"/>
    <mergeCell ref="BU37:BX37"/>
    <mergeCell ref="BY37:CB37"/>
    <mergeCell ref="CC37:CF37"/>
    <mergeCell ref="BY36:CB36"/>
    <mergeCell ref="CC36:CF36"/>
    <mergeCell ref="BI36:BL36"/>
    <mergeCell ref="BM36:BP36"/>
    <mergeCell ref="BQ36:BT36"/>
    <mergeCell ref="BU36:BX36"/>
    <mergeCell ref="AC37:AF37"/>
    <mergeCell ref="AG37:AJ37"/>
    <mergeCell ref="AK37:AN37"/>
    <mergeCell ref="AO37:AR37"/>
    <mergeCell ref="AS37:AV37"/>
    <mergeCell ref="AW37:AZ37"/>
    <mergeCell ref="BA37:BD37"/>
    <mergeCell ref="BE37:BH37"/>
    <mergeCell ref="BA36:BD36"/>
    <mergeCell ref="BE36:BH36"/>
    <mergeCell ref="AC36:AF36"/>
    <mergeCell ref="AG36:AJ36"/>
    <mergeCell ref="BI38:BL38"/>
    <mergeCell ref="BM38:BP38"/>
    <mergeCell ref="BQ38:BT38"/>
    <mergeCell ref="BU38:BX38"/>
    <mergeCell ref="BY38:CB38"/>
    <mergeCell ref="CC38:CF38"/>
    <mergeCell ref="AK38:AN38"/>
    <mergeCell ref="AO38:AR38"/>
    <mergeCell ref="AS38:AV38"/>
    <mergeCell ref="AW38:AZ38"/>
    <mergeCell ref="BA38:BD38"/>
    <mergeCell ref="BE38:BH38"/>
    <mergeCell ref="B60:O60"/>
    <mergeCell ref="O39:T39"/>
    <mergeCell ref="M24:R24"/>
    <mergeCell ref="M25:R25"/>
    <mergeCell ref="M26:R26"/>
    <mergeCell ref="M19:R19"/>
    <mergeCell ref="M27:R27"/>
    <mergeCell ref="O31:T31"/>
    <mergeCell ref="M20:R20"/>
    <mergeCell ref="M21:R21"/>
    <mergeCell ref="M22:R22"/>
    <mergeCell ref="M23:R23"/>
    <mergeCell ref="O32:T32"/>
    <mergeCell ref="O33:T33"/>
    <mergeCell ref="O34:T34"/>
    <mergeCell ref="O35:T35"/>
    <mergeCell ref="B29:I29"/>
    <mergeCell ref="B33:H33"/>
    <mergeCell ref="I38:N38"/>
    <mergeCell ref="B35:H35"/>
    <mergeCell ref="G19:L19"/>
    <mergeCell ref="S24:V24"/>
    <mergeCell ref="S25:V25"/>
    <mergeCell ref="S26:V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概述</vt:lpstr>
      <vt:lpstr>建筑数量</vt:lpstr>
      <vt:lpstr>Sheet3</vt:lpstr>
      <vt:lpstr>1.系统设定</vt:lpstr>
      <vt:lpstr>2.属性详细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2015-03-24T11:54:59Z</dcterms:modified>
</cp:coreProperties>
</file>