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the\ProjetoIntegrador\gestao_projetos\"/>
    </mc:Choice>
  </mc:AlternateContent>
  <xr:revisionPtr revIDLastSave="0" documentId="13_ncr:1_{16E63631-32C3-4524-A3F4-15A71810AF9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ilha1" sheetId="2" r:id="rId1"/>
    <sheet name="Plan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1" l="1"/>
  <c r="C38" i="1"/>
  <c r="J38" i="1"/>
  <c r="L35" i="1"/>
  <c r="M35" i="1"/>
  <c r="N35" i="1"/>
  <c r="O35" i="1" s="1"/>
  <c r="L36" i="1"/>
  <c r="M36" i="1"/>
  <c r="N36" i="1"/>
  <c r="L37" i="1"/>
  <c r="M37" i="1"/>
  <c r="N37" i="1"/>
  <c r="O37" i="1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O34" i="1" s="1"/>
  <c r="M34" i="1"/>
  <c r="M33" i="1"/>
  <c r="L34" i="1"/>
  <c r="O6" i="1"/>
  <c r="L7" i="1"/>
  <c r="M7" i="1" s="1"/>
  <c r="L8" i="1"/>
  <c r="L9" i="1"/>
  <c r="M9" i="1" s="1"/>
  <c r="L10" i="1"/>
  <c r="L11" i="1"/>
  <c r="L12" i="1"/>
  <c r="L13" i="1"/>
  <c r="L14" i="1"/>
  <c r="M14" i="1" s="1"/>
  <c r="L15" i="1"/>
  <c r="M15" i="1" s="1"/>
  <c r="L16" i="1"/>
  <c r="L17" i="1"/>
  <c r="M17" i="1" s="1"/>
  <c r="L18" i="1"/>
  <c r="L19" i="1"/>
  <c r="L20" i="1"/>
  <c r="L21" i="1"/>
  <c r="L22" i="1"/>
  <c r="M22" i="1" s="1"/>
  <c r="L23" i="1"/>
  <c r="M23" i="1" s="1"/>
  <c r="L24" i="1"/>
  <c r="L25" i="1"/>
  <c r="M25" i="1" s="1"/>
  <c r="L26" i="1"/>
  <c r="L27" i="1"/>
  <c r="L28" i="1"/>
  <c r="L29" i="1"/>
  <c r="L30" i="1"/>
  <c r="M30" i="1" s="1"/>
  <c r="L31" i="1"/>
  <c r="M31" i="1" s="1"/>
  <c r="L32" i="1"/>
  <c r="L33" i="1"/>
  <c r="L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M6" i="1"/>
  <c r="M8" i="1"/>
  <c r="M10" i="1"/>
  <c r="M11" i="1"/>
  <c r="M12" i="1"/>
  <c r="M13" i="1"/>
  <c r="M16" i="1"/>
  <c r="M18" i="1"/>
  <c r="M19" i="1"/>
  <c r="M20" i="1"/>
  <c r="M21" i="1"/>
  <c r="M24" i="1"/>
  <c r="M26" i="1"/>
  <c r="M27" i="1"/>
  <c r="M28" i="1"/>
  <c r="M29" i="1"/>
  <c r="M32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7" i="1"/>
  <c r="K8" i="1"/>
  <c r="K9" i="1"/>
  <c r="K10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6" i="1"/>
  <c r="O36" i="1" l="1"/>
  <c r="O38" i="1" s="1"/>
  <c r="M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leoal</author>
  </authors>
  <commentList>
    <comment ref="A34" authorId="0" shapeId="0" xr:uid="{C0C6679D-D538-4B91-9ACC-291D311E0562}">
      <text>
        <r>
          <rPr>
            <b/>
            <sz val="9"/>
            <color indexed="81"/>
            <rFont val="Segoe UI"/>
            <family val="2"/>
          </rPr>
          <t>Leonardo Almeida:
Não está seguindo a ordem da EAP, visto que ela se está incorreta.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<sst xmlns="http://schemas.openxmlformats.org/spreadsheetml/2006/main" count="67" uniqueCount="67">
  <si>
    <t>BullkApp</t>
  </si>
  <si>
    <t>Elaboração dos itens de entrega do Projeto com base na EAP</t>
  </si>
  <si>
    <t>Pacote de Entrega (EAP)</t>
  </si>
  <si>
    <t>Atividade(s)</t>
  </si>
  <si>
    <t>Duração (em horas)</t>
  </si>
  <si>
    <t>Data de Início</t>
  </si>
  <si>
    <t>Data de Término</t>
  </si>
  <si>
    <t>Predecessoras</t>
  </si>
  <si>
    <t>1.1.1 TAP</t>
  </si>
  <si>
    <t>1.Desenvolver o TAP</t>
  </si>
  <si>
    <t>2.Aprovação TAP</t>
  </si>
  <si>
    <t>1.1.2 Declaração do Escopo</t>
  </si>
  <si>
    <t>3.Desenvolver Declaração do Escopo</t>
  </si>
  <si>
    <t>1.1.3 Matriz de Rastreabilidade de Requisitos</t>
  </si>
  <si>
    <t>4.Desenvolver Matriz de Rastreabilidade de Requisitos</t>
  </si>
  <si>
    <t>5.Aprovação Matriz de Rastreabilidade de Requisitos</t>
  </si>
  <si>
    <t>1.1.4 EAP</t>
  </si>
  <si>
    <t>6.Desenvolver EAP</t>
  </si>
  <si>
    <t>1.1.5 Registro Stakeholders</t>
  </si>
  <si>
    <t>1.1.6 Cronograma do Projeto</t>
  </si>
  <si>
    <t>7.Desenvolver Registro de Stakeholders</t>
  </si>
  <si>
    <t>8.Revisar Atividades da EAP</t>
  </si>
  <si>
    <t>9.Definição dos prazos para as atividades</t>
  </si>
  <si>
    <t>10.Criação do Cronograma</t>
  </si>
  <si>
    <t>2.1.1 Especificação de Requisitos</t>
  </si>
  <si>
    <t>11.Levantamento dos Requisitos do Sistema</t>
  </si>
  <si>
    <t>2.1.2 Especificação Caso de Uso</t>
  </si>
  <si>
    <t>14.Desenvolver Documento Caso de Uso</t>
  </si>
  <si>
    <t>15.Revisão Documento Caso de Uso</t>
  </si>
  <si>
    <t>12.Desenvolver Documento Especificação de Requisito</t>
  </si>
  <si>
    <t>13.Revisão Documento Especificação de Requisito</t>
  </si>
  <si>
    <t>2.1.3 Diagrama de Classe</t>
  </si>
  <si>
    <t>16.Desenvolver Diagrama de Classe</t>
  </si>
  <si>
    <t>17.Revisão Diagrama de Classe</t>
  </si>
  <si>
    <t xml:space="preserve">18.Desenvolver Protótipos </t>
  </si>
  <si>
    <t xml:space="preserve">19.Revisão Protótipos </t>
  </si>
  <si>
    <t>2.2.1 Apresentação Ideia para Banca</t>
  </si>
  <si>
    <t>2.1.4 Prototipação</t>
  </si>
  <si>
    <t>20.Levantamento necessidades do Mercado</t>
  </si>
  <si>
    <t>21.Definição da Ideia</t>
  </si>
  <si>
    <t>2.2.2 Apresentação Documentação de Requisito Para a Banca</t>
  </si>
  <si>
    <t xml:space="preserve">22.Organização da Documentação de Requisitos </t>
  </si>
  <si>
    <t xml:space="preserve">23.Organização da Documentação Caso de Uso </t>
  </si>
  <si>
    <t xml:space="preserve">24.Organização da Documentação Caso de Uso </t>
  </si>
  <si>
    <t>2.2.3 Apresentação Documentação de Caso de Uso Para a Banca</t>
  </si>
  <si>
    <t xml:space="preserve">25.Revisão da Documentação de Requisitos </t>
  </si>
  <si>
    <t xml:space="preserve">26.Revisão da Documentação Caso de Uso </t>
  </si>
  <si>
    <t>2.2.4 Apresentação Final do Projeto Para a Banca</t>
  </si>
  <si>
    <t>3.2.2 Codificação</t>
  </si>
  <si>
    <t>4.0 Teste do Sistema</t>
  </si>
  <si>
    <t>32.Realização dos Testes do Sistema</t>
  </si>
  <si>
    <t xml:space="preserve">27.Organização da Documentação de Requisitos </t>
  </si>
  <si>
    <t xml:space="preserve">28.Organização da Documentação Caso de Uso </t>
  </si>
  <si>
    <t>29.Cursos/Capacitação</t>
  </si>
  <si>
    <t>30.Codificação</t>
  </si>
  <si>
    <t>31.Revisão da Codificação da Aplicação</t>
  </si>
  <si>
    <t>Status</t>
  </si>
  <si>
    <t>Concluído</t>
  </si>
  <si>
    <t>A Iniciar</t>
  </si>
  <si>
    <t>Em Andamento</t>
  </si>
  <si>
    <t>Conclusão</t>
  </si>
  <si>
    <t>dias para conclusão</t>
  </si>
  <si>
    <t>horas por dia de conclusão</t>
  </si>
  <si>
    <t>dias que já se passaram</t>
  </si>
  <si>
    <t>Horas que deveriam estar concluidas</t>
  </si>
  <si>
    <t>Horas concluídas</t>
  </si>
  <si>
    <t>Deveria estar concluído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</si>
</sst>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9" fontId="6" fillId="0" borderId="3" xfId="2" applyFont="1" applyBorder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/>
    </xf>
    <xf numFmtId="43" fontId="0" fillId="0" borderId="0" xfId="1" applyFont="1" applyAlignment="1">
      <alignment vertical="center"/>
    </xf>
    <xf numFmtId="43" fontId="0" fillId="0" borderId="0" xfId="0" applyNumberFormat="1" applyAlignment="1">
      <alignment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1BF2-331C-4804-BA1B-4AFF21F5B507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57</v>
      </c>
    </row>
    <row r="2" spans="1:1" x14ac:dyDescent="0.3">
      <c r="A2" t="s">
        <v>58</v>
      </c>
    </row>
    <row r="3" spans="1:1" x14ac:dyDescent="0.3">
      <c r="A3" t="s">
        <v>59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zoomScaleNormal="100" workbookViewId="0">
      <pane ySplit="5" topLeftCell="A25" activePane="bottomLeft" state="frozen"/>
      <selection activeCell="C1" sqref="C1"/>
      <selection pane="bottomLeft" activeCell="O38" sqref="O38"/>
    </sheetView>
  </sheetViews>
  <sheetFormatPr defaultColWidth="8.77734375" defaultRowHeight="14.4" x14ac:dyDescent="0.3"/>
  <cols>
    <col min="1" max="1" width="62.44140625" style="13" bestFit="1" customWidth="1"/>
    <col min="2" max="2" width="52.88671875" style="6" customWidth="1"/>
    <col min="3" max="3" width="18.5546875" style="5" customWidth="1"/>
    <col min="4" max="4" width="12.21875" style="5" bestFit="1" customWidth="1"/>
    <col min="5" max="5" width="11" style="5" bestFit="1" customWidth="1"/>
    <col min="6" max="7" width="13.77734375" style="5" customWidth="1"/>
    <col min="8" max="8" width="14.5546875" style="5" bestFit="1" customWidth="1"/>
    <col min="9" max="9" width="8.77734375" style="6"/>
    <col min="10" max="10" width="14.88671875" style="6" bestFit="1" customWidth="1"/>
    <col min="11" max="11" width="20.33203125" style="6" bestFit="1" customWidth="1"/>
    <col min="12" max="12" width="17.21875" style="6" bestFit="1" customWidth="1"/>
    <col min="13" max="13" width="23.109375" style="6" bestFit="1" customWidth="1"/>
    <col min="14" max="14" width="20.21875" style="6" bestFit="1" customWidth="1"/>
    <col min="15" max="15" width="31.33203125" style="6" bestFit="1" customWidth="1"/>
    <col min="16" max="16" width="7.33203125" style="6" bestFit="1" customWidth="1"/>
    <col min="17" max="16384" width="8.77734375" style="6"/>
  </cols>
  <sheetData>
    <row r="1" spans="1:16" ht="21" thickBot="1" x14ac:dyDescent="0.35">
      <c r="A1" s="23" t="s">
        <v>0</v>
      </c>
      <c r="B1" s="24"/>
      <c r="C1" s="24"/>
      <c r="D1" s="24"/>
      <c r="E1" s="24"/>
      <c r="F1" s="24"/>
      <c r="G1" s="24"/>
      <c r="H1" s="25"/>
    </row>
    <row r="2" spans="1:16" ht="42" customHeight="1" thickBot="1" x14ac:dyDescent="0.35">
      <c r="A2" s="20" t="s">
        <v>1</v>
      </c>
      <c r="B2" s="21"/>
      <c r="C2" s="21"/>
      <c r="D2" s="21"/>
      <c r="E2" s="21"/>
      <c r="F2" s="21"/>
      <c r="G2" s="21"/>
      <c r="H2" s="22"/>
    </row>
    <row r="3" spans="1:16" ht="15" thickBot="1" x14ac:dyDescent="0.35">
      <c r="A3" s="16"/>
      <c r="B3" s="17"/>
      <c r="C3" s="18"/>
      <c r="D3" s="18"/>
      <c r="E3" s="18"/>
      <c r="F3" s="18"/>
      <c r="G3" s="18"/>
      <c r="H3" s="19"/>
    </row>
    <row r="4" spans="1:16" ht="29.4" thickBot="1" x14ac:dyDescent="0.35">
      <c r="A4" s="12" t="s">
        <v>2</v>
      </c>
      <c r="B4" s="8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60</v>
      </c>
      <c r="H4" s="2" t="s">
        <v>56</v>
      </c>
    </row>
    <row r="5" spans="1:16" ht="15" thickBot="1" x14ac:dyDescent="0.35">
      <c r="A5" s="11"/>
      <c r="B5" s="7"/>
      <c r="C5" s="1"/>
      <c r="D5" s="1"/>
      <c r="E5" s="1"/>
      <c r="F5" s="1"/>
      <c r="G5" s="1"/>
      <c r="H5" s="3"/>
      <c r="J5" s="6" t="s">
        <v>65</v>
      </c>
      <c r="K5" s="6" t="s">
        <v>66</v>
      </c>
      <c r="L5" s="6" t="s">
        <v>61</v>
      </c>
      <c r="M5" s="6" t="s">
        <v>62</v>
      </c>
      <c r="N5" s="6" t="s">
        <v>63</v>
      </c>
      <c r="O5" s="6" t="s">
        <v>64</v>
      </c>
    </row>
    <row r="6" spans="1:16" ht="15" thickBot="1" x14ac:dyDescent="0.35">
      <c r="A6" s="15" t="s">
        <v>8</v>
      </c>
      <c r="B6" s="10" t="s">
        <v>9</v>
      </c>
      <c r="C6" s="3">
        <v>2</v>
      </c>
      <c r="D6" s="9">
        <v>45005</v>
      </c>
      <c r="E6" s="9">
        <v>45005</v>
      </c>
      <c r="F6" s="3"/>
      <c r="G6" s="26">
        <v>1</v>
      </c>
      <c r="H6" s="3" t="str">
        <f>IF(G6=1,"Concluído", IF(G6&gt;0,"Em Andamento","A Iniciar"))</f>
        <v>Concluído</v>
      </c>
      <c r="J6" s="6">
        <f>G6*C6</f>
        <v>2</v>
      </c>
      <c r="K6" s="6">
        <f ca="1">IF(E6&lt;=TODAY(),1,0)</f>
        <v>1</v>
      </c>
      <c r="L6" s="6">
        <f>IF(E6-D6=0,1,E6-D6)</f>
        <v>1</v>
      </c>
      <c r="M6" s="6">
        <f t="shared" ref="M6:M34" si="0">C6/L6</f>
        <v>2</v>
      </c>
      <c r="N6" s="28">
        <f t="shared" ref="N6:N33" ca="1" si="1">IF(D6&lt;=TODAY(),IF(E6&lt;=TODAY(),L6,TODAY()-D6),0)</f>
        <v>1</v>
      </c>
      <c r="O6" s="6">
        <f>G6*C6</f>
        <v>2</v>
      </c>
      <c r="P6" s="29"/>
    </row>
    <row r="7" spans="1:16" ht="15" thickBot="1" x14ac:dyDescent="0.35">
      <c r="A7" s="15"/>
      <c r="B7" s="10" t="s">
        <v>10</v>
      </c>
      <c r="C7" s="3">
        <v>0.5</v>
      </c>
      <c r="D7" s="9">
        <v>45005</v>
      </c>
      <c r="E7" s="9">
        <v>45005</v>
      </c>
      <c r="F7" s="3">
        <v>1</v>
      </c>
      <c r="G7" s="26">
        <v>1</v>
      </c>
      <c r="H7" s="3" t="str">
        <f t="shared" ref="H7:H37" si="2">IF(G7=1,"Concluído", IF(G7&gt;0,"Em Andamento","A Iniciar"))</f>
        <v>Concluído</v>
      </c>
      <c r="J7" s="6">
        <f t="shared" ref="J7:J37" si="3">G7*C7</f>
        <v>0.5</v>
      </c>
      <c r="K7" s="6">
        <f t="shared" ref="K7:K37" ca="1" si="4">IF(E7&lt;=TODAY(),1,0)</f>
        <v>1</v>
      </c>
      <c r="L7" s="6">
        <f t="shared" ref="L7:L37" si="5">IF(E7-D7=0,1,E7-D7)</f>
        <v>1</v>
      </c>
      <c r="M7" s="6">
        <f t="shared" si="0"/>
        <v>0.5</v>
      </c>
      <c r="N7" s="28">
        <f t="shared" ca="1" si="1"/>
        <v>1</v>
      </c>
      <c r="O7" s="6">
        <f t="shared" ref="O6:O37" si="6">G7*C7</f>
        <v>0.5</v>
      </c>
      <c r="P7" s="29"/>
    </row>
    <row r="8" spans="1:16" ht="15" thickBot="1" x14ac:dyDescent="0.35">
      <c r="A8" s="14" t="s">
        <v>11</v>
      </c>
      <c r="B8" s="10" t="s">
        <v>12</v>
      </c>
      <c r="C8" s="3">
        <v>2</v>
      </c>
      <c r="D8" s="9">
        <v>45017</v>
      </c>
      <c r="E8" s="9">
        <v>45017</v>
      </c>
      <c r="F8" s="3"/>
      <c r="G8" s="26">
        <v>1</v>
      </c>
      <c r="H8" s="3" t="str">
        <f t="shared" si="2"/>
        <v>Concluído</v>
      </c>
      <c r="J8" s="6">
        <f t="shared" si="3"/>
        <v>2</v>
      </c>
      <c r="K8" s="6">
        <f t="shared" ca="1" si="4"/>
        <v>1</v>
      </c>
      <c r="L8" s="6">
        <f t="shared" si="5"/>
        <v>1</v>
      </c>
      <c r="M8" s="6">
        <f t="shared" si="0"/>
        <v>2</v>
      </c>
      <c r="N8" s="28">
        <f t="shared" ca="1" si="1"/>
        <v>1</v>
      </c>
      <c r="O8" s="6">
        <f t="shared" si="6"/>
        <v>2</v>
      </c>
      <c r="P8" s="29"/>
    </row>
    <row r="9" spans="1:16" ht="15" thickBot="1" x14ac:dyDescent="0.35">
      <c r="A9" s="15" t="s">
        <v>13</v>
      </c>
      <c r="B9" s="10" t="s">
        <v>14</v>
      </c>
      <c r="C9" s="3">
        <v>2</v>
      </c>
      <c r="D9" s="9">
        <v>45018</v>
      </c>
      <c r="E9" s="9">
        <v>45018</v>
      </c>
      <c r="F9" s="3"/>
      <c r="G9" s="26">
        <v>1</v>
      </c>
      <c r="H9" s="3" t="str">
        <f t="shared" si="2"/>
        <v>Concluído</v>
      </c>
      <c r="J9" s="6">
        <f t="shared" si="3"/>
        <v>2</v>
      </c>
      <c r="K9" s="6">
        <f t="shared" ca="1" si="4"/>
        <v>1</v>
      </c>
      <c r="L9" s="6">
        <f t="shared" si="5"/>
        <v>1</v>
      </c>
      <c r="M9" s="6">
        <f t="shared" si="0"/>
        <v>2</v>
      </c>
      <c r="N9" s="28">
        <f t="shared" ca="1" si="1"/>
        <v>1</v>
      </c>
      <c r="O9" s="6">
        <f t="shared" si="6"/>
        <v>2</v>
      </c>
      <c r="P9" s="29"/>
    </row>
    <row r="10" spans="1:16" ht="15" thickBot="1" x14ac:dyDescent="0.35">
      <c r="A10" s="15"/>
      <c r="B10" s="10" t="s">
        <v>15</v>
      </c>
      <c r="C10" s="3">
        <v>0.5</v>
      </c>
      <c r="D10" s="9">
        <v>45018</v>
      </c>
      <c r="E10" s="9">
        <v>45018</v>
      </c>
      <c r="F10" s="3">
        <v>4</v>
      </c>
      <c r="G10" s="26">
        <v>1</v>
      </c>
      <c r="H10" s="3" t="str">
        <f t="shared" si="2"/>
        <v>Concluído</v>
      </c>
      <c r="J10" s="6">
        <f t="shared" si="3"/>
        <v>0.5</v>
      </c>
      <c r="K10" s="6">
        <f t="shared" ca="1" si="4"/>
        <v>1</v>
      </c>
      <c r="L10" s="6">
        <f t="shared" si="5"/>
        <v>1</v>
      </c>
      <c r="M10" s="6">
        <f t="shared" si="0"/>
        <v>0.5</v>
      </c>
      <c r="N10" s="28">
        <f t="shared" ca="1" si="1"/>
        <v>1</v>
      </c>
      <c r="O10" s="6">
        <f t="shared" si="6"/>
        <v>0.5</v>
      </c>
      <c r="P10" s="29"/>
    </row>
    <row r="11" spans="1:16" ht="15" thickBot="1" x14ac:dyDescent="0.35">
      <c r="A11" s="14" t="s">
        <v>16</v>
      </c>
      <c r="B11" s="10" t="s">
        <v>17</v>
      </c>
      <c r="C11" s="3">
        <v>1.5</v>
      </c>
      <c r="D11" s="9">
        <v>45018</v>
      </c>
      <c r="E11" s="9">
        <v>45018</v>
      </c>
      <c r="F11" s="3"/>
      <c r="G11" s="26">
        <v>1</v>
      </c>
      <c r="H11" s="3" t="str">
        <f t="shared" si="2"/>
        <v>Concluído</v>
      </c>
      <c r="J11" s="6">
        <f t="shared" si="3"/>
        <v>1.5</v>
      </c>
      <c r="K11" s="6">
        <f t="shared" ca="1" si="4"/>
        <v>1</v>
      </c>
      <c r="L11" s="6">
        <f t="shared" si="5"/>
        <v>1</v>
      </c>
      <c r="M11" s="6">
        <f t="shared" si="0"/>
        <v>1.5</v>
      </c>
      <c r="N11" s="28">
        <f t="shared" ca="1" si="1"/>
        <v>1</v>
      </c>
      <c r="O11" s="6">
        <f t="shared" si="6"/>
        <v>1.5</v>
      </c>
      <c r="P11" s="29"/>
    </row>
    <row r="12" spans="1:16" ht="15" thickBot="1" x14ac:dyDescent="0.35">
      <c r="A12" s="14" t="s">
        <v>18</v>
      </c>
      <c r="B12" s="10" t="s">
        <v>20</v>
      </c>
      <c r="C12" s="3">
        <v>2</v>
      </c>
      <c r="D12" s="9">
        <v>45028</v>
      </c>
      <c r="E12" s="9">
        <v>45028</v>
      </c>
      <c r="F12" s="3"/>
      <c r="G12" s="26">
        <v>1</v>
      </c>
      <c r="H12" s="3" t="str">
        <f t="shared" si="2"/>
        <v>Concluído</v>
      </c>
      <c r="J12" s="6">
        <f t="shared" si="3"/>
        <v>2</v>
      </c>
      <c r="K12" s="6">
        <f t="shared" ca="1" si="4"/>
        <v>1</v>
      </c>
      <c r="L12" s="6">
        <f t="shared" si="5"/>
        <v>1</v>
      </c>
      <c r="M12" s="6">
        <f t="shared" si="0"/>
        <v>2</v>
      </c>
      <c r="N12" s="28">
        <f t="shared" ca="1" si="1"/>
        <v>1</v>
      </c>
      <c r="O12" s="6">
        <f t="shared" si="6"/>
        <v>2</v>
      </c>
      <c r="P12" s="29"/>
    </row>
    <row r="13" spans="1:16" ht="15" thickBot="1" x14ac:dyDescent="0.35">
      <c r="A13" s="15" t="s">
        <v>19</v>
      </c>
      <c r="B13" s="10" t="s">
        <v>21</v>
      </c>
      <c r="C13" s="3">
        <v>0.5</v>
      </c>
      <c r="D13" s="9">
        <v>45026</v>
      </c>
      <c r="E13" s="9">
        <v>45026</v>
      </c>
      <c r="F13" s="3">
        <v>6</v>
      </c>
      <c r="G13" s="26">
        <v>1</v>
      </c>
      <c r="H13" s="3" t="str">
        <f t="shared" si="2"/>
        <v>Concluído</v>
      </c>
      <c r="J13" s="6">
        <f t="shared" si="3"/>
        <v>0.5</v>
      </c>
      <c r="K13" s="6">
        <f t="shared" ca="1" si="4"/>
        <v>1</v>
      </c>
      <c r="L13" s="6">
        <f t="shared" si="5"/>
        <v>1</v>
      </c>
      <c r="M13" s="6">
        <f t="shared" si="0"/>
        <v>0.5</v>
      </c>
      <c r="N13" s="28">
        <f t="shared" ca="1" si="1"/>
        <v>1</v>
      </c>
      <c r="O13" s="6">
        <f t="shared" si="6"/>
        <v>0.5</v>
      </c>
      <c r="P13" s="29"/>
    </row>
    <row r="14" spans="1:16" ht="15" thickBot="1" x14ac:dyDescent="0.35">
      <c r="A14" s="15"/>
      <c r="B14" s="10" t="s">
        <v>22</v>
      </c>
      <c r="C14" s="3">
        <v>1</v>
      </c>
      <c r="D14" s="9">
        <v>45031</v>
      </c>
      <c r="E14" s="9">
        <v>45031</v>
      </c>
      <c r="F14" s="3"/>
      <c r="G14" s="26">
        <v>1</v>
      </c>
      <c r="H14" s="3" t="str">
        <f t="shared" si="2"/>
        <v>Concluído</v>
      </c>
      <c r="J14" s="6">
        <f t="shared" si="3"/>
        <v>1</v>
      </c>
      <c r="K14" s="6">
        <f t="shared" ca="1" si="4"/>
        <v>1</v>
      </c>
      <c r="L14" s="6">
        <f t="shared" si="5"/>
        <v>1</v>
      </c>
      <c r="M14" s="6">
        <f t="shared" si="0"/>
        <v>1</v>
      </c>
      <c r="N14" s="28">
        <f t="shared" ca="1" si="1"/>
        <v>1</v>
      </c>
      <c r="O14" s="6">
        <f t="shared" si="6"/>
        <v>1</v>
      </c>
      <c r="P14" s="29"/>
    </row>
    <row r="15" spans="1:16" ht="15" thickBot="1" x14ac:dyDescent="0.35">
      <c r="A15" s="15"/>
      <c r="B15" s="10" t="s">
        <v>23</v>
      </c>
      <c r="C15" s="4">
        <v>1</v>
      </c>
      <c r="D15" s="9">
        <v>45031</v>
      </c>
      <c r="E15" s="9">
        <v>45031</v>
      </c>
      <c r="F15" s="3">
        <v>9</v>
      </c>
      <c r="G15" s="26">
        <v>1</v>
      </c>
      <c r="H15" s="3" t="str">
        <f t="shared" si="2"/>
        <v>Concluído</v>
      </c>
      <c r="J15" s="6">
        <f t="shared" si="3"/>
        <v>1</v>
      </c>
      <c r="K15" s="6">
        <f t="shared" ca="1" si="4"/>
        <v>1</v>
      </c>
      <c r="L15" s="6">
        <f t="shared" si="5"/>
        <v>1</v>
      </c>
      <c r="M15" s="6">
        <f t="shared" si="0"/>
        <v>1</v>
      </c>
      <c r="N15" s="28">
        <f t="shared" ca="1" si="1"/>
        <v>1</v>
      </c>
      <c r="O15" s="6">
        <f t="shared" si="6"/>
        <v>1</v>
      </c>
      <c r="P15" s="29"/>
    </row>
    <row r="16" spans="1:16" ht="15" thickBot="1" x14ac:dyDescent="0.35">
      <c r="A16" s="15" t="s">
        <v>24</v>
      </c>
      <c r="B16" s="10" t="s">
        <v>25</v>
      </c>
      <c r="C16" s="3">
        <v>3</v>
      </c>
      <c r="D16" s="9">
        <v>44992</v>
      </c>
      <c r="E16" s="9">
        <v>44992</v>
      </c>
      <c r="F16" s="3"/>
      <c r="G16" s="26">
        <v>1</v>
      </c>
      <c r="H16" s="3" t="str">
        <f t="shared" si="2"/>
        <v>Concluído</v>
      </c>
      <c r="J16" s="6">
        <f t="shared" si="3"/>
        <v>3</v>
      </c>
      <c r="K16" s="6">
        <f t="shared" ca="1" si="4"/>
        <v>1</v>
      </c>
      <c r="L16" s="6">
        <f t="shared" si="5"/>
        <v>1</v>
      </c>
      <c r="M16" s="6">
        <f t="shared" si="0"/>
        <v>3</v>
      </c>
      <c r="N16" s="28">
        <f t="shared" ca="1" si="1"/>
        <v>1</v>
      </c>
      <c r="O16" s="6">
        <f t="shared" si="6"/>
        <v>3</v>
      </c>
      <c r="P16" s="29"/>
    </row>
    <row r="17" spans="1:16" ht="15" thickBot="1" x14ac:dyDescent="0.35">
      <c r="A17" s="15"/>
      <c r="B17" s="10" t="s">
        <v>29</v>
      </c>
      <c r="C17" s="3">
        <v>3</v>
      </c>
      <c r="D17" s="9">
        <v>45003</v>
      </c>
      <c r="E17" s="9">
        <v>45003</v>
      </c>
      <c r="F17" s="3">
        <v>11</v>
      </c>
      <c r="G17" s="26">
        <v>1</v>
      </c>
      <c r="H17" s="3" t="str">
        <f t="shared" si="2"/>
        <v>Concluído</v>
      </c>
      <c r="J17" s="6">
        <f t="shared" si="3"/>
        <v>3</v>
      </c>
      <c r="K17" s="6">
        <f t="shared" ca="1" si="4"/>
        <v>1</v>
      </c>
      <c r="L17" s="6">
        <f t="shared" si="5"/>
        <v>1</v>
      </c>
      <c r="M17" s="6">
        <f t="shared" si="0"/>
        <v>3</v>
      </c>
      <c r="N17" s="28">
        <f t="shared" ca="1" si="1"/>
        <v>1</v>
      </c>
      <c r="O17" s="6">
        <f t="shared" si="6"/>
        <v>3</v>
      </c>
      <c r="P17" s="29"/>
    </row>
    <row r="18" spans="1:16" ht="15" thickBot="1" x14ac:dyDescent="0.35">
      <c r="A18" s="15"/>
      <c r="B18" s="10" t="s">
        <v>30</v>
      </c>
      <c r="C18" s="4">
        <v>1</v>
      </c>
      <c r="D18" s="9">
        <v>45020</v>
      </c>
      <c r="E18" s="9">
        <v>45020</v>
      </c>
      <c r="F18" s="3">
        <v>12</v>
      </c>
      <c r="G18" s="26">
        <v>1</v>
      </c>
      <c r="H18" s="3" t="str">
        <f t="shared" si="2"/>
        <v>Concluído</v>
      </c>
      <c r="J18" s="6">
        <f t="shared" si="3"/>
        <v>1</v>
      </c>
      <c r="K18" s="6">
        <f t="shared" ca="1" si="4"/>
        <v>1</v>
      </c>
      <c r="L18" s="6">
        <f t="shared" si="5"/>
        <v>1</v>
      </c>
      <c r="M18" s="6">
        <f t="shared" si="0"/>
        <v>1</v>
      </c>
      <c r="N18" s="28">
        <f t="shared" ca="1" si="1"/>
        <v>1</v>
      </c>
      <c r="O18" s="6">
        <f t="shared" si="6"/>
        <v>1</v>
      </c>
      <c r="P18" s="29"/>
    </row>
    <row r="19" spans="1:16" ht="15" thickBot="1" x14ac:dyDescent="0.35">
      <c r="A19" s="15" t="s">
        <v>26</v>
      </c>
      <c r="B19" s="10" t="s">
        <v>27</v>
      </c>
      <c r="C19" s="3">
        <v>4</v>
      </c>
      <c r="D19" s="9">
        <v>45017</v>
      </c>
      <c r="E19" s="9">
        <v>45071</v>
      </c>
      <c r="F19" s="3">
        <v>12</v>
      </c>
      <c r="G19" s="26">
        <v>1</v>
      </c>
      <c r="H19" s="3" t="str">
        <f t="shared" si="2"/>
        <v>Concluído</v>
      </c>
      <c r="J19" s="6">
        <f t="shared" si="3"/>
        <v>4</v>
      </c>
      <c r="K19" s="6">
        <f t="shared" ca="1" si="4"/>
        <v>1</v>
      </c>
      <c r="L19" s="6">
        <f t="shared" si="5"/>
        <v>54</v>
      </c>
      <c r="M19" s="6">
        <f t="shared" si="0"/>
        <v>7.407407407407407E-2</v>
      </c>
      <c r="N19" s="28">
        <f t="shared" ca="1" si="1"/>
        <v>54</v>
      </c>
      <c r="O19" s="6">
        <f t="shared" si="6"/>
        <v>4</v>
      </c>
      <c r="P19" s="29"/>
    </row>
    <row r="20" spans="1:16" ht="15" thickBot="1" x14ac:dyDescent="0.35">
      <c r="A20" s="15"/>
      <c r="B20" s="10" t="s">
        <v>28</v>
      </c>
      <c r="C20" s="3">
        <v>3</v>
      </c>
      <c r="D20" s="9">
        <v>45072</v>
      </c>
      <c r="E20" s="9">
        <v>45076</v>
      </c>
      <c r="F20" s="3">
        <v>14</v>
      </c>
      <c r="G20" s="26">
        <v>1</v>
      </c>
      <c r="H20" s="3" t="str">
        <f t="shared" si="2"/>
        <v>Concluído</v>
      </c>
      <c r="J20" s="6">
        <f t="shared" si="3"/>
        <v>3</v>
      </c>
      <c r="K20" s="6">
        <f t="shared" ca="1" si="4"/>
        <v>1</v>
      </c>
      <c r="L20" s="6">
        <f t="shared" si="5"/>
        <v>4</v>
      </c>
      <c r="M20" s="6">
        <f t="shared" si="0"/>
        <v>0.75</v>
      </c>
      <c r="N20" s="28">
        <f t="shared" ca="1" si="1"/>
        <v>4</v>
      </c>
      <c r="O20" s="6">
        <f t="shared" si="6"/>
        <v>3</v>
      </c>
      <c r="P20" s="29"/>
    </row>
    <row r="21" spans="1:16" ht="15" thickBot="1" x14ac:dyDescent="0.35">
      <c r="A21" s="15" t="s">
        <v>31</v>
      </c>
      <c r="B21" s="10" t="s">
        <v>32</v>
      </c>
      <c r="C21" s="3">
        <v>2</v>
      </c>
      <c r="D21" s="9">
        <v>45069</v>
      </c>
      <c r="E21" s="9">
        <v>45071</v>
      </c>
      <c r="F21" s="3">
        <v>12.14</v>
      </c>
      <c r="G21" s="26">
        <v>1</v>
      </c>
      <c r="H21" s="3" t="str">
        <f t="shared" si="2"/>
        <v>Concluído</v>
      </c>
      <c r="J21" s="6">
        <f t="shared" si="3"/>
        <v>2</v>
      </c>
      <c r="K21" s="6">
        <f t="shared" ca="1" si="4"/>
        <v>1</v>
      </c>
      <c r="L21" s="6">
        <f t="shared" si="5"/>
        <v>2</v>
      </c>
      <c r="M21" s="6">
        <f t="shared" si="0"/>
        <v>1</v>
      </c>
      <c r="N21" s="28">
        <f t="shared" ca="1" si="1"/>
        <v>2</v>
      </c>
      <c r="O21" s="6">
        <f t="shared" si="6"/>
        <v>2</v>
      </c>
      <c r="P21" s="29"/>
    </row>
    <row r="22" spans="1:16" ht="15" thickBot="1" x14ac:dyDescent="0.35">
      <c r="A22" s="15"/>
      <c r="B22" s="10" t="s">
        <v>33</v>
      </c>
      <c r="C22" s="3">
        <v>1</v>
      </c>
      <c r="D22" s="9">
        <v>45070</v>
      </c>
      <c r="E22" s="9">
        <v>45070</v>
      </c>
      <c r="F22" s="3">
        <v>16</v>
      </c>
      <c r="G22" s="26">
        <v>1</v>
      </c>
      <c r="H22" s="3" t="str">
        <f t="shared" si="2"/>
        <v>Concluído</v>
      </c>
      <c r="J22" s="6">
        <f t="shared" si="3"/>
        <v>1</v>
      </c>
      <c r="K22" s="6">
        <f t="shared" ca="1" si="4"/>
        <v>1</v>
      </c>
      <c r="L22" s="6">
        <f t="shared" si="5"/>
        <v>1</v>
      </c>
      <c r="M22" s="6">
        <f t="shared" si="0"/>
        <v>1</v>
      </c>
      <c r="N22" s="28">
        <f t="shared" ca="1" si="1"/>
        <v>1</v>
      </c>
      <c r="O22" s="6">
        <f t="shared" si="6"/>
        <v>1</v>
      </c>
      <c r="P22" s="29"/>
    </row>
    <row r="23" spans="1:16" ht="15" thickBot="1" x14ac:dyDescent="0.35">
      <c r="A23" s="15" t="s">
        <v>37</v>
      </c>
      <c r="B23" s="10" t="s">
        <v>34</v>
      </c>
      <c r="C23" s="3">
        <v>8</v>
      </c>
      <c r="D23" s="9">
        <v>45003</v>
      </c>
      <c r="E23" s="9">
        <v>45066</v>
      </c>
      <c r="F23" s="3">
        <v>12</v>
      </c>
      <c r="G23" s="26">
        <v>1</v>
      </c>
      <c r="H23" s="3" t="str">
        <f t="shared" si="2"/>
        <v>Concluído</v>
      </c>
      <c r="J23" s="6">
        <f t="shared" si="3"/>
        <v>8</v>
      </c>
      <c r="K23" s="6">
        <f t="shared" ca="1" si="4"/>
        <v>1</v>
      </c>
      <c r="L23" s="6">
        <f t="shared" si="5"/>
        <v>63</v>
      </c>
      <c r="M23" s="6">
        <f t="shared" si="0"/>
        <v>0.12698412698412698</v>
      </c>
      <c r="N23" s="28">
        <f t="shared" ca="1" si="1"/>
        <v>63</v>
      </c>
      <c r="O23" s="6">
        <f t="shared" si="6"/>
        <v>8</v>
      </c>
      <c r="P23" s="29"/>
    </row>
    <row r="24" spans="1:16" ht="15" thickBot="1" x14ac:dyDescent="0.35">
      <c r="A24" s="15"/>
      <c r="B24" s="10" t="s">
        <v>35</v>
      </c>
      <c r="C24" s="3">
        <v>2</v>
      </c>
      <c r="D24" s="9">
        <v>45070</v>
      </c>
      <c r="E24" s="9">
        <v>45070</v>
      </c>
      <c r="F24" s="3">
        <v>18</v>
      </c>
      <c r="G24" s="26">
        <v>1</v>
      </c>
      <c r="H24" s="3" t="str">
        <f t="shared" si="2"/>
        <v>Concluído</v>
      </c>
      <c r="J24" s="6">
        <f t="shared" si="3"/>
        <v>2</v>
      </c>
      <c r="K24" s="6">
        <f t="shared" ca="1" si="4"/>
        <v>1</v>
      </c>
      <c r="L24" s="6">
        <f t="shared" si="5"/>
        <v>1</v>
      </c>
      <c r="M24" s="6">
        <f t="shared" si="0"/>
        <v>2</v>
      </c>
      <c r="N24" s="28">
        <f t="shared" ca="1" si="1"/>
        <v>1</v>
      </c>
      <c r="O24" s="6">
        <f t="shared" si="6"/>
        <v>2</v>
      </c>
      <c r="P24" s="29"/>
    </row>
    <row r="25" spans="1:16" ht="15" thickBot="1" x14ac:dyDescent="0.35">
      <c r="A25" s="15" t="s">
        <v>36</v>
      </c>
      <c r="B25" s="10" t="s">
        <v>38</v>
      </c>
      <c r="C25" s="3">
        <v>1</v>
      </c>
      <c r="D25" s="9">
        <v>45015</v>
      </c>
      <c r="E25" s="9">
        <v>45015</v>
      </c>
      <c r="F25" s="3"/>
      <c r="G25" s="26">
        <v>1</v>
      </c>
      <c r="H25" s="3" t="str">
        <f t="shared" si="2"/>
        <v>Concluído</v>
      </c>
      <c r="J25" s="6">
        <f t="shared" si="3"/>
        <v>1</v>
      </c>
      <c r="K25" s="6">
        <f t="shared" ca="1" si="4"/>
        <v>1</v>
      </c>
      <c r="L25" s="6">
        <f t="shared" si="5"/>
        <v>1</v>
      </c>
      <c r="M25" s="6">
        <f t="shared" si="0"/>
        <v>1</v>
      </c>
      <c r="N25" s="28">
        <f t="shared" ca="1" si="1"/>
        <v>1</v>
      </c>
      <c r="O25" s="6">
        <f t="shared" si="6"/>
        <v>1</v>
      </c>
      <c r="P25" s="29"/>
    </row>
    <row r="26" spans="1:16" ht="15" thickBot="1" x14ac:dyDescent="0.35">
      <c r="A26" s="15"/>
      <c r="B26" s="10" t="s">
        <v>39</v>
      </c>
      <c r="C26" s="3">
        <v>1</v>
      </c>
      <c r="D26" s="9">
        <v>45015</v>
      </c>
      <c r="E26" s="9">
        <v>45015</v>
      </c>
      <c r="F26" s="3">
        <v>20</v>
      </c>
      <c r="G26" s="26">
        <v>1</v>
      </c>
      <c r="H26" s="3" t="str">
        <f t="shared" si="2"/>
        <v>Concluído</v>
      </c>
      <c r="J26" s="6">
        <f t="shared" si="3"/>
        <v>1</v>
      </c>
      <c r="K26" s="6">
        <f t="shared" ca="1" si="4"/>
        <v>1</v>
      </c>
      <c r="L26" s="6">
        <f t="shared" si="5"/>
        <v>1</v>
      </c>
      <c r="M26" s="6">
        <f t="shared" si="0"/>
        <v>1</v>
      </c>
      <c r="N26" s="28">
        <f t="shared" ca="1" si="1"/>
        <v>1</v>
      </c>
      <c r="O26" s="6">
        <f t="shared" si="6"/>
        <v>1</v>
      </c>
      <c r="P26" s="29"/>
    </row>
    <row r="27" spans="1:16" ht="15" thickBot="1" x14ac:dyDescent="0.35">
      <c r="A27" s="15" t="s">
        <v>40</v>
      </c>
      <c r="B27" s="10" t="s">
        <v>41</v>
      </c>
      <c r="C27" s="3">
        <v>0.5</v>
      </c>
      <c r="D27" s="9">
        <v>45039</v>
      </c>
      <c r="E27" s="9">
        <v>45039</v>
      </c>
      <c r="F27" s="3">
        <v>12</v>
      </c>
      <c r="G27" s="26">
        <v>1</v>
      </c>
      <c r="H27" s="3" t="str">
        <f t="shared" si="2"/>
        <v>Concluído</v>
      </c>
      <c r="J27" s="6">
        <f t="shared" si="3"/>
        <v>0.5</v>
      </c>
      <c r="K27" s="6">
        <f t="shared" ca="1" si="4"/>
        <v>1</v>
      </c>
      <c r="L27" s="6">
        <f t="shared" si="5"/>
        <v>1</v>
      </c>
      <c r="M27" s="6">
        <f t="shared" si="0"/>
        <v>0.5</v>
      </c>
      <c r="N27" s="28">
        <f t="shared" ca="1" si="1"/>
        <v>1</v>
      </c>
      <c r="O27" s="6">
        <f t="shared" si="6"/>
        <v>0.5</v>
      </c>
      <c r="P27" s="29"/>
    </row>
    <row r="28" spans="1:16" ht="15" thickBot="1" x14ac:dyDescent="0.35">
      <c r="A28" s="15"/>
      <c r="B28" s="10" t="s">
        <v>42</v>
      </c>
      <c r="C28" s="3">
        <v>0.5</v>
      </c>
      <c r="D28" s="9">
        <v>45039</v>
      </c>
      <c r="E28" s="9">
        <v>45039</v>
      </c>
      <c r="F28" s="3">
        <v>14</v>
      </c>
      <c r="G28" s="26">
        <v>1</v>
      </c>
      <c r="H28" s="3" t="str">
        <f t="shared" si="2"/>
        <v>Concluído</v>
      </c>
      <c r="J28" s="6">
        <f t="shared" si="3"/>
        <v>0.5</v>
      </c>
      <c r="K28" s="6">
        <f t="shared" ca="1" si="4"/>
        <v>1</v>
      </c>
      <c r="L28" s="6">
        <f t="shared" si="5"/>
        <v>1</v>
      </c>
      <c r="M28" s="6">
        <f t="shared" si="0"/>
        <v>0.5</v>
      </c>
      <c r="N28" s="28">
        <f t="shared" ca="1" si="1"/>
        <v>1</v>
      </c>
      <c r="O28" s="6">
        <f t="shared" si="6"/>
        <v>0.5</v>
      </c>
      <c r="P28" s="29"/>
    </row>
    <row r="29" spans="1:16" ht="12.6" customHeight="1" thickBot="1" x14ac:dyDescent="0.35">
      <c r="A29" s="14" t="s">
        <v>44</v>
      </c>
      <c r="B29" s="10" t="s">
        <v>43</v>
      </c>
      <c r="C29" s="3">
        <v>0.5</v>
      </c>
      <c r="D29" s="9">
        <v>45089</v>
      </c>
      <c r="E29" s="9">
        <v>45089</v>
      </c>
      <c r="F29" s="3">
        <v>14</v>
      </c>
      <c r="G29" s="26">
        <v>1</v>
      </c>
      <c r="H29" s="3" t="str">
        <f t="shared" si="2"/>
        <v>Concluído</v>
      </c>
      <c r="J29" s="6">
        <f t="shared" si="3"/>
        <v>0.5</v>
      </c>
      <c r="K29" s="6">
        <f t="shared" ca="1" si="4"/>
        <v>1</v>
      </c>
      <c r="L29" s="6">
        <f t="shared" si="5"/>
        <v>1</v>
      </c>
      <c r="M29" s="6">
        <f t="shared" si="0"/>
        <v>0.5</v>
      </c>
      <c r="N29" s="28">
        <f t="shared" ca="1" si="1"/>
        <v>1</v>
      </c>
      <c r="O29" s="6">
        <f t="shared" si="6"/>
        <v>0.5</v>
      </c>
      <c r="P29" s="29"/>
    </row>
    <row r="30" spans="1:16" ht="15" thickBot="1" x14ac:dyDescent="0.35">
      <c r="A30" s="15" t="s">
        <v>47</v>
      </c>
      <c r="B30" s="10" t="s">
        <v>45</v>
      </c>
      <c r="C30" s="3">
        <v>1</v>
      </c>
      <c r="D30" s="9">
        <v>45254</v>
      </c>
      <c r="E30" s="9">
        <v>45254</v>
      </c>
      <c r="F30" s="3">
        <v>12</v>
      </c>
      <c r="G30" s="26">
        <v>0</v>
      </c>
      <c r="H30" s="3" t="str">
        <f t="shared" si="2"/>
        <v>A Iniciar</v>
      </c>
      <c r="J30" s="6">
        <f t="shared" si="3"/>
        <v>0</v>
      </c>
      <c r="K30" s="6">
        <f t="shared" ca="1" si="4"/>
        <v>0</v>
      </c>
      <c r="L30" s="6">
        <f t="shared" si="5"/>
        <v>1</v>
      </c>
      <c r="M30" s="6">
        <f t="shared" si="0"/>
        <v>1</v>
      </c>
      <c r="N30" s="28">
        <f t="shared" ca="1" si="1"/>
        <v>0</v>
      </c>
      <c r="O30" s="6">
        <f t="shared" si="6"/>
        <v>0</v>
      </c>
      <c r="P30" s="29"/>
    </row>
    <row r="31" spans="1:16" ht="15" thickBot="1" x14ac:dyDescent="0.35">
      <c r="A31" s="15"/>
      <c r="B31" s="10" t="s">
        <v>46</v>
      </c>
      <c r="C31" s="3">
        <v>1.5</v>
      </c>
      <c r="D31" s="9">
        <v>45255</v>
      </c>
      <c r="E31" s="9">
        <v>45255</v>
      </c>
      <c r="F31" s="3">
        <v>14</v>
      </c>
      <c r="G31" s="26">
        <v>0</v>
      </c>
      <c r="H31" s="3" t="str">
        <f t="shared" si="2"/>
        <v>A Iniciar</v>
      </c>
      <c r="J31" s="6">
        <f t="shared" si="3"/>
        <v>0</v>
      </c>
      <c r="K31" s="6">
        <f t="shared" ca="1" si="4"/>
        <v>0</v>
      </c>
      <c r="L31" s="6">
        <f t="shared" si="5"/>
        <v>1</v>
      </c>
      <c r="M31" s="6">
        <f t="shared" si="0"/>
        <v>1.5</v>
      </c>
      <c r="N31" s="28">
        <f t="shared" ca="1" si="1"/>
        <v>0</v>
      </c>
      <c r="O31" s="6">
        <f t="shared" si="6"/>
        <v>0</v>
      </c>
      <c r="P31" s="29"/>
    </row>
    <row r="32" spans="1:16" ht="15" thickBot="1" x14ac:dyDescent="0.35">
      <c r="A32" s="15"/>
      <c r="B32" s="10" t="s">
        <v>51</v>
      </c>
      <c r="C32" s="3">
        <v>0.5</v>
      </c>
      <c r="D32" s="9">
        <v>45256</v>
      </c>
      <c r="E32" s="9">
        <v>45256</v>
      </c>
      <c r="F32" s="3">
        <v>12</v>
      </c>
      <c r="G32" s="26">
        <v>0</v>
      </c>
      <c r="H32" s="3" t="str">
        <f t="shared" si="2"/>
        <v>A Iniciar</v>
      </c>
      <c r="J32" s="6">
        <f t="shared" si="3"/>
        <v>0</v>
      </c>
      <c r="K32" s="6">
        <f t="shared" ca="1" si="4"/>
        <v>0</v>
      </c>
      <c r="L32" s="6">
        <f t="shared" si="5"/>
        <v>1</v>
      </c>
      <c r="M32" s="6">
        <f t="shared" si="0"/>
        <v>0.5</v>
      </c>
      <c r="N32" s="28">
        <f t="shared" ca="1" si="1"/>
        <v>0</v>
      </c>
      <c r="O32" s="6">
        <f t="shared" si="6"/>
        <v>0</v>
      </c>
      <c r="P32" s="29"/>
    </row>
    <row r="33" spans="1:17" ht="15" thickBot="1" x14ac:dyDescent="0.35">
      <c r="A33" s="15"/>
      <c r="B33" s="10" t="s">
        <v>52</v>
      </c>
      <c r="C33" s="3">
        <v>0.5</v>
      </c>
      <c r="D33" s="9">
        <v>45256</v>
      </c>
      <c r="E33" s="9">
        <v>45256</v>
      </c>
      <c r="F33" s="3">
        <v>14</v>
      </c>
      <c r="G33" s="26">
        <v>0</v>
      </c>
      <c r="H33" s="3" t="str">
        <f t="shared" si="2"/>
        <v>A Iniciar</v>
      </c>
      <c r="J33" s="6">
        <f t="shared" si="3"/>
        <v>0</v>
      </c>
      <c r="K33" s="6">
        <f t="shared" ca="1" si="4"/>
        <v>0</v>
      </c>
      <c r="L33" s="6">
        <f t="shared" si="5"/>
        <v>1</v>
      </c>
      <c r="M33" s="6">
        <f>C33/L33</f>
        <v>0.5</v>
      </c>
      <c r="N33" s="28">
        <f t="shared" ca="1" si="1"/>
        <v>0</v>
      </c>
      <c r="O33" s="6">
        <f t="shared" si="6"/>
        <v>0</v>
      </c>
      <c r="P33" s="29"/>
    </row>
    <row r="34" spans="1:17" s="13" customFormat="1" ht="15" thickBot="1" x14ac:dyDescent="0.35">
      <c r="A34" s="15" t="s">
        <v>48</v>
      </c>
      <c r="B34" s="10" t="s">
        <v>53</v>
      </c>
      <c r="C34" s="3">
        <v>50</v>
      </c>
      <c r="D34" s="9">
        <v>45017</v>
      </c>
      <c r="E34" s="9">
        <v>45245</v>
      </c>
      <c r="F34" s="3"/>
      <c r="G34" s="26">
        <v>0.7</v>
      </c>
      <c r="H34" s="3" t="str">
        <f t="shared" si="2"/>
        <v>Em Andamento</v>
      </c>
      <c r="J34" s="6">
        <f t="shared" si="3"/>
        <v>35</v>
      </c>
      <c r="K34" s="6">
        <f t="shared" ca="1" si="4"/>
        <v>0</v>
      </c>
      <c r="L34" s="6">
        <f t="shared" si="5"/>
        <v>228</v>
      </c>
      <c r="M34" s="6">
        <f>C34/L34</f>
        <v>0.21929824561403508</v>
      </c>
      <c r="N34" s="28">
        <f ca="1">IF(D34&lt;=TODAY(),IF(E34&lt;=TODAY(),L34,TODAY()-D34),0)</f>
        <v>148</v>
      </c>
      <c r="O34" s="29">
        <f ca="1">N34*M34</f>
        <v>32.456140350877192</v>
      </c>
      <c r="P34" s="29"/>
      <c r="Q34" s="6"/>
    </row>
    <row r="35" spans="1:17" ht="15" thickBot="1" x14ac:dyDescent="0.35">
      <c r="A35" s="15"/>
      <c r="B35" s="10" t="s">
        <v>54</v>
      </c>
      <c r="C35" s="3">
        <v>120</v>
      </c>
      <c r="D35" s="9">
        <v>45047</v>
      </c>
      <c r="E35" s="9">
        <v>45245</v>
      </c>
      <c r="F35" s="3">
        <v>29</v>
      </c>
      <c r="G35" s="26">
        <v>0.5</v>
      </c>
      <c r="H35" s="3" t="str">
        <f t="shared" si="2"/>
        <v>Em Andamento</v>
      </c>
      <c r="J35" s="6">
        <f t="shared" si="3"/>
        <v>60</v>
      </c>
      <c r="K35" s="6">
        <f t="shared" ca="1" si="4"/>
        <v>0</v>
      </c>
      <c r="L35" s="6">
        <f t="shared" ref="L35:L37" si="7">IF(E35-D35=0,1,E35-D35)</f>
        <v>198</v>
      </c>
      <c r="M35" s="6">
        <f t="shared" ref="M35:M37" si="8">C35/L35</f>
        <v>0.60606060606060608</v>
      </c>
      <c r="N35" s="28">
        <f t="shared" ref="N35:N37" ca="1" si="9">IF(D35&lt;=TODAY(),IF(E35&lt;=TODAY(),L35,TODAY()-D35),0)</f>
        <v>118</v>
      </c>
      <c r="O35" s="29">
        <f t="shared" ref="O35:O37" ca="1" si="10">N35*M35</f>
        <v>71.515151515151516</v>
      </c>
      <c r="P35" s="29"/>
    </row>
    <row r="36" spans="1:17" ht="15" thickBot="1" x14ac:dyDescent="0.35">
      <c r="A36" s="15"/>
      <c r="B36" s="10" t="s">
        <v>55</v>
      </c>
      <c r="C36" s="3">
        <v>10</v>
      </c>
      <c r="D36" s="9">
        <v>45139</v>
      </c>
      <c r="E36" s="9">
        <v>45248</v>
      </c>
      <c r="F36" s="3">
        <v>30</v>
      </c>
      <c r="G36" s="26">
        <v>0</v>
      </c>
      <c r="H36" s="3" t="str">
        <f t="shared" si="2"/>
        <v>A Iniciar</v>
      </c>
      <c r="J36" s="6">
        <f t="shared" si="3"/>
        <v>0</v>
      </c>
      <c r="K36" s="6">
        <f t="shared" ca="1" si="4"/>
        <v>0</v>
      </c>
      <c r="L36" s="6">
        <f t="shared" si="7"/>
        <v>109</v>
      </c>
      <c r="M36" s="6">
        <f t="shared" si="8"/>
        <v>9.1743119266055051E-2</v>
      </c>
      <c r="N36" s="28">
        <f t="shared" ca="1" si="9"/>
        <v>26</v>
      </c>
      <c r="O36" s="29">
        <f t="shared" ca="1" si="10"/>
        <v>2.3853211009174311</v>
      </c>
    </row>
    <row r="37" spans="1:17" s="13" customFormat="1" ht="15" thickBot="1" x14ac:dyDescent="0.35">
      <c r="A37" s="14" t="s">
        <v>49</v>
      </c>
      <c r="B37" s="10" t="s">
        <v>50</v>
      </c>
      <c r="C37" s="3">
        <v>10</v>
      </c>
      <c r="D37" s="9">
        <v>45246</v>
      </c>
      <c r="E37" s="9">
        <v>45256</v>
      </c>
      <c r="F37" s="3">
        <v>30</v>
      </c>
      <c r="G37" s="26">
        <v>0</v>
      </c>
      <c r="H37" s="3" t="str">
        <f t="shared" si="2"/>
        <v>A Iniciar</v>
      </c>
      <c r="J37" s="6">
        <f t="shared" si="3"/>
        <v>0</v>
      </c>
      <c r="K37" s="6">
        <f t="shared" ca="1" si="4"/>
        <v>0</v>
      </c>
      <c r="L37" s="6">
        <f t="shared" si="7"/>
        <v>10</v>
      </c>
      <c r="M37" s="6">
        <f t="shared" si="8"/>
        <v>1</v>
      </c>
      <c r="N37" s="28">
        <f t="shared" ca="1" si="9"/>
        <v>0</v>
      </c>
      <c r="O37" s="29">
        <f t="shared" ca="1" si="10"/>
        <v>0</v>
      </c>
      <c r="Q37" s="6"/>
    </row>
    <row r="38" spans="1:17" x14ac:dyDescent="0.3">
      <c r="C38" s="5">
        <f>SUM(C6:C37)</f>
        <v>237</v>
      </c>
      <c r="H38" s="27"/>
      <c r="J38" s="6">
        <f>SUM(J6:J37)</f>
        <v>138.5</v>
      </c>
      <c r="O38" s="6">
        <f ca="1">SUM(O6:O37)</f>
        <v>149.85661296694613</v>
      </c>
    </row>
    <row r="39" spans="1:17" x14ac:dyDescent="0.3">
      <c r="M39" s="6">
        <f>J38/C38</f>
        <v>0.58438818565400841</v>
      </c>
    </row>
    <row r="40" spans="1:17" x14ac:dyDescent="0.3">
      <c r="M40" s="6">
        <f ca="1">J38/O38</f>
        <v>0.92421680470349976</v>
      </c>
    </row>
  </sheetData>
  <mergeCells count="13">
    <mergeCell ref="A34:A36"/>
    <mergeCell ref="A16:A18"/>
    <mergeCell ref="A19:A20"/>
    <mergeCell ref="A21:A22"/>
    <mergeCell ref="A23:A24"/>
    <mergeCell ref="A25:A26"/>
    <mergeCell ref="A27:A28"/>
    <mergeCell ref="A30:A33"/>
    <mergeCell ref="A13:A15"/>
    <mergeCell ref="A6:A7"/>
    <mergeCell ref="A9:A10"/>
    <mergeCell ref="A2:H2"/>
    <mergeCell ref="A1:H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Almeida</dc:creator>
  <cp:lastModifiedBy>Matheus Oliveira Pereira</cp:lastModifiedBy>
  <cp:lastPrinted>2023-04-15T23:31:43Z</cp:lastPrinted>
  <dcterms:created xsi:type="dcterms:W3CDTF">2015-06-05T18:19:34Z</dcterms:created>
  <dcterms:modified xsi:type="dcterms:W3CDTF">2023-08-27T16:10:30Z</dcterms:modified>
</cp:coreProperties>
</file>