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.rongier\Downloads\"/>
    </mc:Choice>
  </mc:AlternateContent>
  <xr:revisionPtr revIDLastSave="85" documentId="8_{9CCF6CB0-C0DA-4FE6-9F42-41426F45081E}" xr6:coauthVersionLast="47" xr6:coauthVersionMax="47" xr10:uidLastSave="{DBE1A7BF-3067-4DA9-80A8-82FF046964B2}"/>
  <bookViews>
    <workbookView xWindow="-96" yWindow="-96" windowWidth="23232" windowHeight="12552" activeTab="1" xr2:uid="{9A83168E-C0DD-4BAE-9D54-4150B66BEA11}"/>
  </bookViews>
  <sheets>
    <sheet name="Dashboard" sheetId="4" r:id="rId1"/>
    <sheet name="Graphs" sheetId="5" r:id="rId2"/>
    <sheet name="Group 1" sheetId="1" r:id="rId3"/>
    <sheet name="Group 2" sheetId="3" r:id="rId4"/>
    <sheet name="Group 3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H19" i="3"/>
  <c r="H20" i="3"/>
  <c r="H21" i="3"/>
  <c r="H22" i="3"/>
  <c r="H23" i="3"/>
  <c r="L11" i="3"/>
  <c r="L12" i="3"/>
  <c r="L13" i="3"/>
  <c r="L14" i="3"/>
  <c r="L15" i="3"/>
  <c r="H11" i="3"/>
  <c r="H12" i="3"/>
  <c r="H13" i="3"/>
  <c r="H14" i="3"/>
  <c r="H15" i="3"/>
  <c r="H3" i="3"/>
  <c r="H4" i="3"/>
  <c r="H5" i="3"/>
  <c r="H6" i="3"/>
  <c r="H7" i="3"/>
  <c r="K7" i="3"/>
  <c r="K6" i="3"/>
  <c r="K5" i="3"/>
  <c r="G23" i="3"/>
  <c r="G22" i="3"/>
  <c r="G21" i="3"/>
  <c r="K15" i="3"/>
  <c r="K14" i="3"/>
  <c r="K13" i="3"/>
  <c r="G15" i="3"/>
  <c r="G14" i="3"/>
  <c r="G13" i="3"/>
  <c r="K4" i="3"/>
  <c r="G12" i="3"/>
  <c r="K12" i="3"/>
  <c r="G20" i="3"/>
  <c r="G7" i="3"/>
  <c r="G6" i="3"/>
  <c r="G5" i="3"/>
  <c r="G4" i="3"/>
  <c r="K3" i="3"/>
  <c r="G19" i="3"/>
  <c r="K11" i="3"/>
  <c r="G11" i="3"/>
  <c r="G3" i="3"/>
  <c r="H7" i="4"/>
  <c r="G7" i="4"/>
  <c r="H6" i="4"/>
  <c r="G6" i="4"/>
  <c r="H5" i="4"/>
  <c r="G5" i="4"/>
  <c r="H4" i="4"/>
  <c r="G4" i="4"/>
  <c r="H3" i="4"/>
  <c r="G3" i="4"/>
  <c r="L7" i="4"/>
  <c r="L6" i="4"/>
  <c r="K7" i="4"/>
  <c r="K6" i="4" a="1"/>
  <c r="K6" i="4" s="1"/>
  <c r="L5" i="4"/>
  <c r="K5" i="4"/>
  <c r="L4" i="4"/>
  <c r="K4" i="4"/>
  <c r="L3" i="4"/>
  <c r="K3" i="4"/>
  <c r="D7" i="4"/>
  <c r="D6" i="4"/>
  <c r="C7" i="4"/>
  <c r="C6" i="4"/>
  <c r="D5" i="4"/>
  <c r="C5" i="4"/>
  <c r="D4" i="4"/>
  <c r="D3" i="4"/>
  <c r="C4" i="4"/>
  <c r="C3" i="4"/>
</calcChain>
</file>

<file path=xl/sharedStrings.xml><?xml version="1.0" encoding="utf-8"?>
<sst xmlns="http://schemas.openxmlformats.org/spreadsheetml/2006/main" count="262" uniqueCount="163">
  <si>
    <t xml:space="preserve">Group 1 </t>
  </si>
  <si>
    <t>SEO Score</t>
  </si>
  <si>
    <t>Readability Score</t>
  </si>
  <si>
    <t xml:space="preserve">Group 2 </t>
  </si>
  <si>
    <t xml:space="preserve">Group 3 </t>
  </si>
  <si>
    <t>Average</t>
  </si>
  <si>
    <t>Median</t>
  </si>
  <si>
    <t>Sigma</t>
  </si>
  <si>
    <t xml:space="preserve">Min </t>
  </si>
  <si>
    <t>Max</t>
  </si>
  <si>
    <t>Gemini</t>
  </si>
  <si>
    <t>Readability score</t>
  </si>
  <si>
    <t>Mistral</t>
  </si>
  <si>
    <t>Claude</t>
  </si>
  <si>
    <t>Deepseek</t>
  </si>
  <si>
    <t>OpenAi</t>
  </si>
  <si>
    <t>LINK</t>
  </si>
  <si>
    <t>SEO SCORE</t>
  </si>
  <si>
    <t>Readability</t>
  </si>
  <si>
    <t xml:space="preserve">https://www.yzea-innovation.fr/8-bonnes-raisons-de-choisir-des-volets-battants-en-composite/ </t>
  </si>
  <si>
    <t>https://www.maisondumenuisier.fr/nos-conseils/avantages-volets-battants-alu/</t>
  </si>
  <si>
    <t>https://www.surmesure-menuiserie.fr/nos-conseils/realiser-projet-maison/quels-sont-les-avantages-du-volet-composite/</t>
  </si>
  <si>
    <t>https://www.france-fermetures.fr/conseils/volets-battants/les-atouts-des-volets-battants-en-bois</t>
  </si>
  <si>
    <t>https://www.yzea-innovation.fr/fini-les-corvees-de-poncage-et-de-peinture-les-volets-battants-dune-vie/</t>
  </si>
  <si>
    <t>https://www.vuedici-fermetures.fr/entretien-fermetures/</t>
  </si>
  <si>
    <t>https://www.vuedici-fermetures.fr/renovation-sur-quels-criteres-choisir-ses-nouvelles-fermetures/</t>
  </si>
  <si>
    <t>https://www.kpark.fr/faq/volets-persiennes/comment-nettoyer-ses-volets-roulants-en-pvc</t>
  </si>
  <si>
    <t>https://www.techni-confort.com/installation-renovation-volets-battants-roulants-techni-confort-frejus-pc8.php</t>
  </si>
  <si>
    <t>https://www.bautan.fr/marque/les-actualites/motorisation-volets-battants.html</t>
  </si>
  <si>
    <t>https://www.kpark.fr/faq/volets-persiennes/la-pose-des-volets-roulants-les-etapes-importantes</t>
  </si>
  <si>
    <t>https://www.helloartisan.com/guide-prix-travaux/tarifs-volets-installation</t>
  </si>
  <si>
    <t>https://www.bautan.fr/marque/les-actualites/volets-composite-sur-mesure.html</t>
  </si>
  <si>
    <t>https://www.yzea-innovation.fr/volets-en-composite/</t>
  </si>
  <si>
    <t>https://www.menuiserie-epmr.fr/fr/volets-bso/volets-battants/volets-battants-composites</t>
  </si>
  <si>
    <t>https://www.vuedici-fermetures.fr/volets-battants-sur-mesure-bien-choisir/</t>
  </si>
  <si>
    <t>https://www.store-volet.org/top-10-volets-pliants/</t>
  </si>
  <si>
    <t>https://www.isofen-68.fr/volets-resistent-mieux-vent/</t>
  </si>
  <si>
    <t>https://www.sunvolet.fr/post/tempetes-de-vent-%3A-la-resistance-des-volets-roulants</t>
  </si>
  <si>
    <t>https://www.kpark.fr/faq/volets-persiennes/quels-volets-valoriser-pour-une-meilleure-isolation</t>
  </si>
  <si>
    <t>https://www.vuedici-fermetures.fr/bords-de-mer-bien-choisir-les-fermetures-de-son-habitation/</t>
  </si>
  <si>
    <t>https://www.vuedici-fermetures.fr/attention-toutes-les-fermetures-en-polyurethane-ne-se-valent-pas/</t>
  </si>
  <si>
    <t>https://www.vuedici-fermetures.fr/quel-materiau-choisir-pour-ses-fermetures/</t>
  </si>
  <si>
    <t>https://www.maisondescompagnons.com/nos-conseils/bien-choisir-ses-volets/</t>
  </si>
  <si>
    <t>https://www.metzgerlorraine.fr/conseils-astuces/quels-sont-differents-types-volets/</t>
  </si>
  <si>
    <t>https://www.guide-fenetres-volets.fr/patrimoine-histoire-volets/</t>
  </si>
  <si>
    <t>https://www.metzgerlorraine.fr/conseils-astuces/choisir-volets-zone-protegee/</t>
  </si>
  <si>
    <t>https://www.wizeo-fermetures.fr/conseils/faire-le-bon-choix-de-volets-pour-eviter-les-intrusions/</t>
  </si>
  <si>
    <t>https://www.azenco.fr/comparatif-prix-volets-roulants-piscine</t>
  </si>
  <si>
    <t>https://www.caseo-maison.com/content/57-prix-volets-roulants</t>
  </si>
  <si>
    <t>https://www.renovationettravaux.fr/prix-volet-aluminium-pose</t>
  </si>
  <si>
    <t>https://volets-thiebaut.com/contenu/500-volets-chantier-hotel-mercure</t>
  </si>
  <si>
    <t>https://terresdefenetre.fr/volets-battants</t>
  </si>
  <si>
    <t>https://www.atlantem.fr/nos-produits/volets/volets-battants/</t>
  </si>
  <si>
    <t>https://www.mistermenuiserie.com/guide-volets-battants</t>
  </si>
  <si>
    <t>https://www.helioazur.fr/volets-battants/</t>
  </si>
  <si>
    <t>https://www.gyt.fr/mieux-nous-connaitre/notre-actualite/volet-aluminium-ou-pvc-que-choisir</t>
  </si>
  <si>
    <t>https://volet-francais.fr/volet-roulant/pourquoi-privilegier-un-volet-roulant-en-aluminium-plutot-quen-pvc/?srsltid=AfmBOorFerKW8VrKPhmTvUak4trlWhDK3MjBa2hUL-OAU_DfB48Hv55B</t>
  </si>
  <si>
    <t>https://www.batiman.fr/conseils/volet-roulant-alu-ou-pvc-comment-choisir-batiman</t>
  </si>
  <si>
    <t>https://www.menuisier.info/comparatif-materiaux-volets/</t>
  </si>
  <si>
    <t>https://mrm31.fr/comparaison/volet-roulant-vs-volet-battant/</t>
  </si>
  <si>
    <t>https://volets-thiebaut.com/contenu/volet-battant-volet-coulissant-choisir-volets-thiebaut</t>
  </si>
  <si>
    <t>https://www.actu-industrie.fr/construction/les-differents-types-de-volets-battants/</t>
  </si>
  <si>
    <t>https://eur03.safelinks.protection.outlook.com/GetUrlReputation</t>
  </si>
  <si>
    <t>https://www.dc-designconception.fr/2021/12/21/volets-battants-pvc-ou-alu/</t>
  </si>
  <si>
    <t>https://www.breizalu.fr/conseil/volets-battants-ou-volets-roulants-petit-comparatif-pour-vous-aider-a-les-choisir</t>
  </si>
  <si>
    <t>https://www.laprimeenergie.fr/les-travaux/la-fenetre/les-volets-roulants</t>
  </si>
  <si>
    <t>https://www.domondo.fr/volets-roulants/volets-roulants-renovation/</t>
  </si>
  <si>
    <t>https://www.brico-fenetre.com/fr_FR/conseils/le-volet-roulant-solaire</t>
  </si>
  <si>
    <t xml:space="preserve">Gemini 1 </t>
  </si>
  <si>
    <t>Gemini 2</t>
  </si>
  <si>
    <t>Gemini 3</t>
  </si>
  <si>
    <t>Gemini 4</t>
  </si>
  <si>
    <t>Gemini 5</t>
  </si>
  <si>
    <t>Gemini 6</t>
  </si>
  <si>
    <t>Gemini 7</t>
  </si>
  <si>
    <t>Gemini 8</t>
  </si>
  <si>
    <t>Gemini 9</t>
  </si>
  <si>
    <t>Gemini 10</t>
  </si>
  <si>
    <t xml:space="preserve">Claude 1 </t>
  </si>
  <si>
    <t>Claude 2</t>
  </si>
  <si>
    <t>Claude 3</t>
  </si>
  <si>
    <t>Claude 4</t>
  </si>
  <si>
    <t>Claude 5</t>
  </si>
  <si>
    <t>Claude 6</t>
  </si>
  <si>
    <t>Claude 7</t>
  </si>
  <si>
    <t>Claude 8</t>
  </si>
  <si>
    <t>Claude 9</t>
  </si>
  <si>
    <t>Claude 10</t>
  </si>
  <si>
    <t xml:space="preserve">Deepseek 1 </t>
  </si>
  <si>
    <t>Deepseek 2</t>
  </si>
  <si>
    <t>Deepseek 3</t>
  </si>
  <si>
    <t>Deepseek 4</t>
  </si>
  <si>
    <t>Deepseek 5</t>
  </si>
  <si>
    <t>Deepseek 6</t>
  </si>
  <si>
    <t>Deepseek 7</t>
  </si>
  <si>
    <t>Deepseek 8</t>
  </si>
  <si>
    <t>Deepseek 9</t>
  </si>
  <si>
    <t>Deepseek 10</t>
  </si>
  <si>
    <t xml:space="preserve">OpenAI 1 </t>
  </si>
  <si>
    <t>OpenAI 2</t>
  </si>
  <si>
    <t>OpenAI 3</t>
  </si>
  <si>
    <t>OpenAI 4</t>
  </si>
  <si>
    <t>OpenAI 5</t>
  </si>
  <si>
    <t>OpenAI 6</t>
  </si>
  <si>
    <t>OpenAI 7</t>
  </si>
  <si>
    <t>OpenAI 8</t>
  </si>
  <si>
    <t>OpenAI 9</t>
  </si>
  <si>
    <t>OpenAI 10</t>
  </si>
  <si>
    <t xml:space="preserve">Mistral 1 </t>
  </si>
  <si>
    <t>Mistral 2</t>
  </si>
  <si>
    <t>Mistral 3</t>
  </si>
  <si>
    <t>Mistral 4</t>
  </si>
  <si>
    <t>Mistral 5</t>
  </si>
  <si>
    <t>Mistral 6</t>
  </si>
  <si>
    <t>Mistral 7</t>
  </si>
  <si>
    <t>Mistral 8</t>
  </si>
  <si>
    <t>Mistral 9</t>
  </si>
  <si>
    <t>Mistral 10</t>
  </si>
  <si>
    <t>https://polyhabitat.fr/articles-fr/volets-composite-dans-le-jura/</t>
  </si>
  <si>
    <t>https://polyhabitat.fr/articles-fr/volets-en-composite-la-solution-ideale-pour-le-bord-de-mer/</t>
  </si>
  <si>
    <t>https://polyhabitat.fr/articles-fr/les-volets-en-composite-polyhabitat-mis-en-avant-par-le-point/</t>
  </si>
  <si>
    <t>https://polyhabitat.fr/articles-fr/volets-composite-au-salon-de-l-habitat-de-chalon-sur-saone/</t>
  </si>
  <si>
    <t>https://polyhabitat.fr/articles-fr/volets-composite-a-dijon-le-choix-parfait-pour-votre-habitat/</t>
  </si>
  <si>
    <t>https://polyhabitat.fr/articles-fr/les-volets-en-composite-polyhabitat-mis-a-l-honneur-sur-challenges/</t>
  </si>
  <si>
    <t>https://polyhabitat.fr/articles-fr/fermeture-pour-les-fetes-de-fin-d-annee-chez-polyhabitat-les-volets-en-composite/</t>
  </si>
  <si>
    <t>https://polyhabitat.fr/articles-fr/vos-volets-battants-polyhabitat-a-la-foire-de-beaune/</t>
  </si>
  <si>
    <t>https://polyhabitat.fr/articles-fr/des-volets-en-composite-pour-la-renovation-d-un-chalet-en-savoie/</t>
  </si>
  <si>
    <t>https://polyhabitat.fr/articles-fr/volets-en-composite-renovation-d-une-maison-bourguignonne/</t>
  </si>
  <si>
    <t>https://polyhabitat.fr/articles-fr/le-volet-composite-bleu-platine/</t>
  </si>
  <si>
    <t>https://polyhabitat.fr/articles-fr/des-volets-composite-polyhabitat-en-suisse/</t>
  </si>
  <si>
    <t>https://polyhabitat.fr/articles-fr/volets-sur-mesure-le-choix-evident-pour-les-maisons-uniques/</t>
  </si>
  <si>
    <t>https://polyhabitat.fr/articles-fr/avant-apres-volets-en-composite-sur-mesure/</t>
  </si>
  <si>
    <t>https://polyhabitat.fr/articles-fr/installation-de-volets-battants-en-composite-dans-le-jura/</t>
  </si>
  <si>
    <t>https://polyhabitat.fr/articles-fr/volets-bois-ou-volets-composites/</t>
  </si>
  <si>
    <t>https://polyhabitat.fr/articles-fr/volets-battants-polyhabitat-une-barriere-contre-le-froid/</t>
  </si>
  <si>
    <t>https://polyhabitat.fr/articles-fr/reduisez-facture-energetique-volets-composites/</t>
  </si>
  <si>
    <t>https://polyhabitat.fr/articles-fr/5-raisons-de-choisir-des-volets-composites-polyhabitat/</t>
  </si>
  <si>
    <t>https://polyhabitat.fr/articles-fr/polyhabitat-numero-1-du-volet-en-composite-en-france/</t>
  </si>
  <si>
    <t>https://polyhabitat.fr/articles-fr/affrontez-les-intemperies-avec-le-volet-battant-polyhabitat/</t>
  </si>
  <si>
    <t>https://polyhabitat.fr/articles-fr/le-volet-battant-en-composite-polyhabitat/</t>
  </si>
  <si>
    <t>https://polyhabitat.fr/articles-fr/ce-quil-faut-savoir-sur-les-volets-battants-en-composite/</t>
  </si>
  <si>
    <t>https://polyhabitat.fr/articles-fr/comment-les-volets-battants-en-composite-resistent-aux-pic-verts/</t>
  </si>
  <si>
    <t>https://polyhabitat.fr/articles-fr/5-raisons-dopter-pour-des-volets-battants-sans-entretien/</t>
  </si>
  <si>
    <t>https://polyhabitat.fr/articles-fr/volets-battants-polyhabitat-en-gironde/</t>
  </si>
  <si>
    <t>https://polyhabitat.fr/articles-fr/les-volets-battants-pour-isoler-sa-maison/</t>
  </si>
  <si>
    <t>https://polyhabitat.fr/articles-fr/pose-de-volets-battants-a-amberieu-en-bugey/</t>
  </si>
  <si>
    <t>https://polyhabitat.fr/articles-fr/10-raisons-de-changer-ses-volets-battants/</t>
  </si>
  <si>
    <t>https://polyhabitat.fr/articles-fr/volets-battants-polyhabitat-lexcellence-made-in-france/</t>
  </si>
  <si>
    <t>https://polyhabitat.fr/articles-fr/volets-battants-composite-vs-bois-le-comparatif/</t>
  </si>
  <si>
    <t>https://polyhabitat.fr/articles-fr/volets-battants-composite-vs-pvc-comparaison-complete/</t>
  </si>
  <si>
    <t>https://polyhabitat.fr/articles-fr/installation-de-volets-battants-en-cote-dor/</t>
  </si>
  <si>
    <t>https://polyhabitat.fr/articles-fr/5-raisons-de-remplacer-vos-volets-battants/</t>
  </si>
  <si>
    <t>https://polyhabitat.fr/articles-fr/guide-dentretien-pour-vos-volets-battants/</t>
  </si>
  <si>
    <t>https://polyhabitat.fr/articles-fr/volets-composites-vs-volets-en-aluminium-le-guide-comparatif/</t>
  </si>
  <si>
    <t>https://polyhabitat.fr/articles-fr/volets-battants-en-composite-investissement-durable/</t>
  </si>
  <si>
    <t>https://polyhabitat.fr/articles-fr/volets-battants-en-haute-savoie/</t>
  </si>
  <si>
    <t>https://polyhabitat.fr/articles-fr/7-avantages-incontournables-des-volets-imitation-bois/</t>
  </si>
  <si>
    <t>https://polyhabitat.fr/articles-fr/installation-de-volets-en-composite-en-saone-et-loire/</t>
  </si>
  <si>
    <t>https://polyhabitat.fr/articles-fr/avant-apres-la-transformation-des-volets-en-composite/</t>
  </si>
  <si>
    <t>https://polyhabitat.fr/articles-fr/volets-en-composite-avantages-et-inconvenients/</t>
  </si>
  <si>
    <t>https://polyhabitat.fr/articles-fr/volets-composite-fibre-de-verre/</t>
  </si>
  <si>
    <t>https://polyhabitat.fr/articles-fr/volet-battant-composite-a-villette-danthon/</t>
  </si>
  <si>
    <t>https://polyhabitat.fr/articles-fr/isolation-pensez-aux-volets-composite/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</si>
</sst>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2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1" applyBorder="1"/>
    <xf numFmtId="1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1" applyBorder="1"/>
    <xf numFmtId="1" fontId="4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6" fillId="0" borderId="4" xfId="1" applyFont="1" applyBorder="1"/>
    <xf numFmtId="0" fontId="6" fillId="0" borderId="7" xfId="1" applyFont="1" applyBorder="1"/>
    <xf numFmtId="1" fontId="0" fillId="0" borderId="0" xfId="0" applyNumberFormat="1"/>
    <xf numFmtId="0" fontId="1" fillId="0" borderId="8" xfId="0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Comparision of SEO scores accross groups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{"Group 1"}</c:f>
              <c:strCache>
                <c:ptCount val="1"/>
                <c:pt idx="0">
                  <c:v>Group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Dashboard!$B$3:$B$7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Sigma</c:v>
                </c:pt>
                <c:pt idx="3">
                  <c:v>Min </c:v>
                </c:pt>
                <c:pt idx="4">
                  <c:v>Max</c:v>
                </c:pt>
              </c:strCache>
            </c:strRef>
          </c:cat>
          <c:val>
            <c:numRef>
              <c:f>Dashboard!$C$3:$C$7</c:f>
              <c:numCache>
                <c:formatCode>0.00</c:formatCode>
                <c:ptCount val="5"/>
                <c:pt idx="0">
                  <c:v>55.408163265306122</c:v>
                </c:pt>
                <c:pt idx="1">
                  <c:v>53</c:v>
                </c:pt>
                <c:pt idx="2">
                  <c:v>12.958135101399522</c:v>
                </c:pt>
                <c:pt idx="3">
                  <c:v>39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36-4F55-A027-8D730EF47242}"/>
            </c:ext>
          </c:extLst>
        </c:ser>
        <c:ser>
          <c:idx val="1"/>
          <c:order val="1"/>
          <c:tx>
            <c:strRef>
              <c:f>{"Group 2"}</c:f>
              <c:strCache>
                <c:ptCount val="1"/>
                <c:pt idx="0">
                  <c:v>Group 2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Dashboard!$B$3:$B$7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Sigma</c:v>
                </c:pt>
                <c:pt idx="3">
                  <c:v>Min </c:v>
                </c:pt>
                <c:pt idx="4">
                  <c:v>Max</c:v>
                </c:pt>
              </c:strCache>
            </c:strRef>
          </c:cat>
          <c:val>
            <c:numRef>
              <c:f>Dashboard!$G$3:$G$7</c:f>
              <c:numCache>
                <c:formatCode>0.00</c:formatCode>
                <c:ptCount val="5"/>
                <c:pt idx="0">
                  <c:v>51.28</c:v>
                </c:pt>
                <c:pt idx="1">
                  <c:v>48.5</c:v>
                </c:pt>
                <c:pt idx="2">
                  <c:v>11.505171862768346</c:v>
                </c:pt>
                <c:pt idx="3">
                  <c:v>34</c:v>
                </c:pt>
                <c:pt idx="4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36-4F55-A027-8D730EF47242}"/>
            </c:ext>
          </c:extLst>
        </c:ser>
        <c:ser>
          <c:idx val="2"/>
          <c:order val="2"/>
          <c:tx>
            <c:strRef>
              <c:f>{"Group 3"}</c:f>
              <c:strCache>
                <c:ptCount val="1"/>
                <c:pt idx="0">
                  <c:v>Group 3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Dashboard!$B$3:$B$7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Sigma</c:v>
                </c:pt>
                <c:pt idx="3">
                  <c:v>Min </c:v>
                </c:pt>
                <c:pt idx="4">
                  <c:v>Max</c:v>
                </c:pt>
              </c:strCache>
            </c:strRef>
          </c:cat>
          <c:val>
            <c:numRef>
              <c:f>Dashboard!$K$3:$K$7</c:f>
              <c:numCache>
                <c:formatCode>0.00</c:formatCode>
                <c:ptCount val="5"/>
                <c:pt idx="0">
                  <c:v>81</c:v>
                </c:pt>
                <c:pt idx="1">
                  <c:v>83</c:v>
                </c:pt>
                <c:pt idx="2">
                  <c:v>9.4328994395538164</c:v>
                </c:pt>
                <c:pt idx="3">
                  <c:v>55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36-4F55-A027-8D730EF47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963400"/>
        <c:axId val="1156379144"/>
      </c:barChart>
      <c:catAx>
        <c:axId val="1155963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379144"/>
        <c:crosses val="autoZero"/>
        <c:auto val="1"/>
        <c:lblAlgn val="ctr"/>
        <c:lblOffset val="100"/>
        <c:noMultiLvlLbl val="0"/>
      </c:catAx>
      <c:valAx>
        <c:axId val="115637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963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Comparision of Readability scores accross groups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Group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Dashboard!$B$3:$B$7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Sigma</c:v>
                </c:pt>
                <c:pt idx="3">
                  <c:v>Min </c:v>
                </c:pt>
                <c:pt idx="4">
                  <c:v>Max</c:v>
                </c:pt>
              </c:strCache>
            </c:strRef>
          </c:cat>
          <c:val>
            <c:numRef>
              <c:f>Dashboard!$D$3:$D$7</c:f>
              <c:numCache>
                <c:formatCode>0.00</c:formatCode>
                <c:ptCount val="5"/>
                <c:pt idx="0">
                  <c:v>70.471428571428575</c:v>
                </c:pt>
                <c:pt idx="1">
                  <c:v>70.5</c:v>
                </c:pt>
                <c:pt idx="2">
                  <c:v>5.2148026488704895</c:v>
                </c:pt>
                <c:pt idx="3">
                  <c:v>56.6</c:v>
                </c:pt>
                <c:pt idx="4">
                  <c:v>80.900000000000006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97-4483-ADA1-A111CD58DFE3}"/>
            </c:ext>
          </c:extLst>
        </c:ser>
        <c:ser>
          <c:idx val="1"/>
          <c:order val="1"/>
          <c:tx>
            <c:v>Group 2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Dashboard!$B$3:$B$7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Sigma</c:v>
                </c:pt>
                <c:pt idx="3">
                  <c:v>Min </c:v>
                </c:pt>
                <c:pt idx="4">
                  <c:v>Max</c:v>
                </c:pt>
              </c:strCache>
            </c:strRef>
          </c:cat>
          <c:val>
            <c:numRef>
              <c:f>Dashboard!$H$3:$H$7</c:f>
              <c:numCache>
                <c:formatCode>0.00</c:formatCode>
                <c:ptCount val="5"/>
                <c:pt idx="0">
                  <c:v>57.166000000000011</c:v>
                </c:pt>
                <c:pt idx="1">
                  <c:v>57.75</c:v>
                </c:pt>
                <c:pt idx="2">
                  <c:v>6.579734192261494</c:v>
                </c:pt>
                <c:pt idx="3">
                  <c:v>37.6</c:v>
                </c:pt>
                <c:pt idx="4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97-4483-ADA1-A111CD58DFE3}"/>
            </c:ext>
          </c:extLst>
        </c:ser>
        <c:ser>
          <c:idx val="2"/>
          <c:order val="2"/>
          <c:tx>
            <c:v>Group 3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Dashboard!$B$3:$B$7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Sigma</c:v>
                </c:pt>
                <c:pt idx="3">
                  <c:v>Min </c:v>
                </c:pt>
                <c:pt idx="4">
                  <c:v>Max</c:v>
                </c:pt>
              </c:strCache>
            </c:strRef>
          </c:cat>
          <c:val>
            <c:numRef>
              <c:f>Dashboard!$L$3:$L$7</c:f>
              <c:numCache>
                <c:formatCode>0.00</c:formatCode>
                <c:ptCount val="5"/>
                <c:pt idx="0">
                  <c:v>62.128</c:v>
                </c:pt>
                <c:pt idx="1">
                  <c:v>62.150000000000006</c:v>
                </c:pt>
                <c:pt idx="2">
                  <c:v>4.3509342182373389</c:v>
                </c:pt>
                <c:pt idx="3">
                  <c:v>54.9</c:v>
                </c:pt>
                <c:pt idx="4">
                  <c:v>74.3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97-4483-ADA1-A111CD58D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5800840"/>
        <c:axId val="1135802888"/>
      </c:barChart>
      <c:catAx>
        <c:axId val="113580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802888"/>
        <c:crosses val="autoZero"/>
        <c:auto val="1"/>
        <c:lblAlgn val="ctr"/>
        <c:lblOffset val="100"/>
        <c:noMultiLvlLbl val="0"/>
      </c:catAx>
      <c:valAx>
        <c:axId val="113580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80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SEO SCORE GROUP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'Group 1'!$B$1</c:f>
              <c:strCache>
                <c:ptCount val="1"/>
                <c:pt idx="0">
                  <c:v>SEO 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'Group 1'!$B$2:$B$50</c:f>
              <c:numCache>
                <c:formatCode>0</c:formatCode>
                <c:ptCount val="49"/>
                <c:pt idx="0">
                  <c:v>83</c:v>
                </c:pt>
                <c:pt idx="1">
                  <c:v>50</c:v>
                </c:pt>
                <c:pt idx="2">
                  <c:v>86</c:v>
                </c:pt>
                <c:pt idx="3">
                  <c:v>48</c:v>
                </c:pt>
                <c:pt idx="4">
                  <c:v>64</c:v>
                </c:pt>
                <c:pt idx="5">
                  <c:v>53</c:v>
                </c:pt>
                <c:pt idx="6">
                  <c:v>54</c:v>
                </c:pt>
                <c:pt idx="7">
                  <c:v>64</c:v>
                </c:pt>
                <c:pt idx="8">
                  <c:v>39</c:v>
                </c:pt>
                <c:pt idx="9">
                  <c:v>47</c:v>
                </c:pt>
                <c:pt idx="10">
                  <c:v>57</c:v>
                </c:pt>
                <c:pt idx="11">
                  <c:v>40</c:v>
                </c:pt>
                <c:pt idx="12">
                  <c:v>95</c:v>
                </c:pt>
                <c:pt idx="13">
                  <c:v>71</c:v>
                </c:pt>
                <c:pt idx="14">
                  <c:v>66</c:v>
                </c:pt>
                <c:pt idx="15">
                  <c:v>53</c:v>
                </c:pt>
                <c:pt idx="16">
                  <c:v>65</c:v>
                </c:pt>
                <c:pt idx="17">
                  <c:v>56</c:v>
                </c:pt>
                <c:pt idx="18">
                  <c:v>44</c:v>
                </c:pt>
                <c:pt idx="19">
                  <c:v>59</c:v>
                </c:pt>
                <c:pt idx="20">
                  <c:v>80</c:v>
                </c:pt>
                <c:pt idx="21">
                  <c:v>47</c:v>
                </c:pt>
                <c:pt idx="22">
                  <c:v>47</c:v>
                </c:pt>
                <c:pt idx="23">
                  <c:v>46</c:v>
                </c:pt>
                <c:pt idx="24">
                  <c:v>58</c:v>
                </c:pt>
                <c:pt idx="25">
                  <c:v>50</c:v>
                </c:pt>
                <c:pt idx="26">
                  <c:v>49</c:v>
                </c:pt>
                <c:pt idx="27">
                  <c:v>46</c:v>
                </c:pt>
                <c:pt idx="28">
                  <c:v>59</c:v>
                </c:pt>
                <c:pt idx="29">
                  <c:v>48</c:v>
                </c:pt>
                <c:pt idx="30">
                  <c:v>48</c:v>
                </c:pt>
                <c:pt idx="31">
                  <c:v>55</c:v>
                </c:pt>
                <c:pt idx="32">
                  <c:v>64</c:v>
                </c:pt>
                <c:pt idx="33">
                  <c:v>43</c:v>
                </c:pt>
                <c:pt idx="34">
                  <c:v>43</c:v>
                </c:pt>
                <c:pt idx="35">
                  <c:v>50</c:v>
                </c:pt>
                <c:pt idx="36">
                  <c:v>50</c:v>
                </c:pt>
                <c:pt idx="37">
                  <c:v>44</c:v>
                </c:pt>
                <c:pt idx="38">
                  <c:v>51</c:v>
                </c:pt>
                <c:pt idx="39">
                  <c:v>88</c:v>
                </c:pt>
                <c:pt idx="40">
                  <c:v>43</c:v>
                </c:pt>
                <c:pt idx="41">
                  <c:v>53</c:v>
                </c:pt>
                <c:pt idx="42">
                  <c:v>59</c:v>
                </c:pt>
                <c:pt idx="43">
                  <c:v>40</c:v>
                </c:pt>
                <c:pt idx="44">
                  <c:v>58</c:v>
                </c:pt>
                <c:pt idx="45">
                  <c:v>54</c:v>
                </c:pt>
                <c:pt idx="46">
                  <c:v>44</c:v>
                </c:pt>
                <c:pt idx="47">
                  <c:v>48</c:v>
                </c:pt>
                <c:pt idx="48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10-4CC4-9F52-6D77340E9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487751"/>
        <c:axId val="1579489799"/>
      </c:scatterChart>
      <c:valAx>
        <c:axId val="1579487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489799"/>
        <c:crosses val="autoZero"/>
        <c:crossBetween val="midCat"/>
      </c:valAx>
      <c:valAx>
        <c:axId val="1579489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487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Readability Group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'Group 1'!$C$1</c:f>
              <c:strCache>
                <c:ptCount val="1"/>
                <c:pt idx="0">
                  <c:v>Readability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'Group 1'!$C$2:$C$50</c:f>
              <c:numCache>
                <c:formatCode>General</c:formatCode>
                <c:ptCount val="49"/>
                <c:pt idx="0">
                  <c:v>70.5</c:v>
                </c:pt>
                <c:pt idx="1">
                  <c:v>70.900000000000006</c:v>
                </c:pt>
                <c:pt idx="2">
                  <c:v>65.599999999999994</c:v>
                </c:pt>
                <c:pt idx="3">
                  <c:v>73.599999999999994</c:v>
                </c:pt>
                <c:pt idx="4">
                  <c:v>73.900000000000006</c:v>
                </c:pt>
                <c:pt idx="5">
                  <c:v>71.5</c:v>
                </c:pt>
                <c:pt idx="6">
                  <c:v>72.8</c:v>
                </c:pt>
                <c:pt idx="7">
                  <c:v>69.400000000000006</c:v>
                </c:pt>
                <c:pt idx="8">
                  <c:v>56.6</c:v>
                </c:pt>
                <c:pt idx="9">
                  <c:v>67.8</c:v>
                </c:pt>
                <c:pt idx="10">
                  <c:v>72.099999999999994</c:v>
                </c:pt>
                <c:pt idx="11">
                  <c:v>73.7</c:v>
                </c:pt>
                <c:pt idx="12">
                  <c:v>69.900000000000006</c:v>
                </c:pt>
                <c:pt idx="13">
                  <c:v>60.3</c:v>
                </c:pt>
                <c:pt idx="14">
                  <c:v>62</c:v>
                </c:pt>
                <c:pt idx="15">
                  <c:v>64.7</c:v>
                </c:pt>
                <c:pt idx="16">
                  <c:v>77.7</c:v>
                </c:pt>
                <c:pt idx="17">
                  <c:v>71.599999999999994</c:v>
                </c:pt>
                <c:pt idx="18">
                  <c:v>72.8</c:v>
                </c:pt>
                <c:pt idx="19">
                  <c:v>75.2</c:v>
                </c:pt>
                <c:pt idx="20">
                  <c:v>61.2</c:v>
                </c:pt>
                <c:pt idx="21">
                  <c:v>66</c:v>
                </c:pt>
                <c:pt idx="22">
                  <c:v>67.7</c:v>
                </c:pt>
                <c:pt idx="23">
                  <c:v>65.5</c:v>
                </c:pt>
                <c:pt idx="24">
                  <c:v>79.400000000000006</c:v>
                </c:pt>
                <c:pt idx="25">
                  <c:v>79.7</c:v>
                </c:pt>
                <c:pt idx="26">
                  <c:v>76.900000000000006</c:v>
                </c:pt>
                <c:pt idx="27">
                  <c:v>75.8</c:v>
                </c:pt>
                <c:pt idx="28">
                  <c:v>73.2</c:v>
                </c:pt>
                <c:pt idx="29">
                  <c:v>69.099999999999994</c:v>
                </c:pt>
                <c:pt idx="30">
                  <c:v>77.3</c:v>
                </c:pt>
                <c:pt idx="31">
                  <c:v>70.7</c:v>
                </c:pt>
                <c:pt idx="32">
                  <c:v>69.5</c:v>
                </c:pt>
                <c:pt idx="33">
                  <c:v>62.7</c:v>
                </c:pt>
                <c:pt idx="34">
                  <c:v>67.3</c:v>
                </c:pt>
                <c:pt idx="35">
                  <c:v>67</c:v>
                </c:pt>
                <c:pt idx="36">
                  <c:v>70</c:v>
                </c:pt>
                <c:pt idx="37">
                  <c:v>68</c:v>
                </c:pt>
                <c:pt idx="38">
                  <c:v>69.599999999999994</c:v>
                </c:pt>
                <c:pt idx="39">
                  <c:v>67.400000000000006</c:v>
                </c:pt>
                <c:pt idx="40">
                  <c:v>80.900000000000006</c:v>
                </c:pt>
                <c:pt idx="41">
                  <c:v>66</c:v>
                </c:pt>
                <c:pt idx="42">
                  <c:v>69.5</c:v>
                </c:pt>
                <c:pt idx="43">
                  <c:v>68.2</c:v>
                </c:pt>
                <c:pt idx="44">
                  <c:v>76.2</c:v>
                </c:pt>
                <c:pt idx="45">
                  <c:v>74.3</c:v>
                </c:pt>
                <c:pt idx="46">
                  <c:v>74.5</c:v>
                </c:pt>
                <c:pt idx="47">
                  <c:v>72</c:v>
                </c:pt>
                <c:pt idx="48">
                  <c:v>74.900000000000006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0C-4AE2-9C95-70148C4F1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523400"/>
        <c:axId val="1155960840"/>
      </c:scatterChart>
      <c:valAx>
        <c:axId val="1150523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960840"/>
        <c:crosses val="autoZero"/>
        <c:crossBetween val="midCat"/>
      </c:valAx>
      <c:valAx>
        <c:axId val="115596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23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SEO SCORE GROUP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'Group 2'!$B$1</c:f>
              <c:strCache>
                <c:ptCount val="1"/>
                <c:pt idx="0">
                  <c:v>SEO 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'Group 2'!$B$2:$B$51</c:f>
              <c:numCache>
                <c:formatCode>0</c:formatCode>
                <c:ptCount val="50"/>
                <c:pt idx="0">
                  <c:v>67</c:v>
                </c:pt>
                <c:pt idx="1">
                  <c:v>71</c:v>
                </c:pt>
                <c:pt idx="2">
                  <c:v>39</c:v>
                </c:pt>
                <c:pt idx="3">
                  <c:v>40</c:v>
                </c:pt>
                <c:pt idx="4">
                  <c:v>34</c:v>
                </c:pt>
                <c:pt idx="5">
                  <c:v>43</c:v>
                </c:pt>
                <c:pt idx="6">
                  <c:v>42</c:v>
                </c:pt>
                <c:pt idx="7">
                  <c:v>34</c:v>
                </c:pt>
                <c:pt idx="8">
                  <c:v>48</c:v>
                </c:pt>
                <c:pt idx="9">
                  <c:v>54</c:v>
                </c:pt>
                <c:pt idx="10">
                  <c:v>80</c:v>
                </c:pt>
                <c:pt idx="11">
                  <c:v>69</c:v>
                </c:pt>
                <c:pt idx="12">
                  <c:v>51</c:v>
                </c:pt>
                <c:pt idx="13">
                  <c:v>41</c:v>
                </c:pt>
                <c:pt idx="14">
                  <c:v>51</c:v>
                </c:pt>
                <c:pt idx="15">
                  <c:v>41</c:v>
                </c:pt>
                <c:pt idx="16">
                  <c:v>44</c:v>
                </c:pt>
                <c:pt idx="17">
                  <c:v>49</c:v>
                </c:pt>
                <c:pt idx="18">
                  <c:v>47</c:v>
                </c:pt>
                <c:pt idx="19">
                  <c:v>48</c:v>
                </c:pt>
                <c:pt idx="20">
                  <c:v>46</c:v>
                </c:pt>
                <c:pt idx="21">
                  <c:v>49</c:v>
                </c:pt>
                <c:pt idx="22">
                  <c:v>46</c:v>
                </c:pt>
                <c:pt idx="23">
                  <c:v>45</c:v>
                </c:pt>
                <c:pt idx="24">
                  <c:v>53</c:v>
                </c:pt>
                <c:pt idx="25">
                  <c:v>48</c:v>
                </c:pt>
                <c:pt idx="26">
                  <c:v>49</c:v>
                </c:pt>
                <c:pt idx="27">
                  <c:v>46</c:v>
                </c:pt>
                <c:pt idx="28">
                  <c:v>50</c:v>
                </c:pt>
                <c:pt idx="29">
                  <c:v>74</c:v>
                </c:pt>
                <c:pt idx="30">
                  <c:v>81</c:v>
                </c:pt>
                <c:pt idx="31">
                  <c:v>87</c:v>
                </c:pt>
                <c:pt idx="32">
                  <c:v>47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58</c:v>
                </c:pt>
                <c:pt idx="37">
                  <c:v>53</c:v>
                </c:pt>
                <c:pt idx="38">
                  <c:v>42</c:v>
                </c:pt>
                <c:pt idx="39">
                  <c:v>55</c:v>
                </c:pt>
                <c:pt idx="40">
                  <c:v>54</c:v>
                </c:pt>
                <c:pt idx="41">
                  <c:v>56</c:v>
                </c:pt>
                <c:pt idx="42">
                  <c:v>45</c:v>
                </c:pt>
                <c:pt idx="43">
                  <c:v>44</c:v>
                </c:pt>
                <c:pt idx="44">
                  <c:v>45</c:v>
                </c:pt>
                <c:pt idx="45">
                  <c:v>38</c:v>
                </c:pt>
                <c:pt idx="46">
                  <c:v>53</c:v>
                </c:pt>
                <c:pt idx="47">
                  <c:v>52</c:v>
                </c:pt>
                <c:pt idx="48">
                  <c:v>48</c:v>
                </c:pt>
                <c:pt idx="49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A7-43A4-B096-15D3631CF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971527"/>
        <c:axId val="1876973575"/>
      </c:scatterChart>
      <c:valAx>
        <c:axId val="1876971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973575"/>
        <c:crosses val="autoZero"/>
        <c:crossBetween val="midCat"/>
      </c:valAx>
      <c:valAx>
        <c:axId val="1876973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971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Readability Group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'Group 2'!$C$1</c:f>
              <c:strCache>
                <c:ptCount val="1"/>
                <c:pt idx="0">
                  <c:v>Readability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'Group 2'!$C$2:$C$51</c:f>
              <c:numCache>
                <c:formatCode>General</c:formatCode>
                <c:ptCount val="50"/>
                <c:pt idx="0">
                  <c:v>60.6</c:v>
                </c:pt>
                <c:pt idx="1">
                  <c:v>59</c:v>
                </c:pt>
                <c:pt idx="2">
                  <c:v>55</c:v>
                </c:pt>
                <c:pt idx="3">
                  <c:v>54.6</c:v>
                </c:pt>
                <c:pt idx="4">
                  <c:v>54.9</c:v>
                </c:pt>
                <c:pt idx="5">
                  <c:v>61.4</c:v>
                </c:pt>
                <c:pt idx="6">
                  <c:v>54.9</c:v>
                </c:pt>
                <c:pt idx="7">
                  <c:v>56</c:v>
                </c:pt>
                <c:pt idx="8">
                  <c:v>68</c:v>
                </c:pt>
                <c:pt idx="9">
                  <c:v>65.099999999999994</c:v>
                </c:pt>
                <c:pt idx="10">
                  <c:v>51.4</c:v>
                </c:pt>
                <c:pt idx="11">
                  <c:v>46.6</c:v>
                </c:pt>
                <c:pt idx="12">
                  <c:v>47.8</c:v>
                </c:pt>
                <c:pt idx="13">
                  <c:v>37.6</c:v>
                </c:pt>
                <c:pt idx="14">
                  <c:v>49.1</c:v>
                </c:pt>
                <c:pt idx="15">
                  <c:v>45.8</c:v>
                </c:pt>
                <c:pt idx="16">
                  <c:v>46.1</c:v>
                </c:pt>
                <c:pt idx="17">
                  <c:v>47.3</c:v>
                </c:pt>
                <c:pt idx="18">
                  <c:v>51.1</c:v>
                </c:pt>
                <c:pt idx="19">
                  <c:v>55.4</c:v>
                </c:pt>
                <c:pt idx="20">
                  <c:v>56.4</c:v>
                </c:pt>
                <c:pt idx="21">
                  <c:v>56.2</c:v>
                </c:pt>
                <c:pt idx="22">
                  <c:v>60.5</c:v>
                </c:pt>
                <c:pt idx="23">
                  <c:v>58.6</c:v>
                </c:pt>
                <c:pt idx="24">
                  <c:v>62.8</c:v>
                </c:pt>
                <c:pt idx="25">
                  <c:v>62.8</c:v>
                </c:pt>
                <c:pt idx="26">
                  <c:v>65.5</c:v>
                </c:pt>
                <c:pt idx="27">
                  <c:v>58.4</c:v>
                </c:pt>
                <c:pt idx="28">
                  <c:v>65.7</c:v>
                </c:pt>
                <c:pt idx="29">
                  <c:v>64.900000000000006</c:v>
                </c:pt>
                <c:pt idx="30">
                  <c:v>59.9</c:v>
                </c:pt>
                <c:pt idx="31">
                  <c:v>63.4</c:v>
                </c:pt>
                <c:pt idx="32">
                  <c:v>61.6</c:v>
                </c:pt>
                <c:pt idx="33">
                  <c:v>61.1</c:v>
                </c:pt>
                <c:pt idx="34">
                  <c:v>65.099999999999994</c:v>
                </c:pt>
                <c:pt idx="35">
                  <c:v>62</c:v>
                </c:pt>
                <c:pt idx="36">
                  <c:v>65.5</c:v>
                </c:pt>
                <c:pt idx="37">
                  <c:v>66.900000000000006</c:v>
                </c:pt>
                <c:pt idx="38">
                  <c:v>57.6</c:v>
                </c:pt>
                <c:pt idx="39">
                  <c:v>64</c:v>
                </c:pt>
                <c:pt idx="40">
                  <c:v>52</c:v>
                </c:pt>
                <c:pt idx="41">
                  <c:v>57.4</c:v>
                </c:pt>
                <c:pt idx="42">
                  <c:v>52.5</c:v>
                </c:pt>
                <c:pt idx="43">
                  <c:v>52.8</c:v>
                </c:pt>
                <c:pt idx="44">
                  <c:v>53.6</c:v>
                </c:pt>
                <c:pt idx="45">
                  <c:v>49.3</c:v>
                </c:pt>
                <c:pt idx="46">
                  <c:v>57.9</c:v>
                </c:pt>
                <c:pt idx="47">
                  <c:v>60.4</c:v>
                </c:pt>
                <c:pt idx="48">
                  <c:v>57.3</c:v>
                </c:pt>
                <c:pt idx="49">
                  <c:v>58.5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26-4CC1-97F9-5ED165A28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062600"/>
        <c:axId val="1760628232"/>
      </c:scatterChart>
      <c:valAx>
        <c:axId val="782062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628232"/>
        <c:crosses val="autoZero"/>
        <c:crossBetween val="midCat"/>
      </c:valAx>
      <c:valAx>
        <c:axId val="176062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062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SEO SCORE GROUP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'Group 3'!$B$1</c:f>
              <c:strCache>
                <c:ptCount val="1"/>
                <c:pt idx="0">
                  <c:v>SEO 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'Group 3'!$B$2:$B$51</c:f>
              <c:numCache>
                <c:formatCode>0</c:formatCode>
                <c:ptCount val="50"/>
                <c:pt idx="0">
                  <c:v>88</c:v>
                </c:pt>
                <c:pt idx="1">
                  <c:v>81</c:v>
                </c:pt>
                <c:pt idx="2">
                  <c:v>82</c:v>
                </c:pt>
                <c:pt idx="3">
                  <c:v>88</c:v>
                </c:pt>
                <c:pt idx="4">
                  <c:v>76</c:v>
                </c:pt>
                <c:pt idx="5">
                  <c:v>84</c:v>
                </c:pt>
                <c:pt idx="6">
                  <c:v>76</c:v>
                </c:pt>
                <c:pt idx="7">
                  <c:v>63</c:v>
                </c:pt>
                <c:pt idx="8">
                  <c:v>84</c:v>
                </c:pt>
                <c:pt idx="9">
                  <c:v>88</c:v>
                </c:pt>
                <c:pt idx="10">
                  <c:v>57</c:v>
                </c:pt>
                <c:pt idx="11">
                  <c:v>84</c:v>
                </c:pt>
                <c:pt idx="12">
                  <c:v>75</c:v>
                </c:pt>
                <c:pt idx="13">
                  <c:v>80</c:v>
                </c:pt>
                <c:pt idx="14">
                  <c:v>84</c:v>
                </c:pt>
                <c:pt idx="15">
                  <c:v>93</c:v>
                </c:pt>
                <c:pt idx="16">
                  <c:v>82</c:v>
                </c:pt>
                <c:pt idx="17">
                  <c:v>81</c:v>
                </c:pt>
                <c:pt idx="18">
                  <c:v>88</c:v>
                </c:pt>
                <c:pt idx="19">
                  <c:v>88</c:v>
                </c:pt>
                <c:pt idx="20">
                  <c:v>55</c:v>
                </c:pt>
                <c:pt idx="21">
                  <c:v>55</c:v>
                </c:pt>
                <c:pt idx="22">
                  <c:v>83</c:v>
                </c:pt>
                <c:pt idx="23">
                  <c:v>89</c:v>
                </c:pt>
                <c:pt idx="24">
                  <c:v>91</c:v>
                </c:pt>
                <c:pt idx="25">
                  <c:v>71</c:v>
                </c:pt>
                <c:pt idx="26">
                  <c:v>84</c:v>
                </c:pt>
                <c:pt idx="27">
                  <c:v>81</c:v>
                </c:pt>
                <c:pt idx="28">
                  <c:v>84</c:v>
                </c:pt>
                <c:pt idx="29">
                  <c:v>82</c:v>
                </c:pt>
                <c:pt idx="30">
                  <c:v>90</c:v>
                </c:pt>
                <c:pt idx="31">
                  <c:v>80</c:v>
                </c:pt>
                <c:pt idx="32">
                  <c:v>64</c:v>
                </c:pt>
                <c:pt idx="33">
                  <c:v>79</c:v>
                </c:pt>
                <c:pt idx="34">
                  <c:v>80</c:v>
                </c:pt>
                <c:pt idx="35">
                  <c:v>76</c:v>
                </c:pt>
                <c:pt idx="36">
                  <c:v>91</c:v>
                </c:pt>
                <c:pt idx="37">
                  <c:v>83</c:v>
                </c:pt>
                <c:pt idx="38">
                  <c:v>74</c:v>
                </c:pt>
                <c:pt idx="39">
                  <c:v>95</c:v>
                </c:pt>
                <c:pt idx="40">
                  <c:v>89</c:v>
                </c:pt>
                <c:pt idx="41">
                  <c:v>93</c:v>
                </c:pt>
                <c:pt idx="42">
                  <c:v>76</c:v>
                </c:pt>
                <c:pt idx="43">
                  <c:v>72</c:v>
                </c:pt>
                <c:pt idx="44">
                  <c:v>75</c:v>
                </c:pt>
                <c:pt idx="45">
                  <c:v>90</c:v>
                </c:pt>
                <c:pt idx="46">
                  <c:v>88</c:v>
                </c:pt>
                <c:pt idx="47">
                  <c:v>87</c:v>
                </c:pt>
                <c:pt idx="48">
                  <c:v>85</c:v>
                </c:pt>
                <c:pt idx="49">
                  <c:v>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EB-4D14-B375-8ADA3DE23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062791"/>
        <c:axId val="1427064839"/>
      </c:scatterChart>
      <c:valAx>
        <c:axId val="1427062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064839"/>
        <c:crosses val="autoZero"/>
        <c:crossBetween val="midCat"/>
      </c:valAx>
      <c:valAx>
        <c:axId val="1427064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062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Readability Group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'Group 3'!$C$1</c:f>
              <c:strCache>
                <c:ptCount val="1"/>
                <c:pt idx="0">
                  <c:v>Readability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'Group 3'!$C$2:$C$51</c:f>
              <c:numCache>
                <c:formatCode>General</c:formatCode>
                <c:ptCount val="50"/>
                <c:pt idx="0">
                  <c:v>62.5</c:v>
                </c:pt>
                <c:pt idx="1">
                  <c:v>59.2</c:v>
                </c:pt>
                <c:pt idx="2">
                  <c:v>63.8</c:v>
                </c:pt>
                <c:pt idx="3">
                  <c:v>67.2</c:v>
                </c:pt>
                <c:pt idx="4">
                  <c:v>57.1</c:v>
                </c:pt>
                <c:pt idx="5">
                  <c:v>63.3</c:v>
                </c:pt>
                <c:pt idx="6">
                  <c:v>69</c:v>
                </c:pt>
                <c:pt idx="7">
                  <c:v>70.400000000000006</c:v>
                </c:pt>
                <c:pt idx="8">
                  <c:v>60.3</c:v>
                </c:pt>
                <c:pt idx="9">
                  <c:v>55.1</c:v>
                </c:pt>
                <c:pt idx="10">
                  <c:v>57.5</c:v>
                </c:pt>
                <c:pt idx="11">
                  <c:v>61.6</c:v>
                </c:pt>
                <c:pt idx="12">
                  <c:v>63.2</c:v>
                </c:pt>
                <c:pt idx="13">
                  <c:v>59.2</c:v>
                </c:pt>
                <c:pt idx="14">
                  <c:v>59.2</c:v>
                </c:pt>
                <c:pt idx="15">
                  <c:v>66.3</c:v>
                </c:pt>
                <c:pt idx="16">
                  <c:v>55.7</c:v>
                </c:pt>
                <c:pt idx="17">
                  <c:v>54.9</c:v>
                </c:pt>
                <c:pt idx="18">
                  <c:v>62.2</c:v>
                </c:pt>
                <c:pt idx="19">
                  <c:v>59.6</c:v>
                </c:pt>
                <c:pt idx="20">
                  <c:v>58.3</c:v>
                </c:pt>
                <c:pt idx="21">
                  <c:v>57.6</c:v>
                </c:pt>
                <c:pt idx="22">
                  <c:v>58.9</c:v>
                </c:pt>
                <c:pt idx="23">
                  <c:v>71.599999999999994</c:v>
                </c:pt>
                <c:pt idx="24">
                  <c:v>63.8</c:v>
                </c:pt>
                <c:pt idx="25">
                  <c:v>60.6</c:v>
                </c:pt>
                <c:pt idx="26">
                  <c:v>59.2</c:v>
                </c:pt>
                <c:pt idx="27">
                  <c:v>63.9</c:v>
                </c:pt>
                <c:pt idx="28">
                  <c:v>64.2</c:v>
                </c:pt>
                <c:pt idx="29">
                  <c:v>62.2</c:v>
                </c:pt>
                <c:pt idx="30">
                  <c:v>62.1</c:v>
                </c:pt>
                <c:pt idx="31">
                  <c:v>59.9</c:v>
                </c:pt>
                <c:pt idx="32">
                  <c:v>56.4</c:v>
                </c:pt>
                <c:pt idx="33">
                  <c:v>64</c:v>
                </c:pt>
                <c:pt idx="34">
                  <c:v>63.4</c:v>
                </c:pt>
                <c:pt idx="35">
                  <c:v>58.1</c:v>
                </c:pt>
                <c:pt idx="36">
                  <c:v>63.6</c:v>
                </c:pt>
                <c:pt idx="37">
                  <c:v>63.8</c:v>
                </c:pt>
                <c:pt idx="38">
                  <c:v>56.4</c:v>
                </c:pt>
                <c:pt idx="39">
                  <c:v>64.400000000000006</c:v>
                </c:pt>
                <c:pt idx="40">
                  <c:v>62</c:v>
                </c:pt>
                <c:pt idx="41">
                  <c:v>66.3</c:v>
                </c:pt>
                <c:pt idx="42">
                  <c:v>74.3</c:v>
                </c:pt>
                <c:pt idx="43">
                  <c:v>70.2</c:v>
                </c:pt>
                <c:pt idx="44">
                  <c:v>66.8</c:v>
                </c:pt>
                <c:pt idx="45">
                  <c:v>60.6</c:v>
                </c:pt>
                <c:pt idx="46">
                  <c:v>59.2</c:v>
                </c:pt>
                <c:pt idx="47">
                  <c:v>63.9</c:v>
                </c:pt>
                <c:pt idx="48">
                  <c:v>64.2</c:v>
                </c:pt>
                <c:pt idx="49">
                  <c:v>59.2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95-47DE-9F77-32DD42D4F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639815"/>
        <c:axId val="1171876359"/>
      </c:scatterChart>
      <c:valAx>
        <c:axId val="475639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876359"/>
        <c:crosses val="autoZero"/>
        <c:crossBetween val="midCat"/>
      </c:valAx>
      <c:valAx>
        <c:axId val="1171876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639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38100</xdr:rowOff>
    </xdr:from>
    <xdr:to>
      <xdr:col>11</xdr:col>
      <xdr:colOff>276225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50F1D-0ADC-41EF-BEE4-4DC2B82A4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323850</xdr:colOff>
      <xdr:row>0</xdr:row>
      <xdr:rowOff>19050</xdr:rowOff>
    </xdr:from>
    <xdr:to>
      <xdr:col>23</xdr:col>
      <xdr:colOff>28575</xdr:colOff>
      <xdr:row>28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A1A1B7-FDAC-4A96-B16D-4A04756BE570}"/>
            </a:ext>
            <a:ext uri="{147F2762-F138-4A5C-976F-8EAC2B608ADB}">
              <a16:predDERef xmlns:a16="http://schemas.microsoft.com/office/drawing/2014/main" pred="{1D950F1D-0ADC-41EF-BEE4-4DC2B82A4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200025</xdr:colOff>
      <xdr:row>28</xdr:row>
      <xdr:rowOff>142875</xdr:rowOff>
    </xdr:from>
    <xdr:to>
      <xdr:col>11</xdr:col>
      <xdr:colOff>276225</xdr:colOff>
      <xdr:row>47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96F5A39-9352-4F56-A99B-29BBC9A817A7}"/>
            </a:ext>
            <a:ext uri="{147F2762-F138-4A5C-976F-8EAC2B608ADB}">
              <a16:predDERef xmlns:a16="http://schemas.microsoft.com/office/drawing/2014/main" pred="{C9A1A1B7-FDAC-4A96-B16D-4A04756BE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342900</xdr:colOff>
      <xdr:row>28</xdr:row>
      <xdr:rowOff>152400</xdr:rowOff>
    </xdr:from>
    <xdr:to>
      <xdr:col>22</xdr:col>
      <xdr:colOff>590550</xdr:colOff>
      <xdr:row>47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91FEF5-4318-459C-B514-FA7D8319EEBD}"/>
            </a:ext>
            <a:ext uri="{147F2762-F138-4A5C-976F-8EAC2B608ADB}">
              <a16:predDERef xmlns:a16="http://schemas.microsoft.com/office/drawing/2014/main" pred="{A96F5A39-9352-4F56-A99B-29BBC9A817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200025</xdr:colOff>
      <xdr:row>47</xdr:row>
      <xdr:rowOff>133350</xdr:rowOff>
    </xdr:from>
    <xdr:to>
      <xdr:col>11</xdr:col>
      <xdr:colOff>257175</xdr:colOff>
      <xdr:row>66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3063DC-9D26-4C49-9D9D-2E450C65F309}"/>
            </a:ext>
            <a:ext uri="{147F2762-F138-4A5C-976F-8EAC2B608ADB}">
              <a16:predDERef xmlns:a16="http://schemas.microsoft.com/office/drawing/2014/main" pred="{1591FEF5-4318-459C-B514-FA7D8319E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352425</xdr:colOff>
      <xdr:row>47</xdr:row>
      <xdr:rowOff>152400</xdr:rowOff>
    </xdr:from>
    <xdr:to>
      <xdr:col>23</xdr:col>
      <xdr:colOff>9525</xdr:colOff>
      <xdr:row>66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9BBB10-6797-4A47-841D-581502437A4F}"/>
            </a:ext>
            <a:ext uri="{147F2762-F138-4A5C-976F-8EAC2B608ADB}">
              <a16:predDERef xmlns:a16="http://schemas.microsoft.com/office/drawing/2014/main" pred="{993063DC-9D26-4C49-9D9D-2E450C65F3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209550</xdr:colOff>
      <xdr:row>66</xdr:row>
      <xdr:rowOff>114300</xdr:rowOff>
    </xdr:from>
    <xdr:to>
      <xdr:col>11</xdr:col>
      <xdr:colOff>257175</xdr:colOff>
      <xdr:row>85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10C1058-2F9B-4F5F-994B-11347ACE0068}"/>
            </a:ext>
            <a:ext uri="{147F2762-F138-4A5C-976F-8EAC2B608ADB}">
              <a16:predDERef xmlns:a16="http://schemas.microsoft.com/office/drawing/2014/main" pred="{099BBB10-6797-4A47-841D-581502437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361950</xdr:colOff>
      <xdr:row>66</xdr:row>
      <xdr:rowOff>114300</xdr:rowOff>
    </xdr:from>
    <xdr:to>
      <xdr:col>23</xdr:col>
      <xdr:colOff>19050</xdr:colOff>
      <xdr:row>85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216D901-A00C-4C4B-8405-8796783BD0B0}"/>
            </a:ext>
            <a:ext uri="{147F2762-F138-4A5C-976F-8EAC2B608ADB}">
              <a16:predDERef xmlns:a16="http://schemas.microsoft.com/office/drawing/2014/main" pred="{E10C1058-2F9B-4F5F-994B-11347ACE0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primeenergie.fr/les-travaux/la-fenetre/les-volets-roulants" TargetMode="External"/><Relationship Id="rId3" Type="http://schemas.openxmlformats.org/officeDocument/2006/relationships/hyperlink" Target="https://www.yzea-innovation.fr/volets-en-composite/" TargetMode="External"/><Relationship Id="rId7" Type="http://schemas.openxmlformats.org/officeDocument/2006/relationships/hyperlink" Target="https://www.mistermenuiserie.com/guide-volets-battants" TargetMode="External"/><Relationship Id="rId2" Type="http://schemas.openxmlformats.org/officeDocument/2006/relationships/hyperlink" Target="https://www.france-fermetures.fr/conseils/volets-battants/les-atouts-des-volets-battants-en-bois" TargetMode="External"/><Relationship Id="rId1" Type="http://schemas.openxmlformats.org/officeDocument/2006/relationships/hyperlink" Target="https://www.yzea-innovation.fr/8-bonnes-raisons-de-choisir-des-volets-battants-en-composite/" TargetMode="External"/><Relationship Id="rId6" Type="http://schemas.openxmlformats.org/officeDocument/2006/relationships/hyperlink" Target="https://www.guide-fenetres-volets.fr/patrimoine-histoire-volets/" TargetMode="External"/><Relationship Id="rId5" Type="http://schemas.openxmlformats.org/officeDocument/2006/relationships/hyperlink" Target="https://www.isofen-68.fr/volets-resistent-mieux-vent/" TargetMode="External"/><Relationship Id="rId4" Type="http://schemas.openxmlformats.org/officeDocument/2006/relationships/hyperlink" Target="https://www.menuiserie-epmr.fr/fr/volets-bso/volets-battants/volets-battants-composite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olyhabitat.fr/articles-fr/le-volet-battant-en-composite-polyhabitat/" TargetMode="External"/><Relationship Id="rId1" Type="http://schemas.openxmlformats.org/officeDocument/2006/relationships/hyperlink" Target="https://polyhabitat.fr/articles-fr/volets-bois-ou-volets-composite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olyhabitat.fr/articles-fr/le-volet-battant-en-composite-polyhabitat/" TargetMode="External"/><Relationship Id="rId1" Type="http://schemas.openxmlformats.org/officeDocument/2006/relationships/hyperlink" Target="https://polyhabitat.fr/articles-fr/volets-bois-ou-volets-composi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A457-2A8A-42E9-B3BB-AA8506FB3EF9}">
  <dimension ref="B2:L32"/>
  <sheetViews>
    <sheetView showGridLines="0" topLeftCell="D1" workbookViewId="0">
      <selection activeCell="L3" activeCellId="3" sqref="B3:B7 D3:D7 H3:H7 L3:L7"/>
    </sheetView>
  </sheetViews>
  <sheetFormatPr defaultColWidth="11.42578125" defaultRowHeight="14.45"/>
  <cols>
    <col min="1" max="1" width="2.5703125" customWidth="1"/>
    <col min="2" max="2" width="18.42578125" bestFit="1" customWidth="1"/>
    <col min="3" max="4" width="18.28515625" customWidth="1"/>
    <col min="6" max="6" width="18.42578125" bestFit="1" customWidth="1"/>
    <col min="7" max="8" width="18.28515625" customWidth="1"/>
    <col min="9" max="9" width="16.7109375" customWidth="1"/>
    <col min="10" max="10" width="16.28515625" bestFit="1" customWidth="1"/>
    <col min="11" max="12" width="18.28515625" customWidth="1"/>
  </cols>
  <sheetData>
    <row r="2" spans="2:12" ht="28.9">
      <c r="B2" s="17" t="s">
        <v>0</v>
      </c>
      <c r="C2" s="15" t="s">
        <v>1</v>
      </c>
      <c r="D2" s="15" t="s">
        <v>2</v>
      </c>
      <c r="F2" s="17" t="s">
        <v>3</v>
      </c>
      <c r="G2" s="15" t="s">
        <v>1</v>
      </c>
      <c r="H2" s="15" t="s">
        <v>2</v>
      </c>
      <c r="J2" s="17" t="s">
        <v>4</v>
      </c>
      <c r="K2" s="15" t="s">
        <v>1</v>
      </c>
      <c r="L2" s="15" t="s">
        <v>2</v>
      </c>
    </row>
    <row r="3" spans="2:12" ht="45" customHeight="1">
      <c r="B3" s="15" t="s">
        <v>5</v>
      </c>
      <c r="C3" s="16">
        <f>AVERAGE('Group 1'!B2:B50)</f>
        <v>55.408163265306122</v>
      </c>
      <c r="D3" s="16">
        <f>AVERAGE('Group 1'!C2:C50)</f>
        <v>70.471428571428575</v>
      </c>
      <c r="F3" s="15" t="s">
        <v>5</v>
      </c>
      <c r="G3" s="16">
        <f>AVERAGE('Group 2'!B2:B51)</f>
        <v>51.28</v>
      </c>
      <c r="H3" s="16">
        <f>AVERAGE('Group 2'!C2:C51)</f>
        <v>57.166000000000011</v>
      </c>
      <c r="J3" s="15" t="s">
        <v>5</v>
      </c>
      <c r="K3" s="16">
        <f>AVERAGE('Group 3'!B2:B51)</f>
        <v>81</v>
      </c>
      <c r="L3" s="16">
        <f>AVERAGE('Group 3'!C2:C51)</f>
        <v>62.128</v>
      </c>
    </row>
    <row r="4" spans="2:12" ht="45" customHeight="1">
      <c r="B4" s="15" t="s">
        <v>6</v>
      </c>
      <c r="C4" s="16">
        <f>MEDIAN('Group 1'!B2:B50)</f>
        <v>53</v>
      </c>
      <c r="D4" s="16">
        <f>MEDIAN('Group 1'!C2:C50)</f>
        <v>70.5</v>
      </c>
      <c r="F4" s="15" t="s">
        <v>6</v>
      </c>
      <c r="G4" s="16">
        <f>MEDIAN('Group 2'!B2:B51)</f>
        <v>48.5</v>
      </c>
      <c r="H4" s="16">
        <f>MEDIAN('Group 2'!C2:C51)</f>
        <v>57.75</v>
      </c>
      <c r="J4" s="15" t="s">
        <v>6</v>
      </c>
      <c r="K4" s="16">
        <f>MEDIAN('Group 3'!B2:B51)</f>
        <v>83</v>
      </c>
      <c r="L4" s="16">
        <f>MEDIAN('Group 3'!C2:C51)</f>
        <v>62.150000000000006</v>
      </c>
    </row>
    <row r="5" spans="2:12" ht="45" customHeight="1">
      <c r="B5" s="15" t="s">
        <v>7</v>
      </c>
      <c r="C5" s="16">
        <f>_xlfn.STDEV.S('Group 1'!B2:B50)</f>
        <v>12.958135101399522</v>
      </c>
      <c r="D5" s="16">
        <f>_xlfn.STDEV.S('Group 1'!C2:C50)</f>
        <v>5.2148026488704895</v>
      </c>
      <c r="F5" s="15" t="s">
        <v>7</v>
      </c>
      <c r="G5" s="16">
        <f>_xlfn.STDEV.S('Group 2'!B2:B51)</f>
        <v>11.505171862768346</v>
      </c>
      <c r="H5" s="16">
        <f>_xlfn.STDEV.S('Group 2'!C2:C51)</f>
        <v>6.579734192261494</v>
      </c>
      <c r="J5" s="15" t="s">
        <v>7</v>
      </c>
      <c r="K5" s="16">
        <f>_xlfn.STDEV.S('Group 3'!B2:B51)</f>
        <v>9.4328994395538164</v>
      </c>
      <c r="L5" s="16">
        <f>_xlfn.STDEV.S('Group 3'!C2:C51)</f>
        <v>4.3509342182373389</v>
      </c>
    </row>
    <row r="6" spans="2:12" ht="45" customHeight="1">
      <c r="B6" s="15" t="s">
        <v>8</v>
      </c>
      <c r="C6" s="16">
        <f>MIN('Group 1'!B2:B50)</f>
        <v>39</v>
      </c>
      <c r="D6" s="16">
        <f>MIN('Group 1'!C2:C50)</f>
        <v>56.6</v>
      </c>
      <c r="F6" s="15" t="s">
        <v>8</v>
      </c>
      <c r="G6" s="16">
        <f>MIN('Group 2'!B2:B51)</f>
        <v>34</v>
      </c>
      <c r="H6" s="16">
        <f>MIN('Group 2'!C2:C51)</f>
        <v>37.6</v>
      </c>
      <c r="J6" s="15" t="s">
        <v>8</v>
      </c>
      <c r="K6" s="16">
        <f t="array" ref="K6">MIN('Group 3'!B2:B51)</f>
        <v>55</v>
      </c>
      <c r="L6" s="16">
        <f>MIN('Group 3'!C2:C51)</f>
        <v>54.9</v>
      </c>
    </row>
    <row r="7" spans="2:12" ht="45" customHeight="1">
      <c r="B7" s="15" t="s">
        <v>9</v>
      </c>
      <c r="C7" s="16">
        <f>MAX('Group 1'!B2:B50)</f>
        <v>95</v>
      </c>
      <c r="D7" s="16">
        <f>MAX('Group 1'!C2:C50)</f>
        <v>80.900000000000006</v>
      </c>
      <c r="F7" s="15" t="s">
        <v>9</v>
      </c>
      <c r="G7" s="16">
        <f>MAX('Group 2'!B2:B51)</f>
        <v>87</v>
      </c>
      <c r="H7" s="16">
        <f>MAX('Group 2'!C2:C51)</f>
        <v>68</v>
      </c>
      <c r="J7" s="15" t="s">
        <v>9</v>
      </c>
      <c r="K7" s="16">
        <f>MAX('Group 3'!B2:B51)</f>
        <v>95</v>
      </c>
      <c r="L7" s="16">
        <f>MAX('Group 3'!C2:C51)</f>
        <v>74.3</v>
      </c>
    </row>
    <row r="10" spans="2:12">
      <c r="B10" s="14"/>
      <c r="F10" s="14"/>
    </row>
    <row r="11" spans="2:12" ht="28.9">
      <c r="B11" s="17" t="s">
        <v>10</v>
      </c>
      <c r="C11" s="15" t="s">
        <v>1</v>
      </c>
      <c r="D11" s="15" t="s">
        <v>11</v>
      </c>
      <c r="F11" s="17" t="s">
        <v>12</v>
      </c>
      <c r="G11" s="15" t="s">
        <v>1</v>
      </c>
      <c r="H11" s="15" t="s">
        <v>11</v>
      </c>
      <c r="J11" s="17" t="s">
        <v>13</v>
      </c>
      <c r="K11" s="15" t="s">
        <v>1</v>
      </c>
      <c r="L11" s="15" t="s">
        <v>11</v>
      </c>
    </row>
    <row r="12" spans="2:12" ht="45" customHeight="1">
      <c r="B12" s="15" t="s">
        <v>5</v>
      </c>
      <c r="C12" s="16">
        <v>47.2</v>
      </c>
      <c r="D12" s="16">
        <v>58.949999999999989</v>
      </c>
      <c r="F12" s="15" t="s">
        <v>5</v>
      </c>
      <c r="G12" s="16">
        <v>48.3</v>
      </c>
      <c r="H12" s="16">
        <v>55.17</v>
      </c>
      <c r="J12" s="15" t="s">
        <v>5</v>
      </c>
      <c r="K12" s="16">
        <v>52.1</v>
      </c>
      <c r="L12" s="16">
        <v>47.820000000000007</v>
      </c>
    </row>
    <row r="13" spans="2:12" ht="45" customHeight="1">
      <c r="B13" s="15" t="s">
        <v>6</v>
      </c>
      <c r="C13" s="16">
        <v>42.5</v>
      </c>
      <c r="D13" s="16">
        <v>57.5</v>
      </c>
      <c r="F13" s="15" t="s">
        <v>6</v>
      </c>
      <c r="G13" s="16">
        <v>48</v>
      </c>
      <c r="H13" s="16">
        <v>55.45</v>
      </c>
      <c r="J13" s="15" t="s">
        <v>6</v>
      </c>
      <c r="K13" s="16">
        <v>48.5</v>
      </c>
      <c r="L13" s="16">
        <v>47.55</v>
      </c>
    </row>
    <row r="14" spans="2:12" ht="45" customHeight="1">
      <c r="B14" s="15" t="s">
        <v>7</v>
      </c>
      <c r="C14" s="16">
        <v>12.985461956442753</v>
      </c>
      <c r="D14" s="16">
        <v>4.7666083912521646</v>
      </c>
      <c r="F14" s="15" t="s">
        <v>7</v>
      </c>
      <c r="G14" s="16">
        <v>5.5186552307201975</v>
      </c>
      <c r="H14" s="16">
        <v>3.5764818218777821</v>
      </c>
      <c r="J14" s="15" t="s">
        <v>7</v>
      </c>
      <c r="K14" s="16">
        <v>12.609079621006803</v>
      </c>
      <c r="L14" s="16">
        <v>4.6656665595008437</v>
      </c>
    </row>
    <row r="15" spans="2:12" ht="45" customHeight="1">
      <c r="B15" s="15" t="s">
        <v>8</v>
      </c>
      <c r="C15" s="16">
        <v>34</v>
      </c>
      <c r="D15" s="16">
        <v>54.6</v>
      </c>
      <c r="F15" s="15" t="s">
        <v>8</v>
      </c>
      <c r="G15" s="16">
        <v>38</v>
      </c>
      <c r="H15" s="16">
        <v>49.3</v>
      </c>
      <c r="J15" s="15" t="s">
        <v>8</v>
      </c>
      <c r="K15" s="16">
        <v>41</v>
      </c>
      <c r="L15" s="16">
        <v>37.6</v>
      </c>
    </row>
    <row r="16" spans="2:12" ht="45" customHeight="1">
      <c r="B16" s="15" t="s">
        <v>9</v>
      </c>
      <c r="C16" s="16">
        <v>71</v>
      </c>
      <c r="D16" s="16">
        <v>68</v>
      </c>
      <c r="F16" s="15" t="s">
        <v>9</v>
      </c>
      <c r="G16" s="16">
        <v>56</v>
      </c>
      <c r="H16" s="16">
        <v>60.4</v>
      </c>
      <c r="J16" s="15" t="s">
        <v>9</v>
      </c>
      <c r="K16" s="16">
        <v>80</v>
      </c>
      <c r="L16" s="16">
        <v>55.4</v>
      </c>
    </row>
    <row r="19" spans="2:8" ht="28.9">
      <c r="B19" s="17" t="s">
        <v>14</v>
      </c>
      <c r="C19" s="15" t="s">
        <v>1</v>
      </c>
      <c r="D19" s="15" t="s">
        <v>11</v>
      </c>
      <c r="F19" s="17" t="s">
        <v>15</v>
      </c>
      <c r="G19" s="15" t="s">
        <v>1</v>
      </c>
      <c r="H19" s="15" t="s">
        <v>11</v>
      </c>
    </row>
    <row r="20" spans="2:8" ht="45" customHeight="1">
      <c r="B20" s="15" t="s">
        <v>5</v>
      </c>
      <c r="C20" s="16">
        <v>50.6</v>
      </c>
      <c r="D20" s="16">
        <v>61.179999999999993</v>
      </c>
      <c r="F20" s="15" t="s">
        <v>5</v>
      </c>
      <c r="G20" s="16">
        <v>58.2</v>
      </c>
      <c r="H20" s="16">
        <v>62.71</v>
      </c>
    </row>
    <row r="21" spans="2:8" ht="45" customHeight="1">
      <c r="B21" s="15" t="s">
        <v>6</v>
      </c>
      <c r="C21" s="16">
        <v>48.5</v>
      </c>
      <c r="D21" s="16">
        <v>61.65</v>
      </c>
      <c r="F21" s="15" t="s">
        <v>6</v>
      </c>
      <c r="G21" s="16">
        <v>53.5</v>
      </c>
      <c r="H21" s="16">
        <v>62.7</v>
      </c>
    </row>
    <row r="22" spans="2:8" ht="45" customHeight="1">
      <c r="B22" s="15" t="s">
        <v>7</v>
      </c>
      <c r="C22" s="16">
        <v>8.5660829891951167</v>
      </c>
      <c r="D22" s="16">
        <v>3.661754285099486</v>
      </c>
      <c r="F22" s="15" t="s">
        <v>7</v>
      </c>
      <c r="G22" s="16">
        <v>14.366627996854371</v>
      </c>
      <c r="H22" s="16">
        <v>2.8191606315828595</v>
      </c>
    </row>
    <row r="23" spans="2:8" ht="45" customHeight="1">
      <c r="B23" s="15" t="s">
        <v>8</v>
      </c>
      <c r="C23" s="16">
        <v>45</v>
      </c>
      <c r="D23" s="16">
        <v>56.2</v>
      </c>
      <c r="F23" s="15" t="s">
        <v>8</v>
      </c>
      <c r="G23" s="16">
        <v>42</v>
      </c>
      <c r="H23" s="16">
        <v>57.6</v>
      </c>
    </row>
    <row r="24" spans="2:8" ht="45" customHeight="1">
      <c r="B24" s="15" t="s">
        <v>9</v>
      </c>
      <c r="C24" s="16">
        <v>74</v>
      </c>
      <c r="D24" s="16">
        <v>65.7</v>
      </c>
      <c r="F24" s="15" t="s">
        <v>9</v>
      </c>
      <c r="G24" s="16">
        <v>87</v>
      </c>
      <c r="H24" s="16">
        <v>66.900000000000006</v>
      </c>
    </row>
    <row r="28" spans="2:8" ht="45" customHeight="1"/>
    <row r="29" spans="2:8" ht="45" customHeight="1"/>
    <row r="30" spans="2:8" ht="45" customHeight="1"/>
    <row r="31" spans="2:8" ht="45" customHeight="1"/>
    <row r="32" spans="2:8" ht="45" customHeight="1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7988-17B8-4083-BBCC-F721196E981F}">
  <dimension ref="A1"/>
  <sheetViews>
    <sheetView tabSelected="1" topLeftCell="A58" workbookViewId="0">
      <selection activeCell="K91" sqref="K91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9D66-A1FF-4C4C-A032-4354BF8CD671}">
  <dimension ref="A1:C50"/>
  <sheetViews>
    <sheetView topLeftCell="A22" workbookViewId="0">
      <selection activeCell="N32" sqref="N32"/>
    </sheetView>
  </sheetViews>
  <sheetFormatPr defaultColWidth="11.42578125" defaultRowHeight="14.45"/>
  <cols>
    <col min="1" max="3" width="21.5703125" customWidth="1"/>
  </cols>
  <sheetData>
    <row r="1" spans="1:3" ht="21.6" thickBot="1">
      <c r="A1" s="1" t="s">
        <v>16</v>
      </c>
      <c r="B1" s="2" t="s">
        <v>17</v>
      </c>
      <c r="C1" s="3" t="s">
        <v>18</v>
      </c>
    </row>
    <row r="2" spans="1:3" ht="18">
      <c r="A2" s="4" t="s">
        <v>19</v>
      </c>
      <c r="B2" s="5">
        <v>83</v>
      </c>
      <c r="C2" s="6">
        <v>70.5</v>
      </c>
    </row>
    <row r="3" spans="1:3" ht="18">
      <c r="A3" s="7" t="s">
        <v>20</v>
      </c>
      <c r="B3" s="8">
        <v>50</v>
      </c>
      <c r="C3" s="9">
        <v>70.900000000000006</v>
      </c>
    </row>
    <row r="4" spans="1:3" ht="18">
      <c r="A4" s="7" t="s">
        <v>21</v>
      </c>
      <c r="B4" s="8">
        <v>86</v>
      </c>
      <c r="C4" s="9">
        <v>65.599999999999994</v>
      </c>
    </row>
    <row r="5" spans="1:3" ht="18">
      <c r="A5" s="7" t="s">
        <v>22</v>
      </c>
      <c r="B5" s="8">
        <v>48</v>
      </c>
      <c r="C5" s="9">
        <v>73.599999999999994</v>
      </c>
    </row>
    <row r="6" spans="1:3" ht="18">
      <c r="A6" s="7" t="s">
        <v>23</v>
      </c>
      <c r="B6" s="8">
        <v>64</v>
      </c>
      <c r="C6" s="9">
        <v>73.900000000000006</v>
      </c>
    </row>
    <row r="7" spans="1:3" ht="18">
      <c r="A7" s="7" t="s">
        <v>24</v>
      </c>
      <c r="B7" s="8">
        <v>53</v>
      </c>
      <c r="C7" s="9">
        <v>71.5</v>
      </c>
    </row>
    <row r="8" spans="1:3" ht="18">
      <c r="A8" s="7" t="s">
        <v>25</v>
      </c>
      <c r="B8" s="8">
        <v>54</v>
      </c>
      <c r="C8" s="9">
        <v>72.8</v>
      </c>
    </row>
    <row r="9" spans="1:3" ht="18">
      <c r="A9" s="7" t="s">
        <v>26</v>
      </c>
      <c r="B9" s="8">
        <v>64</v>
      </c>
      <c r="C9" s="9">
        <v>69.400000000000006</v>
      </c>
    </row>
    <row r="10" spans="1:3" ht="18">
      <c r="A10" s="7" t="s">
        <v>27</v>
      </c>
      <c r="B10" s="8">
        <v>39</v>
      </c>
      <c r="C10" s="9">
        <v>56.6</v>
      </c>
    </row>
    <row r="11" spans="1:3" ht="18">
      <c r="A11" s="7" t="s">
        <v>28</v>
      </c>
      <c r="B11" s="8">
        <v>47</v>
      </c>
      <c r="C11" s="9">
        <v>67.8</v>
      </c>
    </row>
    <row r="12" spans="1:3" ht="18">
      <c r="A12" s="7" t="s">
        <v>29</v>
      </c>
      <c r="B12" s="8">
        <v>57</v>
      </c>
      <c r="C12" s="9">
        <v>72.099999999999994</v>
      </c>
    </row>
    <row r="13" spans="1:3" ht="18">
      <c r="A13" s="7" t="s">
        <v>30</v>
      </c>
      <c r="B13" s="8">
        <v>40</v>
      </c>
      <c r="C13" s="9">
        <v>73.7</v>
      </c>
    </row>
    <row r="14" spans="1:3" ht="18">
      <c r="A14" s="7" t="s">
        <v>31</v>
      </c>
      <c r="B14" s="8">
        <v>95</v>
      </c>
      <c r="C14" s="9">
        <v>69.900000000000006</v>
      </c>
    </row>
    <row r="15" spans="1:3" ht="18">
      <c r="A15" s="7" t="s">
        <v>32</v>
      </c>
      <c r="B15" s="8">
        <v>71</v>
      </c>
      <c r="C15" s="9">
        <v>60.3</v>
      </c>
    </row>
    <row r="16" spans="1:3" ht="18">
      <c r="A16" s="7" t="s">
        <v>33</v>
      </c>
      <c r="B16" s="8">
        <v>66</v>
      </c>
      <c r="C16" s="9">
        <v>62</v>
      </c>
    </row>
    <row r="17" spans="1:3" ht="18">
      <c r="A17" s="7" t="s">
        <v>34</v>
      </c>
      <c r="B17" s="8">
        <v>53</v>
      </c>
      <c r="C17" s="9">
        <v>64.7</v>
      </c>
    </row>
    <row r="18" spans="1:3" ht="18">
      <c r="A18" s="7" t="s">
        <v>35</v>
      </c>
      <c r="B18" s="8">
        <v>65</v>
      </c>
      <c r="C18" s="9">
        <v>77.7</v>
      </c>
    </row>
    <row r="19" spans="1:3" ht="18">
      <c r="A19" s="7" t="s">
        <v>36</v>
      </c>
      <c r="B19" s="8">
        <v>56</v>
      </c>
      <c r="C19" s="9">
        <v>71.599999999999994</v>
      </c>
    </row>
    <row r="20" spans="1:3" ht="18">
      <c r="A20" s="7" t="s">
        <v>37</v>
      </c>
      <c r="B20" s="8">
        <v>44</v>
      </c>
      <c r="C20" s="9">
        <v>72.8</v>
      </c>
    </row>
    <row r="21" spans="1:3" ht="18">
      <c r="A21" s="7" t="s">
        <v>38</v>
      </c>
      <c r="B21" s="8">
        <v>59</v>
      </c>
      <c r="C21" s="9">
        <v>75.2</v>
      </c>
    </row>
    <row r="22" spans="1:3" ht="18">
      <c r="A22" s="7" t="s">
        <v>39</v>
      </c>
      <c r="B22" s="8">
        <v>80</v>
      </c>
      <c r="C22" s="9">
        <v>61.2</v>
      </c>
    </row>
    <row r="23" spans="1:3" ht="18">
      <c r="A23" s="7" t="s">
        <v>40</v>
      </c>
      <c r="B23" s="8">
        <v>47</v>
      </c>
      <c r="C23" s="9">
        <v>66</v>
      </c>
    </row>
    <row r="24" spans="1:3" ht="18">
      <c r="A24" s="7" t="s">
        <v>41</v>
      </c>
      <c r="B24" s="8">
        <v>47</v>
      </c>
      <c r="C24" s="9">
        <v>67.7</v>
      </c>
    </row>
    <row r="25" spans="1:3" ht="18">
      <c r="A25" s="7" t="s">
        <v>42</v>
      </c>
      <c r="B25" s="8">
        <v>46</v>
      </c>
      <c r="C25" s="9">
        <v>65.5</v>
      </c>
    </row>
    <row r="26" spans="1:3" ht="18">
      <c r="A26" s="7" t="s">
        <v>43</v>
      </c>
      <c r="B26" s="8">
        <v>58</v>
      </c>
      <c r="C26" s="9">
        <v>79.400000000000006</v>
      </c>
    </row>
    <row r="27" spans="1:3" ht="18">
      <c r="A27" s="7" t="s">
        <v>44</v>
      </c>
      <c r="B27" s="8">
        <v>50</v>
      </c>
      <c r="C27" s="9">
        <v>79.7</v>
      </c>
    </row>
    <row r="28" spans="1:3" ht="18">
      <c r="A28" s="7" t="s">
        <v>45</v>
      </c>
      <c r="B28" s="8">
        <v>49</v>
      </c>
      <c r="C28" s="9">
        <v>76.900000000000006</v>
      </c>
    </row>
    <row r="29" spans="1:3" ht="18">
      <c r="A29" s="7" t="s">
        <v>46</v>
      </c>
      <c r="B29" s="8">
        <v>46</v>
      </c>
      <c r="C29" s="9">
        <v>75.8</v>
      </c>
    </row>
    <row r="30" spans="1:3" ht="18">
      <c r="A30" s="7" t="s">
        <v>47</v>
      </c>
      <c r="B30" s="8">
        <v>59</v>
      </c>
      <c r="C30" s="9">
        <v>73.2</v>
      </c>
    </row>
    <row r="31" spans="1:3" ht="18">
      <c r="A31" s="7" t="s">
        <v>48</v>
      </c>
      <c r="B31" s="8">
        <v>48</v>
      </c>
      <c r="C31" s="9">
        <v>69.099999999999994</v>
      </c>
    </row>
    <row r="32" spans="1:3" ht="18">
      <c r="A32" s="7" t="s">
        <v>49</v>
      </c>
      <c r="B32" s="8">
        <v>48</v>
      </c>
      <c r="C32" s="9">
        <v>77.3</v>
      </c>
    </row>
    <row r="33" spans="1:3" ht="18">
      <c r="A33" s="7" t="s">
        <v>50</v>
      </c>
      <c r="B33" s="8">
        <v>55</v>
      </c>
      <c r="C33" s="9">
        <v>70.7</v>
      </c>
    </row>
    <row r="34" spans="1:3" ht="18">
      <c r="A34" s="7" t="s">
        <v>51</v>
      </c>
      <c r="B34" s="8">
        <v>64</v>
      </c>
      <c r="C34" s="9">
        <v>69.5</v>
      </c>
    </row>
    <row r="35" spans="1:3" ht="18">
      <c r="A35" s="7" t="s">
        <v>52</v>
      </c>
      <c r="B35" s="8">
        <v>43</v>
      </c>
      <c r="C35" s="9">
        <v>62.7</v>
      </c>
    </row>
    <row r="36" spans="1:3" ht="18">
      <c r="A36" s="7" t="s">
        <v>53</v>
      </c>
      <c r="B36" s="8">
        <v>43</v>
      </c>
      <c r="C36" s="9">
        <v>67.3</v>
      </c>
    </row>
    <row r="37" spans="1:3" ht="18">
      <c r="A37" s="7" t="s">
        <v>54</v>
      </c>
      <c r="B37" s="8">
        <v>50</v>
      </c>
      <c r="C37" s="9">
        <v>67</v>
      </c>
    </row>
    <row r="38" spans="1:3" ht="18">
      <c r="A38" s="7" t="s">
        <v>55</v>
      </c>
      <c r="B38" s="8">
        <v>50</v>
      </c>
      <c r="C38" s="9">
        <v>70</v>
      </c>
    </row>
    <row r="39" spans="1:3" ht="18">
      <c r="A39" s="7" t="s">
        <v>56</v>
      </c>
      <c r="B39" s="8">
        <v>44</v>
      </c>
      <c r="C39" s="9">
        <v>68</v>
      </c>
    </row>
    <row r="40" spans="1:3" ht="18">
      <c r="A40" s="7" t="s">
        <v>57</v>
      </c>
      <c r="B40" s="8">
        <v>51</v>
      </c>
      <c r="C40" s="9">
        <v>69.599999999999994</v>
      </c>
    </row>
    <row r="41" spans="1:3" ht="18">
      <c r="A41" s="7" t="s">
        <v>58</v>
      </c>
      <c r="B41" s="8">
        <v>88</v>
      </c>
      <c r="C41" s="9">
        <v>67.400000000000006</v>
      </c>
    </row>
    <row r="42" spans="1:3" ht="18">
      <c r="A42" s="7" t="s">
        <v>59</v>
      </c>
      <c r="B42" s="8">
        <v>43</v>
      </c>
      <c r="C42" s="9">
        <v>80.900000000000006</v>
      </c>
    </row>
    <row r="43" spans="1:3" ht="18">
      <c r="A43" s="7" t="s">
        <v>60</v>
      </c>
      <c r="B43" s="8">
        <v>53</v>
      </c>
      <c r="C43" s="9">
        <v>66</v>
      </c>
    </row>
    <row r="44" spans="1:3" ht="18">
      <c r="A44" s="7" t="s">
        <v>61</v>
      </c>
      <c r="B44" s="8">
        <v>59</v>
      </c>
      <c r="C44" s="9">
        <v>69.5</v>
      </c>
    </row>
    <row r="45" spans="1:3" ht="18">
      <c r="A45" s="7" t="s">
        <v>62</v>
      </c>
      <c r="B45" s="8">
        <v>40</v>
      </c>
      <c r="C45" s="9">
        <v>68.2</v>
      </c>
    </row>
    <row r="46" spans="1:3" ht="18">
      <c r="A46" s="7" t="s">
        <v>63</v>
      </c>
      <c r="B46" s="8">
        <v>58</v>
      </c>
      <c r="C46" s="9">
        <v>76.2</v>
      </c>
    </row>
    <row r="47" spans="1:3" ht="18">
      <c r="A47" s="7" t="s">
        <v>64</v>
      </c>
      <c r="B47" s="8">
        <v>54</v>
      </c>
      <c r="C47" s="9">
        <v>74.3</v>
      </c>
    </row>
    <row r="48" spans="1:3" ht="18">
      <c r="A48" s="7" t="s">
        <v>65</v>
      </c>
      <c r="B48" s="8">
        <v>44</v>
      </c>
      <c r="C48" s="9">
        <v>74.5</v>
      </c>
    </row>
    <row r="49" spans="1:3" ht="18">
      <c r="A49" s="7" t="s">
        <v>66</v>
      </c>
      <c r="B49" s="8">
        <v>48</v>
      </c>
      <c r="C49" s="9">
        <v>72</v>
      </c>
    </row>
    <row r="50" spans="1:3" ht="18">
      <c r="A50" s="7" t="s">
        <v>67</v>
      </c>
      <c r="B50" s="8">
        <v>56</v>
      </c>
      <c r="C50" s="9">
        <v>74.900000000000006</v>
      </c>
    </row>
  </sheetData>
  <hyperlinks>
    <hyperlink ref="A2" r:id="rId1" xr:uid="{741ABFEF-068E-46A1-8BE2-AF4E956C568A}"/>
    <hyperlink ref="A5" r:id="rId2" xr:uid="{7B9F61B4-6071-42D4-8173-139B5C60201E}"/>
    <hyperlink ref="A15" r:id="rId3" xr:uid="{3E69F61A-A935-4D7C-AEA1-24621FA7D439}"/>
    <hyperlink ref="A16" r:id="rId4" xr:uid="{34C640AB-09A9-4DD0-BE04-A0774462172B}"/>
    <hyperlink ref="A19" r:id="rId5" xr:uid="{434556A7-3F3E-4884-8F62-3DA2D8F17297}"/>
    <hyperlink ref="A27" r:id="rId6" xr:uid="{36A3BCE0-EED6-43E2-B403-151A361DB9AF}"/>
    <hyperlink ref="A36" r:id="rId7" xr:uid="{A5663EB5-A4B3-45C4-8E36-D78F65E90720}"/>
    <hyperlink ref="A48" r:id="rId8" xr:uid="{F6E6A558-36DB-4FE8-A6D0-9A0E741599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9B22-865D-470C-91F3-FB37A1A8BC20}">
  <dimension ref="A1:L51"/>
  <sheetViews>
    <sheetView topLeftCell="A23" workbookViewId="0">
      <selection activeCell="I40" sqref="I40"/>
    </sheetView>
  </sheetViews>
  <sheetFormatPr defaultColWidth="11.42578125" defaultRowHeight="14.45"/>
  <cols>
    <col min="1" max="1" width="21.5703125" style="11" customWidth="1"/>
    <col min="2" max="3" width="21.5703125" customWidth="1"/>
    <col min="6" max="6" width="47.7109375" bestFit="1" customWidth="1"/>
    <col min="8" max="8" width="15.7109375" bestFit="1" customWidth="1"/>
    <col min="10" max="10" width="47.7109375" bestFit="1" customWidth="1"/>
    <col min="12" max="12" width="15.7109375" bestFit="1" customWidth="1"/>
  </cols>
  <sheetData>
    <row r="1" spans="1:12" ht="21.6" thickBot="1">
      <c r="A1" s="10" t="s">
        <v>16</v>
      </c>
      <c r="B1" s="2" t="s">
        <v>17</v>
      </c>
      <c r="C1" s="3" t="s">
        <v>18</v>
      </c>
    </row>
    <row r="2" spans="1:12" ht="28.9">
      <c r="A2" s="12" t="s">
        <v>68</v>
      </c>
      <c r="B2" s="5">
        <v>67</v>
      </c>
      <c r="C2" s="6">
        <v>60.6</v>
      </c>
      <c r="F2" s="17" t="s">
        <v>10</v>
      </c>
      <c r="G2" s="15" t="s">
        <v>1</v>
      </c>
      <c r="H2" s="15" t="s">
        <v>11</v>
      </c>
      <c r="J2" s="17" t="s">
        <v>12</v>
      </c>
      <c r="K2" s="15" t="s">
        <v>1</v>
      </c>
      <c r="L2" s="15" t="s">
        <v>11</v>
      </c>
    </row>
    <row r="3" spans="1:12" ht="18">
      <c r="A3" s="13" t="s">
        <v>69</v>
      </c>
      <c r="B3" s="8">
        <v>71</v>
      </c>
      <c r="C3" s="9">
        <v>59</v>
      </c>
      <c r="F3" s="15" t="s">
        <v>5</v>
      </c>
      <c r="G3" s="16">
        <f>AVERAGE(B2:B11)</f>
        <v>47.2</v>
      </c>
      <c r="H3" s="16">
        <f>AVERAGE(C2:C11)</f>
        <v>58.949999999999989</v>
      </c>
      <c r="J3" s="15" t="s">
        <v>5</v>
      </c>
      <c r="K3" s="16">
        <f>AVERAGE(B42:B51)</f>
        <v>48.3</v>
      </c>
      <c r="L3" s="16">
        <f>AVERAGE(C42:C51)</f>
        <v>55.17</v>
      </c>
    </row>
    <row r="4" spans="1:12" ht="18">
      <c r="A4" s="13" t="s">
        <v>70</v>
      </c>
      <c r="B4" s="8">
        <v>39</v>
      </c>
      <c r="C4" s="9">
        <v>55</v>
      </c>
      <c r="F4" s="15" t="s">
        <v>6</v>
      </c>
      <c r="G4" s="16">
        <f>MEDIAN(B2:B11)</f>
        <v>42.5</v>
      </c>
      <c r="H4" s="16">
        <f>MEDIAN(C2:C11)</f>
        <v>57.5</v>
      </c>
      <c r="J4" s="15" t="s">
        <v>6</v>
      </c>
      <c r="K4" s="16">
        <f>MEDIAN(B42:B51)</f>
        <v>48</v>
      </c>
      <c r="L4" s="16">
        <f>MEDIAN(C42:C51)</f>
        <v>55.45</v>
      </c>
    </row>
    <row r="5" spans="1:12" ht="18">
      <c r="A5" s="13" t="s">
        <v>71</v>
      </c>
      <c r="B5" s="8">
        <v>40</v>
      </c>
      <c r="C5" s="9">
        <v>54.6</v>
      </c>
      <c r="F5" s="15" t="s">
        <v>7</v>
      </c>
      <c r="G5" s="16">
        <f>_xlfn.STDEV.S(B2:B11)</f>
        <v>12.985461956442753</v>
      </c>
      <c r="H5" s="16">
        <f>_xlfn.STDEV.S(C2:C11)</f>
        <v>4.7666083912521646</v>
      </c>
      <c r="J5" s="15" t="s">
        <v>7</v>
      </c>
      <c r="K5" s="16">
        <f>_xlfn.STDEV.S(B42:B51)</f>
        <v>5.5186552307201975</v>
      </c>
      <c r="L5" s="16">
        <f>_xlfn.STDEV.S(C42:C51)</f>
        <v>3.5764818218777821</v>
      </c>
    </row>
    <row r="6" spans="1:12" ht="18">
      <c r="A6" s="13" t="s">
        <v>72</v>
      </c>
      <c r="B6" s="8">
        <v>34</v>
      </c>
      <c r="C6" s="9">
        <v>54.9</v>
      </c>
      <c r="F6" s="15" t="s">
        <v>8</v>
      </c>
      <c r="G6" s="16">
        <f>MIN(B2:B11)</f>
        <v>34</v>
      </c>
      <c r="H6" s="16">
        <f>MIN(C2:C11)</f>
        <v>54.6</v>
      </c>
      <c r="J6" s="15" t="s">
        <v>8</v>
      </c>
      <c r="K6" s="16">
        <f>MIN(B42:B51)</f>
        <v>38</v>
      </c>
      <c r="L6" s="16">
        <f>MIN(C42:C51)</f>
        <v>49.3</v>
      </c>
    </row>
    <row r="7" spans="1:12" ht="18">
      <c r="A7" s="13" t="s">
        <v>73</v>
      </c>
      <c r="B7" s="8">
        <v>43</v>
      </c>
      <c r="C7" s="9">
        <v>61.4</v>
      </c>
      <c r="F7" s="15" t="s">
        <v>9</v>
      </c>
      <c r="G7" s="16">
        <f>MAX(B2:B10)</f>
        <v>71</v>
      </c>
      <c r="H7" s="16">
        <f>MAX(C2:C10)</f>
        <v>68</v>
      </c>
      <c r="J7" s="15" t="s">
        <v>9</v>
      </c>
      <c r="K7" s="16">
        <f>MAX(B42:B51)</f>
        <v>56</v>
      </c>
      <c r="L7" s="16">
        <f>MAX(C42:C51)</f>
        <v>60.4</v>
      </c>
    </row>
    <row r="8" spans="1:12" ht="18">
      <c r="A8" s="13" t="s">
        <v>74</v>
      </c>
      <c r="B8" s="8">
        <v>42</v>
      </c>
      <c r="C8" s="9">
        <v>54.9</v>
      </c>
    </row>
    <row r="9" spans="1:12" ht="18">
      <c r="A9" s="13" t="s">
        <v>75</v>
      </c>
      <c r="B9" s="8">
        <v>34</v>
      </c>
      <c r="C9" s="9">
        <v>56</v>
      </c>
    </row>
    <row r="10" spans="1:12" ht="28.9">
      <c r="A10" s="13" t="s">
        <v>76</v>
      </c>
      <c r="B10" s="8">
        <v>48</v>
      </c>
      <c r="C10" s="9">
        <v>68</v>
      </c>
      <c r="F10" s="17" t="s">
        <v>13</v>
      </c>
      <c r="G10" s="15" t="s">
        <v>1</v>
      </c>
      <c r="H10" s="15" t="s">
        <v>11</v>
      </c>
      <c r="J10" s="17" t="s">
        <v>14</v>
      </c>
      <c r="K10" s="15" t="s">
        <v>1</v>
      </c>
      <c r="L10" s="15" t="s">
        <v>11</v>
      </c>
    </row>
    <row r="11" spans="1:12" ht="18">
      <c r="A11" s="13" t="s">
        <v>77</v>
      </c>
      <c r="B11" s="8">
        <v>54</v>
      </c>
      <c r="C11" s="9">
        <v>65.099999999999994</v>
      </c>
      <c r="F11" s="15" t="s">
        <v>5</v>
      </c>
      <c r="G11" s="16">
        <f>AVERAGE(B12:B21)</f>
        <v>52.1</v>
      </c>
      <c r="H11" s="16">
        <f>AVERAGE(C12:C21)</f>
        <v>47.820000000000007</v>
      </c>
      <c r="J11" s="15" t="s">
        <v>5</v>
      </c>
      <c r="K11" s="16">
        <f>AVERAGE(B22:B31)</f>
        <v>50.6</v>
      </c>
      <c r="L11" s="16">
        <f>AVERAGE(C22:C31)</f>
        <v>61.179999999999993</v>
      </c>
    </row>
    <row r="12" spans="1:12" ht="18">
      <c r="A12" s="13" t="s">
        <v>78</v>
      </c>
      <c r="B12" s="8">
        <v>80</v>
      </c>
      <c r="C12" s="9">
        <v>51.4</v>
      </c>
      <c r="F12" s="15" t="s">
        <v>6</v>
      </c>
      <c r="G12" s="16">
        <f>MEDIAN(B12:B21)</f>
        <v>48.5</v>
      </c>
      <c r="H12" s="16">
        <f>MEDIAN(C12:C21)</f>
        <v>47.55</v>
      </c>
      <c r="J12" s="15" t="s">
        <v>6</v>
      </c>
      <c r="K12" s="16">
        <f>MEDIAN(B22:B31)</f>
        <v>48.5</v>
      </c>
      <c r="L12" s="16">
        <f>MEDIAN(C22:C31)</f>
        <v>61.65</v>
      </c>
    </row>
    <row r="13" spans="1:12" ht="18">
      <c r="A13" s="13" t="s">
        <v>79</v>
      </c>
      <c r="B13" s="8">
        <v>69</v>
      </c>
      <c r="C13" s="9">
        <v>46.6</v>
      </c>
      <c r="F13" s="15" t="s">
        <v>7</v>
      </c>
      <c r="G13" s="16">
        <f>_xlfn.STDEV.S(B12:B21)</f>
        <v>12.609079621006803</v>
      </c>
      <c r="H13" s="16">
        <f>_xlfn.STDEV.S(C12:C21)</f>
        <v>4.6656665595008437</v>
      </c>
      <c r="J13" s="15" t="s">
        <v>7</v>
      </c>
      <c r="K13" s="16">
        <f>_xlfn.STDEV.S(B22:B31)</f>
        <v>8.5660829891951167</v>
      </c>
      <c r="L13" s="16">
        <f>_xlfn.STDEV.S(C22:C31)</f>
        <v>3.661754285099486</v>
      </c>
    </row>
    <row r="14" spans="1:12" ht="18">
      <c r="A14" s="13" t="s">
        <v>80</v>
      </c>
      <c r="B14" s="8">
        <v>51</v>
      </c>
      <c r="C14" s="9">
        <v>47.8</v>
      </c>
      <c r="F14" s="15" t="s">
        <v>8</v>
      </c>
      <c r="G14" s="16">
        <f>MIN(B12:B21)</f>
        <v>41</v>
      </c>
      <c r="H14" s="16">
        <f>MIN(C12:C21)</f>
        <v>37.6</v>
      </c>
      <c r="J14" s="15" t="s">
        <v>8</v>
      </c>
      <c r="K14" s="16">
        <f>MIN(B22:B31)</f>
        <v>45</v>
      </c>
      <c r="L14" s="16">
        <f>MIN(C22:C31)</f>
        <v>56.2</v>
      </c>
    </row>
    <row r="15" spans="1:12" ht="18">
      <c r="A15" s="13" t="s">
        <v>81</v>
      </c>
      <c r="B15" s="8">
        <v>41</v>
      </c>
      <c r="C15" s="9">
        <v>37.6</v>
      </c>
      <c r="F15" s="15" t="s">
        <v>9</v>
      </c>
      <c r="G15" s="16">
        <f>MAX(B12:B21)</f>
        <v>80</v>
      </c>
      <c r="H15" s="16">
        <f>MAX(C12:C21)</f>
        <v>55.4</v>
      </c>
      <c r="J15" s="15" t="s">
        <v>9</v>
      </c>
      <c r="K15" s="16">
        <f>MAX(B22:B31)</f>
        <v>74</v>
      </c>
      <c r="L15" s="16">
        <f>MAX(C22:C31)</f>
        <v>65.7</v>
      </c>
    </row>
    <row r="16" spans="1:12" ht="18">
      <c r="A16" s="13" t="s">
        <v>82</v>
      </c>
      <c r="B16" s="8">
        <v>51</v>
      </c>
      <c r="C16" s="9">
        <v>49.1</v>
      </c>
    </row>
    <row r="17" spans="1:8" ht="18">
      <c r="A17" s="13" t="s">
        <v>83</v>
      </c>
      <c r="B17" s="8">
        <v>41</v>
      </c>
      <c r="C17" s="9">
        <v>45.8</v>
      </c>
    </row>
    <row r="18" spans="1:8" ht="28.9">
      <c r="A18" s="13" t="s">
        <v>84</v>
      </c>
      <c r="B18" s="8">
        <v>44</v>
      </c>
      <c r="C18" s="9">
        <v>46.1</v>
      </c>
      <c r="F18" s="17" t="s">
        <v>15</v>
      </c>
      <c r="G18" s="15" t="s">
        <v>1</v>
      </c>
      <c r="H18" s="15" t="s">
        <v>11</v>
      </c>
    </row>
    <row r="19" spans="1:8" ht="18">
      <c r="A19" s="13" t="s">
        <v>85</v>
      </c>
      <c r="B19" s="8">
        <v>49</v>
      </c>
      <c r="C19" s="9">
        <v>47.3</v>
      </c>
      <c r="F19" s="15" t="s">
        <v>5</v>
      </c>
      <c r="G19" s="16">
        <f>AVERAGE(B32:B41)</f>
        <v>58.2</v>
      </c>
      <c r="H19" s="16">
        <f>AVERAGE(C32:C41)</f>
        <v>62.71</v>
      </c>
    </row>
    <row r="20" spans="1:8" ht="18">
      <c r="A20" s="13" t="s">
        <v>86</v>
      </c>
      <c r="B20" s="8">
        <v>47</v>
      </c>
      <c r="C20" s="9">
        <v>51.1</v>
      </c>
      <c r="F20" s="15" t="s">
        <v>6</v>
      </c>
      <c r="G20" s="16">
        <f>MEDIAN(B32:B41)</f>
        <v>53.5</v>
      </c>
      <c r="H20" s="16">
        <f>MEDIAN(C32:C41)</f>
        <v>62.7</v>
      </c>
    </row>
    <row r="21" spans="1:8" ht="18">
      <c r="A21" s="13" t="s">
        <v>87</v>
      </c>
      <c r="B21" s="8">
        <v>48</v>
      </c>
      <c r="C21" s="9">
        <v>55.4</v>
      </c>
      <c r="F21" s="15" t="s">
        <v>7</v>
      </c>
      <c r="G21" s="16">
        <f>_xlfn.STDEV.S(B32:B41)</f>
        <v>14.366627996854371</v>
      </c>
      <c r="H21" s="16">
        <f>_xlfn.STDEV.S(C32:C41)</f>
        <v>2.8191606315828595</v>
      </c>
    </row>
    <row r="22" spans="1:8" ht="18">
      <c r="A22" s="13" t="s">
        <v>88</v>
      </c>
      <c r="B22" s="8">
        <v>46</v>
      </c>
      <c r="C22" s="9">
        <v>56.4</v>
      </c>
      <c r="F22" s="15" t="s">
        <v>8</v>
      </c>
      <c r="G22" s="16">
        <f>MIN(B32:B41)</f>
        <v>42</v>
      </c>
      <c r="H22" s="16">
        <f>MIN(C32:C41)</f>
        <v>57.6</v>
      </c>
    </row>
    <row r="23" spans="1:8" ht="18">
      <c r="A23" s="13" t="s">
        <v>89</v>
      </c>
      <c r="B23" s="8">
        <v>49</v>
      </c>
      <c r="C23" s="9">
        <v>56.2</v>
      </c>
      <c r="F23" s="15" t="s">
        <v>9</v>
      </c>
      <c r="G23" s="16">
        <f>MAX(B32:B41)</f>
        <v>87</v>
      </c>
      <c r="H23" s="16">
        <f>MAX(C32:C41)</f>
        <v>66.900000000000006</v>
      </c>
    </row>
    <row r="24" spans="1:8" ht="18">
      <c r="A24" s="13" t="s">
        <v>90</v>
      </c>
      <c r="B24" s="8">
        <v>46</v>
      </c>
      <c r="C24" s="9">
        <v>60.5</v>
      </c>
    </row>
    <row r="25" spans="1:8" ht="18">
      <c r="A25" s="13" t="s">
        <v>91</v>
      </c>
      <c r="B25" s="8">
        <v>45</v>
      </c>
      <c r="C25" s="9">
        <v>58.6</v>
      </c>
    </row>
    <row r="26" spans="1:8" ht="18">
      <c r="A26" s="13" t="s">
        <v>92</v>
      </c>
      <c r="B26" s="8">
        <v>53</v>
      </c>
      <c r="C26" s="9">
        <v>62.8</v>
      </c>
    </row>
    <row r="27" spans="1:8" ht="18">
      <c r="A27" s="13" t="s">
        <v>93</v>
      </c>
      <c r="B27" s="8">
        <v>48</v>
      </c>
      <c r="C27" s="9">
        <v>62.8</v>
      </c>
    </row>
    <row r="28" spans="1:8" ht="18">
      <c r="A28" s="13" t="s">
        <v>94</v>
      </c>
      <c r="B28" s="8">
        <v>49</v>
      </c>
      <c r="C28" s="9">
        <v>65.5</v>
      </c>
    </row>
    <row r="29" spans="1:8" ht="18">
      <c r="A29" s="13" t="s">
        <v>95</v>
      </c>
      <c r="B29" s="8">
        <v>46</v>
      </c>
      <c r="C29" s="9">
        <v>58.4</v>
      </c>
    </row>
    <row r="30" spans="1:8" ht="18">
      <c r="A30" s="13" t="s">
        <v>96</v>
      </c>
      <c r="B30" s="8">
        <v>50</v>
      </c>
      <c r="C30" s="9">
        <v>65.7</v>
      </c>
    </row>
    <row r="31" spans="1:8" ht="18">
      <c r="A31" s="13" t="s">
        <v>97</v>
      </c>
      <c r="B31" s="8">
        <v>74</v>
      </c>
      <c r="C31" s="9">
        <v>64.900000000000006</v>
      </c>
    </row>
    <row r="32" spans="1:8" ht="18">
      <c r="A32" s="13" t="s">
        <v>98</v>
      </c>
      <c r="B32" s="8">
        <v>81</v>
      </c>
      <c r="C32" s="9">
        <v>59.9</v>
      </c>
    </row>
    <row r="33" spans="1:3" ht="18">
      <c r="A33" s="13" t="s">
        <v>99</v>
      </c>
      <c r="B33" s="8">
        <v>87</v>
      </c>
      <c r="C33" s="9">
        <v>63.4</v>
      </c>
    </row>
    <row r="34" spans="1:3" ht="18">
      <c r="A34" s="13" t="s">
        <v>100</v>
      </c>
      <c r="B34" s="8">
        <v>47</v>
      </c>
      <c r="C34" s="9">
        <v>61.6</v>
      </c>
    </row>
    <row r="35" spans="1:3" ht="18">
      <c r="A35" s="13" t="s">
        <v>101</v>
      </c>
      <c r="B35" s="8">
        <v>52</v>
      </c>
      <c r="C35" s="9">
        <v>61.1</v>
      </c>
    </row>
    <row r="36" spans="1:3" ht="18">
      <c r="A36" s="13" t="s">
        <v>102</v>
      </c>
      <c r="B36" s="8">
        <v>53</v>
      </c>
      <c r="C36" s="9">
        <v>65.099999999999994</v>
      </c>
    </row>
    <row r="37" spans="1:3" ht="18">
      <c r="A37" s="13" t="s">
        <v>103</v>
      </c>
      <c r="B37" s="8">
        <v>54</v>
      </c>
      <c r="C37" s="9">
        <v>62</v>
      </c>
    </row>
    <row r="38" spans="1:3" ht="18">
      <c r="A38" s="13" t="s">
        <v>104</v>
      </c>
      <c r="B38" s="8">
        <v>58</v>
      </c>
      <c r="C38" s="9">
        <v>65.5</v>
      </c>
    </row>
    <row r="39" spans="1:3" ht="18">
      <c r="A39" s="13" t="s">
        <v>105</v>
      </c>
      <c r="B39" s="8">
        <v>53</v>
      </c>
      <c r="C39" s="9">
        <v>66.900000000000006</v>
      </c>
    </row>
    <row r="40" spans="1:3" ht="18">
      <c r="A40" s="13" t="s">
        <v>106</v>
      </c>
      <c r="B40" s="8">
        <v>42</v>
      </c>
      <c r="C40" s="9">
        <v>57.6</v>
      </c>
    </row>
    <row r="41" spans="1:3" ht="18">
      <c r="A41" s="13" t="s">
        <v>107</v>
      </c>
      <c r="B41" s="8">
        <v>55</v>
      </c>
      <c r="C41" s="9">
        <v>64</v>
      </c>
    </row>
    <row r="42" spans="1:3" ht="18">
      <c r="A42" s="13" t="s">
        <v>108</v>
      </c>
      <c r="B42" s="8">
        <v>54</v>
      </c>
      <c r="C42" s="9">
        <v>52</v>
      </c>
    </row>
    <row r="43" spans="1:3" ht="18">
      <c r="A43" s="13" t="s">
        <v>109</v>
      </c>
      <c r="B43" s="8">
        <v>56</v>
      </c>
      <c r="C43" s="9">
        <v>57.4</v>
      </c>
    </row>
    <row r="44" spans="1:3" ht="18">
      <c r="A44" s="13" t="s">
        <v>110</v>
      </c>
      <c r="B44" s="8">
        <v>45</v>
      </c>
      <c r="C44" s="9">
        <v>52.5</v>
      </c>
    </row>
    <row r="45" spans="1:3" ht="18">
      <c r="A45" s="13" t="s">
        <v>111</v>
      </c>
      <c r="B45" s="8">
        <v>44</v>
      </c>
      <c r="C45" s="9">
        <v>52.8</v>
      </c>
    </row>
    <row r="46" spans="1:3" ht="18">
      <c r="A46" s="13" t="s">
        <v>112</v>
      </c>
      <c r="B46" s="8">
        <v>45</v>
      </c>
      <c r="C46" s="9">
        <v>53.6</v>
      </c>
    </row>
    <row r="47" spans="1:3" ht="18">
      <c r="A47" s="13" t="s">
        <v>113</v>
      </c>
      <c r="B47" s="8">
        <v>38</v>
      </c>
      <c r="C47" s="9">
        <v>49.3</v>
      </c>
    </row>
    <row r="48" spans="1:3" ht="18">
      <c r="A48" s="13" t="s">
        <v>114</v>
      </c>
      <c r="B48" s="8">
        <v>53</v>
      </c>
      <c r="C48" s="9">
        <v>57.9</v>
      </c>
    </row>
    <row r="49" spans="1:3" ht="18">
      <c r="A49" s="13" t="s">
        <v>115</v>
      </c>
      <c r="B49" s="8">
        <v>52</v>
      </c>
      <c r="C49" s="9">
        <v>60.4</v>
      </c>
    </row>
    <row r="50" spans="1:3" ht="18">
      <c r="A50" s="13" t="s">
        <v>116</v>
      </c>
      <c r="B50" s="8">
        <v>48</v>
      </c>
      <c r="C50" s="9">
        <v>57.3</v>
      </c>
    </row>
    <row r="51" spans="1:3" ht="18">
      <c r="A51" s="13" t="s">
        <v>117</v>
      </c>
      <c r="B51" s="8">
        <v>48</v>
      </c>
      <c r="C51" s="9">
        <v>58.5</v>
      </c>
    </row>
  </sheetData>
  <hyperlinks>
    <hyperlink ref="A17" r:id="rId1" display="https://polyhabitat.fr/articles-fr/volets-bois-ou-volets-composites/" xr:uid="{C96867E9-097B-4539-842D-43B963E8C51A}"/>
    <hyperlink ref="A23" r:id="rId2" display="https://polyhabitat.fr/articles-fr/le-volet-battant-en-composite-polyhabitat/" xr:uid="{5FB75B8C-3CFB-44C2-AF1B-E80A9FAF7390}"/>
  </hyperlinks>
  <pageMargins left="0.7" right="0.7" top="0.75" bottom="0.75" header="0.3" footer="0.3"/>
  <ignoredErrors>
    <ignoredError sqref="G3:G7 H3:H7 G11:H15 G40:H40 G19:H23 K11:L15 K3:L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00E3-40C4-4CA4-A389-6BACAA53787B}">
  <dimension ref="A1:C51"/>
  <sheetViews>
    <sheetView topLeftCell="A34" workbookViewId="0">
      <selection activeCell="G49" sqref="G49"/>
    </sheetView>
  </sheetViews>
  <sheetFormatPr defaultColWidth="11.42578125" defaultRowHeight="14.45"/>
  <cols>
    <col min="1" max="3" width="21.5703125" customWidth="1"/>
  </cols>
  <sheetData>
    <row r="1" spans="1:3" ht="21.6" thickBot="1">
      <c r="A1" s="1" t="s">
        <v>16</v>
      </c>
      <c r="B1" s="2" t="s">
        <v>17</v>
      </c>
      <c r="C1" s="3" t="s">
        <v>18</v>
      </c>
    </row>
    <row r="2" spans="1:3" ht="18">
      <c r="A2" s="4" t="s">
        <v>118</v>
      </c>
      <c r="B2" s="5">
        <v>88</v>
      </c>
      <c r="C2" s="6">
        <v>62.5</v>
      </c>
    </row>
    <row r="3" spans="1:3" ht="18">
      <c r="A3" s="7" t="s">
        <v>119</v>
      </c>
      <c r="B3" s="8">
        <v>81</v>
      </c>
      <c r="C3" s="9">
        <v>59.2</v>
      </c>
    </row>
    <row r="4" spans="1:3" ht="18">
      <c r="A4" s="7" t="s">
        <v>120</v>
      </c>
      <c r="B4" s="8">
        <v>82</v>
      </c>
      <c r="C4" s="9">
        <v>63.8</v>
      </c>
    </row>
    <row r="5" spans="1:3" ht="18">
      <c r="A5" s="7" t="s">
        <v>121</v>
      </c>
      <c r="B5" s="8">
        <v>88</v>
      </c>
      <c r="C5" s="9">
        <v>67.2</v>
      </c>
    </row>
    <row r="6" spans="1:3" ht="18">
      <c r="A6" s="7" t="s">
        <v>122</v>
      </c>
      <c r="B6" s="8">
        <v>76</v>
      </c>
      <c r="C6" s="9">
        <v>57.1</v>
      </c>
    </row>
    <row r="7" spans="1:3" ht="18">
      <c r="A7" s="7" t="s">
        <v>123</v>
      </c>
      <c r="B7" s="8">
        <v>84</v>
      </c>
      <c r="C7" s="9">
        <v>63.3</v>
      </c>
    </row>
    <row r="8" spans="1:3" ht="18">
      <c r="A8" s="7" t="s">
        <v>124</v>
      </c>
      <c r="B8" s="8">
        <v>76</v>
      </c>
      <c r="C8" s="9">
        <v>69</v>
      </c>
    </row>
    <row r="9" spans="1:3" ht="18">
      <c r="A9" s="7" t="s">
        <v>125</v>
      </c>
      <c r="B9" s="8">
        <v>63</v>
      </c>
      <c r="C9" s="9">
        <v>70.400000000000006</v>
      </c>
    </row>
    <row r="10" spans="1:3" ht="18">
      <c r="A10" s="7" t="s">
        <v>126</v>
      </c>
      <c r="B10" s="8">
        <v>84</v>
      </c>
      <c r="C10" s="9">
        <v>60.3</v>
      </c>
    </row>
    <row r="11" spans="1:3" ht="18">
      <c r="A11" s="7" t="s">
        <v>127</v>
      </c>
      <c r="B11" s="8">
        <v>88</v>
      </c>
      <c r="C11" s="9">
        <v>55.1</v>
      </c>
    </row>
    <row r="12" spans="1:3" ht="18">
      <c r="A12" s="7" t="s">
        <v>128</v>
      </c>
      <c r="B12" s="8">
        <v>57</v>
      </c>
      <c r="C12" s="9">
        <v>57.5</v>
      </c>
    </row>
    <row r="13" spans="1:3" ht="18">
      <c r="A13" s="7" t="s">
        <v>129</v>
      </c>
      <c r="B13" s="8">
        <v>84</v>
      </c>
      <c r="C13" s="9">
        <v>61.6</v>
      </c>
    </row>
    <row r="14" spans="1:3" ht="18">
      <c r="A14" s="7" t="s">
        <v>130</v>
      </c>
      <c r="B14" s="8">
        <v>75</v>
      </c>
      <c r="C14" s="9">
        <v>63.2</v>
      </c>
    </row>
    <row r="15" spans="1:3" ht="18">
      <c r="A15" s="7" t="s">
        <v>131</v>
      </c>
      <c r="B15" s="8">
        <v>80</v>
      </c>
      <c r="C15" s="9">
        <v>59.2</v>
      </c>
    </row>
    <row r="16" spans="1:3" ht="18">
      <c r="A16" s="7" t="s">
        <v>132</v>
      </c>
      <c r="B16" s="8">
        <v>84</v>
      </c>
      <c r="C16" s="9">
        <v>59.2</v>
      </c>
    </row>
    <row r="17" spans="1:3" ht="18">
      <c r="A17" s="7" t="s">
        <v>133</v>
      </c>
      <c r="B17" s="8">
        <v>93</v>
      </c>
      <c r="C17" s="9">
        <v>66.3</v>
      </c>
    </row>
    <row r="18" spans="1:3" ht="18">
      <c r="A18" s="7" t="s">
        <v>134</v>
      </c>
      <c r="B18" s="8">
        <v>82</v>
      </c>
      <c r="C18" s="9">
        <v>55.7</v>
      </c>
    </row>
    <row r="19" spans="1:3" ht="18">
      <c r="A19" s="7" t="s">
        <v>135</v>
      </c>
      <c r="B19" s="8">
        <v>81</v>
      </c>
      <c r="C19" s="9">
        <v>54.9</v>
      </c>
    </row>
    <row r="20" spans="1:3" ht="18">
      <c r="A20" s="7" t="s">
        <v>136</v>
      </c>
      <c r="B20" s="8">
        <v>88</v>
      </c>
      <c r="C20" s="9">
        <v>62.2</v>
      </c>
    </row>
    <row r="21" spans="1:3" ht="18">
      <c r="A21" s="7" t="s">
        <v>137</v>
      </c>
      <c r="B21" s="8">
        <v>88</v>
      </c>
      <c r="C21" s="9">
        <v>59.6</v>
      </c>
    </row>
    <row r="22" spans="1:3" ht="18">
      <c r="A22" s="7" t="s">
        <v>138</v>
      </c>
      <c r="B22" s="8">
        <v>55</v>
      </c>
      <c r="C22" s="9">
        <v>58.3</v>
      </c>
    </row>
    <row r="23" spans="1:3" ht="18">
      <c r="A23" s="7" t="s">
        <v>139</v>
      </c>
      <c r="B23" s="8">
        <v>55</v>
      </c>
      <c r="C23" s="9">
        <v>57.6</v>
      </c>
    </row>
    <row r="24" spans="1:3" ht="18">
      <c r="A24" s="7" t="s">
        <v>140</v>
      </c>
      <c r="B24" s="8">
        <v>83</v>
      </c>
      <c r="C24" s="9">
        <v>58.9</v>
      </c>
    </row>
    <row r="25" spans="1:3" ht="18">
      <c r="A25" s="7" t="s">
        <v>141</v>
      </c>
      <c r="B25" s="8">
        <v>89</v>
      </c>
      <c r="C25" s="9">
        <v>71.599999999999994</v>
      </c>
    </row>
    <row r="26" spans="1:3" ht="18">
      <c r="A26" s="7" t="s">
        <v>142</v>
      </c>
      <c r="B26" s="8">
        <v>91</v>
      </c>
      <c r="C26" s="9">
        <v>63.8</v>
      </c>
    </row>
    <row r="27" spans="1:3" ht="18">
      <c r="A27" s="7" t="s">
        <v>143</v>
      </c>
      <c r="B27" s="8">
        <v>71</v>
      </c>
      <c r="C27" s="9">
        <v>60.6</v>
      </c>
    </row>
    <row r="28" spans="1:3" ht="18">
      <c r="A28" s="7" t="s">
        <v>144</v>
      </c>
      <c r="B28" s="8">
        <v>84</v>
      </c>
      <c r="C28" s="9">
        <v>59.2</v>
      </c>
    </row>
    <row r="29" spans="1:3" ht="18">
      <c r="A29" s="7" t="s">
        <v>145</v>
      </c>
      <c r="B29" s="8">
        <v>81</v>
      </c>
      <c r="C29" s="9">
        <v>63.9</v>
      </c>
    </row>
    <row r="30" spans="1:3" ht="18">
      <c r="A30" s="7" t="s">
        <v>146</v>
      </c>
      <c r="B30" s="8">
        <v>84</v>
      </c>
      <c r="C30" s="9">
        <v>64.2</v>
      </c>
    </row>
    <row r="31" spans="1:3" ht="18">
      <c r="A31" s="7" t="s">
        <v>147</v>
      </c>
      <c r="B31" s="8">
        <v>82</v>
      </c>
      <c r="C31" s="9">
        <v>62.2</v>
      </c>
    </row>
    <row r="32" spans="1:3" ht="18">
      <c r="A32" s="7" t="s">
        <v>148</v>
      </c>
      <c r="B32" s="8">
        <v>90</v>
      </c>
      <c r="C32" s="9">
        <v>62.1</v>
      </c>
    </row>
    <row r="33" spans="1:3" ht="18">
      <c r="A33" s="7" t="s">
        <v>149</v>
      </c>
      <c r="B33" s="8">
        <v>80</v>
      </c>
      <c r="C33" s="9">
        <v>59.9</v>
      </c>
    </row>
    <row r="34" spans="1:3" ht="18">
      <c r="A34" s="7" t="s">
        <v>150</v>
      </c>
      <c r="B34" s="8">
        <v>64</v>
      </c>
      <c r="C34" s="9">
        <v>56.4</v>
      </c>
    </row>
    <row r="35" spans="1:3" ht="18">
      <c r="A35" s="7" t="s">
        <v>151</v>
      </c>
      <c r="B35" s="8">
        <v>79</v>
      </c>
      <c r="C35" s="9">
        <v>64</v>
      </c>
    </row>
    <row r="36" spans="1:3" ht="18">
      <c r="A36" s="7" t="s">
        <v>152</v>
      </c>
      <c r="B36" s="8">
        <v>80</v>
      </c>
      <c r="C36" s="9">
        <v>63.4</v>
      </c>
    </row>
    <row r="37" spans="1:3" ht="18">
      <c r="A37" s="7" t="s">
        <v>153</v>
      </c>
      <c r="B37" s="8">
        <v>76</v>
      </c>
      <c r="C37" s="9">
        <v>58.1</v>
      </c>
    </row>
    <row r="38" spans="1:3" ht="18">
      <c r="A38" s="7" t="s">
        <v>154</v>
      </c>
      <c r="B38" s="8">
        <v>91</v>
      </c>
      <c r="C38" s="9">
        <v>63.6</v>
      </c>
    </row>
    <row r="39" spans="1:3" ht="18">
      <c r="A39" s="7" t="s">
        <v>155</v>
      </c>
      <c r="B39" s="8">
        <v>83</v>
      </c>
      <c r="C39" s="9">
        <v>63.8</v>
      </c>
    </row>
    <row r="40" spans="1:3" ht="18">
      <c r="A40" s="7" t="s">
        <v>156</v>
      </c>
      <c r="B40" s="8">
        <v>74</v>
      </c>
      <c r="C40" s="9">
        <v>56.4</v>
      </c>
    </row>
    <row r="41" spans="1:3" ht="18">
      <c r="A41" s="7" t="s">
        <v>157</v>
      </c>
      <c r="B41" s="8">
        <v>95</v>
      </c>
      <c r="C41" s="9">
        <v>64.400000000000006</v>
      </c>
    </row>
    <row r="42" spans="1:3" ht="18">
      <c r="A42" s="7" t="s">
        <v>158</v>
      </c>
      <c r="B42" s="8">
        <v>89</v>
      </c>
      <c r="C42" s="9">
        <v>62</v>
      </c>
    </row>
    <row r="43" spans="1:3" ht="18">
      <c r="A43" s="7" t="s">
        <v>159</v>
      </c>
      <c r="B43" s="8">
        <v>93</v>
      </c>
      <c r="C43" s="9">
        <v>66.3</v>
      </c>
    </row>
    <row r="44" spans="1:3" ht="18">
      <c r="A44" s="7" t="s">
        <v>160</v>
      </c>
      <c r="B44" s="8">
        <v>76</v>
      </c>
      <c r="C44" s="9">
        <v>74.3</v>
      </c>
    </row>
    <row r="45" spans="1:3" ht="18">
      <c r="A45" s="7" t="s">
        <v>161</v>
      </c>
      <c r="B45" s="8">
        <v>72</v>
      </c>
      <c r="C45" s="9">
        <v>70.2</v>
      </c>
    </row>
    <row r="46" spans="1:3" ht="18">
      <c r="A46" s="7" t="s">
        <v>162</v>
      </c>
      <c r="B46" s="8">
        <v>75</v>
      </c>
      <c r="C46" s="9">
        <v>66.8</v>
      </c>
    </row>
    <row r="47" spans="1:3" ht="18">
      <c r="A47" s="7" t="s">
        <v>149</v>
      </c>
      <c r="B47" s="8">
        <v>90</v>
      </c>
      <c r="C47" s="9">
        <v>60.6</v>
      </c>
    </row>
    <row r="48" spans="1:3" ht="18">
      <c r="A48" s="7" t="s">
        <v>142</v>
      </c>
      <c r="B48" s="8">
        <v>88</v>
      </c>
      <c r="C48" s="9">
        <v>59.2</v>
      </c>
    </row>
    <row r="49" spans="1:3" ht="18">
      <c r="A49" s="7" t="s">
        <v>124</v>
      </c>
      <c r="B49" s="8">
        <v>87</v>
      </c>
      <c r="C49" s="9">
        <v>63.9</v>
      </c>
    </row>
    <row r="50" spans="1:3" ht="18">
      <c r="A50" s="7" t="s">
        <v>120</v>
      </c>
      <c r="B50" s="8">
        <v>85</v>
      </c>
      <c r="C50" s="9">
        <v>64.2</v>
      </c>
    </row>
    <row r="51" spans="1:3" ht="18">
      <c r="A51" s="7" t="s">
        <v>151</v>
      </c>
      <c r="B51" s="8">
        <v>86</v>
      </c>
      <c r="C51" s="9">
        <v>59.2</v>
      </c>
    </row>
  </sheetData>
  <hyperlinks>
    <hyperlink ref="A17" r:id="rId1" xr:uid="{0E119FDF-95D9-4294-8340-4446E6E9ECAA}"/>
    <hyperlink ref="A23" r:id="rId2" xr:uid="{C4802C65-1184-4105-8AA7-B54533E7BD4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AA843413C0F84EBBC7213ADE1033EA" ma:contentTypeVersion="14" ma:contentTypeDescription="Crée un document." ma:contentTypeScope="" ma:versionID="3cbcef04142f875c68ca3280ee15edd3">
  <xsd:schema xmlns:xsd="http://www.w3.org/2001/XMLSchema" xmlns:xs="http://www.w3.org/2001/XMLSchema" xmlns:p="http://schemas.microsoft.com/office/2006/metadata/properties" xmlns:ns2="8e86ae83-8c6e-4369-ac28-4f909ac29a82" xmlns:ns3="68635093-a265-490a-98d7-2f7eb9fdf579" targetNamespace="http://schemas.microsoft.com/office/2006/metadata/properties" ma:root="true" ma:fieldsID="59ee57e1688f46cea31119a2930ac937" ns2:_="" ns3:_="">
    <xsd:import namespace="8e86ae83-8c6e-4369-ac28-4f909ac29a82"/>
    <xsd:import namespace="68635093-a265-490a-98d7-2f7eb9fdf57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6ae83-8c6e-4369-ac28-4f909ac29a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4ea6decc-9808-4d6d-8661-538c6a302e87}" ma:internalName="TaxCatchAll" ma:showField="CatchAllData" ma:web="8e86ae83-8c6e-4369-ac28-4f909ac29a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35093-a265-490a-98d7-2f7eb9fdf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3bf8dbf1-8dcf-487f-977b-681a8a5f30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e86ae83-8c6e-4369-ac28-4f909ac29a82" xsi:nil="true"/>
    <lcf76f155ced4ddcb4097134ff3c332f xmlns="68635093-a265-490a-98d7-2f7eb9fdf57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03E485-C93E-48F1-BEA9-24C42E8771A0}"/>
</file>

<file path=customXml/itemProps2.xml><?xml version="1.0" encoding="utf-8"?>
<ds:datastoreItem xmlns:ds="http://schemas.openxmlformats.org/officeDocument/2006/customXml" ds:itemID="{90505D2F-B5DD-4960-9FD3-F42BE445951E}"/>
</file>

<file path=customXml/itemProps3.xml><?xml version="1.0" encoding="utf-8"?>
<ds:datastoreItem xmlns:ds="http://schemas.openxmlformats.org/officeDocument/2006/customXml" ds:itemID="{39F3D3A7-B937-4578-91F5-DFF8DE6E78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Léo Rongier</dc:creator>
  <cp:keywords/>
  <dc:description/>
  <cp:lastModifiedBy>Léo Rongier</cp:lastModifiedBy>
  <cp:revision/>
  <dcterms:created xsi:type="dcterms:W3CDTF">2025-03-11T16:27:22Z</dcterms:created>
  <dcterms:modified xsi:type="dcterms:W3CDTF">2025-03-19T10:18:13Z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0x010100FAAA843413C0F84EBBC7213ADE1033EA</vt:lpwstr>
  </property>
  <property fmtid="{D5CDD505-2E9C-101B-9397-08002B2CF9AE}" pid="3" name="MediaServiceImageTags">
    <vt:lpwstr/>
  </property>
</Properties>
</file>