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ghtsa.sharepoint.com/sites/InventrioPiloto_Light/Shared Documents/General/01 - Frentes do Inventário/01 - Inventário de Postes/03 - Escopo/"/>
    </mc:Choice>
  </mc:AlternateContent>
  <xr:revisionPtr revIDLastSave="149" documentId="8_{2DF36FFC-66B8-47B8-9C56-6DF952F239C4}" xr6:coauthVersionLast="47" xr6:coauthVersionMax="47" xr10:uidLastSave="{0F5B2846-1C57-4FF5-BA9A-8D70919E7C1E}"/>
  <bookViews>
    <workbookView xWindow="-110" yWindow="-110" windowWidth="19420" windowHeight="10300" firstSheet="2" activeTab="2" xr2:uid="{5C6ACC3F-CB46-4B52-A22E-2BF1538AD6DB}"/>
  </bookViews>
  <sheets>
    <sheet name="RESUMO" sheetId="2" state="hidden" r:id="rId1"/>
    <sheet name="INVENTARIAR" sheetId="1" state="hidden" r:id="rId2"/>
    <sheet name="DADOS" sheetId="3" r:id="rId3"/>
    <sheet name="VALE" sheetId="5" r:id="rId4"/>
    <sheet name="VALIDAR REDUÇÃO" sheetId="4" state="hidden" r:id="rId5"/>
  </sheets>
  <externalReferences>
    <externalReference r:id="rId6"/>
    <externalReference r:id="rId7"/>
  </externalReferences>
  <definedNames>
    <definedName name="_xlnm._FilterDatabase" localSheetId="3" hidden="1">VALE!$A$1:$B$11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2" i="3" l="1"/>
  <c r="F343" i="3"/>
  <c r="F344" i="3"/>
  <c r="O342" i="3"/>
  <c r="O343" i="3"/>
  <c r="O344" i="3"/>
  <c r="F338" i="3"/>
  <c r="F339" i="3"/>
  <c r="F340" i="3"/>
  <c r="F341" i="3"/>
  <c r="O338" i="3"/>
  <c r="O339" i="3"/>
  <c r="O340" i="3"/>
  <c r="O341" i="3"/>
  <c r="G1" i="3"/>
  <c r="O325" i="3"/>
  <c r="O332" i="3"/>
  <c r="O333" i="3"/>
  <c r="O334" i="3"/>
  <c r="O335" i="3"/>
  <c r="O336" i="3"/>
  <c r="O337" i="3"/>
  <c r="F334" i="3"/>
  <c r="F335" i="3"/>
  <c r="F336" i="3"/>
  <c r="F337" i="3"/>
  <c r="F333" i="3"/>
  <c r="F332" i="3"/>
  <c r="F328" i="3"/>
  <c r="O328" i="3"/>
  <c r="F329" i="3"/>
  <c r="O329" i="3"/>
  <c r="F330" i="3"/>
  <c r="O330" i="3"/>
  <c r="F331" i="3"/>
  <c r="O331" i="3"/>
  <c r="O132" i="3"/>
  <c r="O243" i="3"/>
  <c r="O32" i="3"/>
  <c r="O167" i="3"/>
  <c r="O288" i="3"/>
  <c r="O30" i="3"/>
  <c r="O256" i="3"/>
  <c r="O53" i="3"/>
  <c r="O129" i="3"/>
  <c r="O18" i="3"/>
  <c r="O138" i="3"/>
  <c r="O177" i="3"/>
  <c r="O101" i="3"/>
  <c r="O222" i="3"/>
  <c r="O308" i="3"/>
  <c r="O200" i="3"/>
  <c r="O19" i="3"/>
  <c r="O261" i="3"/>
  <c r="O280" i="3"/>
  <c r="O147" i="3"/>
  <c r="O226" i="3"/>
  <c r="O48" i="3"/>
  <c r="O33" i="3"/>
  <c r="O11" i="3"/>
  <c r="O242" i="3"/>
  <c r="O54" i="3"/>
  <c r="O69" i="3"/>
  <c r="O239" i="3"/>
  <c r="O95" i="3"/>
  <c r="O84" i="3"/>
  <c r="O20" i="3"/>
  <c r="O58" i="3"/>
  <c r="O216" i="3"/>
  <c r="O38" i="3"/>
  <c r="O16" i="3"/>
  <c r="O36" i="3"/>
  <c r="O62" i="3"/>
  <c r="O229" i="3"/>
  <c r="O244" i="3"/>
  <c r="O125" i="3"/>
  <c r="O6" i="3"/>
  <c r="O77" i="3"/>
  <c r="O14" i="3"/>
  <c r="O65" i="3"/>
  <c r="O207" i="3"/>
  <c r="O110" i="3"/>
  <c r="O24" i="3"/>
  <c r="O103" i="3"/>
  <c r="O40" i="3"/>
  <c r="O75" i="3"/>
  <c r="O161" i="3"/>
  <c r="O85" i="3"/>
  <c r="O17" i="3"/>
  <c r="O203" i="3"/>
  <c r="O91" i="3"/>
  <c r="O218" i="3"/>
  <c r="O202" i="3"/>
  <c r="O324" i="3"/>
  <c r="O164" i="3"/>
  <c r="O183" i="3"/>
  <c r="O43" i="3"/>
  <c r="O156" i="3"/>
  <c r="O105" i="3"/>
  <c r="O142" i="3"/>
  <c r="O247" i="3"/>
  <c r="O122" i="3"/>
  <c r="O186" i="3"/>
  <c r="O106" i="3"/>
  <c r="O154" i="3"/>
  <c r="O252" i="3"/>
  <c r="O215" i="3"/>
  <c r="O174" i="3"/>
  <c r="O163" i="3"/>
  <c r="O274" i="3"/>
  <c r="O221" i="3"/>
  <c r="O153" i="3"/>
  <c r="O179" i="3"/>
  <c r="O180" i="3"/>
  <c r="O246" i="3"/>
  <c r="O211" i="3"/>
  <c r="O63" i="3"/>
  <c r="O245" i="3"/>
  <c r="O265" i="3"/>
  <c r="O23" i="3"/>
  <c r="O319" i="3"/>
  <c r="O116" i="3"/>
  <c r="O315" i="3"/>
  <c r="O41" i="3"/>
  <c r="O272" i="3"/>
  <c r="O119" i="3"/>
  <c r="O266" i="3"/>
  <c r="O99" i="3"/>
  <c r="O89" i="3"/>
  <c r="O126" i="3"/>
  <c r="O127" i="3"/>
  <c r="O8" i="3"/>
  <c r="O254" i="3"/>
  <c r="O13" i="3"/>
  <c r="O238" i="3"/>
  <c r="O50" i="3"/>
  <c r="O155" i="3"/>
  <c r="O59" i="3"/>
  <c r="O120" i="3"/>
  <c r="O225" i="3"/>
  <c r="O78" i="3"/>
  <c r="O97" i="3"/>
  <c r="O123" i="3"/>
  <c r="O130" i="3"/>
  <c r="O323" i="3"/>
  <c r="O25" i="3"/>
  <c r="O160" i="3"/>
  <c r="O219" i="3"/>
  <c r="O22" i="3"/>
  <c r="O223" i="3"/>
  <c r="O199" i="3"/>
  <c r="O145" i="3"/>
  <c r="O131" i="3"/>
  <c r="O44" i="3"/>
  <c r="O139" i="3"/>
  <c r="O281" i="3"/>
  <c r="O197" i="3"/>
  <c r="O94" i="3"/>
  <c r="O178" i="3"/>
  <c r="O190" i="3"/>
  <c r="O88" i="3"/>
  <c r="O15" i="3"/>
  <c r="O68" i="3"/>
  <c r="O141" i="3"/>
  <c r="O158" i="3"/>
  <c r="O35" i="3"/>
  <c r="O7" i="3"/>
  <c r="O237" i="3"/>
  <c r="O166" i="3"/>
  <c r="O255" i="3"/>
  <c r="O113" i="3"/>
  <c r="O46" i="3"/>
  <c r="O92" i="3"/>
  <c r="O66" i="3"/>
  <c r="O134" i="3"/>
  <c r="O136" i="3"/>
  <c r="O227" i="3"/>
  <c r="O49" i="3"/>
  <c r="O162" i="3"/>
  <c r="O67" i="3"/>
  <c r="O87" i="3"/>
  <c r="O214" i="3"/>
  <c r="O168" i="3"/>
  <c r="O81" i="3"/>
  <c r="O102" i="3"/>
  <c r="O231" i="3"/>
  <c r="O26" i="3"/>
  <c r="O71" i="3"/>
  <c r="O230" i="3"/>
  <c r="O196" i="3"/>
  <c r="O172" i="3"/>
  <c r="O56" i="3"/>
  <c r="O143" i="3"/>
  <c r="O47" i="3"/>
  <c r="O104" i="3"/>
  <c r="O27" i="3"/>
  <c r="O193" i="3"/>
  <c r="O277" i="3"/>
  <c r="O151" i="3"/>
  <c r="O192" i="3"/>
  <c r="O57" i="3"/>
  <c r="O228" i="3"/>
  <c r="O188" i="3"/>
  <c r="O159" i="3"/>
  <c r="O90" i="3"/>
  <c r="O76" i="3"/>
  <c r="O112" i="3"/>
  <c r="O60" i="3"/>
  <c r="O176" i="3"/>
  <c r="O42" i="3"/>
  <c r="O34" i="3"/>
  <c r="O146" i="3"/>
  <c r="O182" i="3"/>
  <c r="O195" i="3"/>
  <c r="O165" i="3"/>
  <c r="O185" i="3"/>
  <c r="O52" i="3"/>
  <c r="O79" i="3"/>
  <c r="O232" i="3"/>
  <c r="O208" i="3"/>
  <c r="O187" i="3"/>
  <c r="O201" i="3"/>
  <c r="O234" i="3"/>
  <c r="O204" i="3"/>
  <c r="O73" i="3"/>
  <c r="O233" i="3"/>
  <c r="O209" i="3"/>
  <c r="O109" i="3"/>
  <c r="O29" i="3"/>
  <c r="O133" i="3"/>
  <c r="O184" i="3"/>
  <c r="O317" i="3"/>
  <c r="O205" i="3"/>
  <c r="O149" i="3"/>
  <c r="O157" i="3"/>
  <c r="O82" i="3"/>
  <c r="O326" i="3"/>
  <c r="O171" i="3"/>
  <c r="O128" i="3"/>
  <c r="O212" i="3"/>
  <c r="O236" i="3"/>
  <c r="O21" i="3"/>
  <c r="O260" i="3"/>
  <c r="O189" i="3"/>
  <c r="O271" i="3"/>
  <c r="O144" i="3"/>
  <c r="O108" i="3"/>
  <c r="O10" i="3"/>
  <c r="O307" i="3"/>
  <c r="O318" i="3"/>
  <c r="O191" i="3"/>
  <c r="O217" i="3"/>
  <c r="O322" i="3"/>
  <c r="O249" i="3"/>
  <c r="O268" i="3"/>
  <c r="O267" i="3"/>
  <c r="O93" i="3"/>
  <c r="O86" i="3"/>
  <c r="O37" i="3"/>
  <c r="O235" i="3"/>
  <c r="O240" i="3"/>
  <c r="O83" i="3"/>
  <c r="O45" i="3"/>
  <c r="O148" i="3"/>
  <c r="O259" i="3"/>
  <c r="O198" i="3"/>
  <c r="O269" i="3"/>
  <c r="O173" i="3"/>
  <c r="O100" i="3"/>
  <c r="O111" i="3"/>
  <c r="O241" i="3"/>
  <c r="O107" i="3"/>
  <c r="O284" i="3"/>
  <c r="O4" i="3"/>
  <c r="O135" i="3"/>
  <c r="O250" i="3"/>
  <c r="O64" i="3"/>
  <c r="O278" i="3"/>
  <c r="O114" i="3"/>
  <c r="O28" i="3"/>
  <c r="O152" i="3"/>
  <c r="O55" i="3"/>
  <c r="O72" i="3"/>
  <c r="O253" i="3"/>
  <c r="O273" i="3"/>
  <c r="O264" i="3"/>
  <c r="O275" i="3"/>
  <c r="O248" i="3"/>
  <c r="O262" i="3"/>
  <c r="O140" i="3"/>
  <c r="O124" i="3"/>
  <c r="O175" i="3"/>
  <c r="O115" i="3"/>
  <c r="O118" i="3"/>
  <c r="O150" i="3"/>
  <c r="O181" i="3"/>
  <c r="O80" i="3"/>
  <c r="O121" i="3"/>
  <c r="O279" i="3"/>
  <c r="O276" i="3"/>
  <c r="O70" i="3"/>
  <c r="O137" i="3"/>
  <c r="O31" i="3"/>
  <c r="O251" i="3"/>
  <c r="O257" i="3"/>
  <c r="O213" i="3"/>
  <c r="O321" i="3"/>
  <c r="O170" i="3"/>
  <c r="O74" i="3"/>
  <c r="O96" i="3"/>
  <c r="O194" i="3"/>
  <c r="O258" i="3"/>
  <c r="O210" i="3"/>
  <c r="O206" i="3"/>
  <c r="O39" i="3"/>
  <c r="O61" i="3"/>
  <c r="O117" i="3"/>
  <c r="O9" i="3"/>
  <c r="O220" i="3"/>
  <c r="O3" i="3"/>
  <c r="O98" i="3"/>
  <c r="O306" i="3"/>
  <c r="O12" i="3"/>
  <c r="O263" i="3"/>
  <c r="O5" i="3"/>
  <c r="O224" i="3"/>
  <c r="O169" i="3"/>
  <c r="O51" i="3"/>
  <c r="O311" i="3"/>
  <c r="O314" i="3"/>
  <c r="O290" i="3"/>
  <c r="O286" i="3"/>
  <c r="O312" i="3"/>
  <c r="O304" i="3"/>
  <c r="O282" i="3"/>
  <c r="O289" i="3"/>
  <c r="O296" i="3"/>
  <c r="O301" i="3"/>
  <c r="O302" i="3"/>
  <c r="O298" i="3"/>
  <c r="O285" i="3"/>
  <c r="O283" i="3"/>
  <c r="O303" i="3"/>
  <c r="O305" i="3"/>
  <c r="O316" i="3"/>
  <c r="O294" i="3"/>
  <c r="O310" i="3"/>
  <c r="O320" i="3"/>
  <c r="O292" i="3"/>
  <c r="O300" i="3"/>
  <c r="O327" i="3"/>
  <c r="O309" i="3"/>
  <c r="O287" i="3"/>
  <c r="O293" i="3"/>
  <c r="O297" i="3"/>
  <c r="O270" i="3"/>
  <c r="O295" i="3"/>
  <c r="O313" i="3"/>
  <c r="O291" i="3"/>
  <c r="O299" i="3"/>
  <c r="H1" i="3"/>
  <c r="I1" i="3"/>
  <c r="J1" i="3"/>
  <c r="K1" i="3"/>
  <c r="N1" i="3"/>
  <c r="M1" i="3"/>
  <c r="L1" i="3" l="1"/>
  <c r="O1" i="3"/>
  <c r="C1" i="3"/>
  <c r="L4" i="4"/>
  <c r="L11" i="4"/>
  <c r="M11" i="4" s="1"/>
  <c r="M12" i="4"/>
  <c r="M5" i="4"/>
  <c r="M4" i="4"/>
  <c r="F36" i="3"/>
  <c r="F4" i="3"/>
  <c r="F98" i="3"/>
  <c r="F274" i="3"/>
  <c r="F121" i="3"/>
  <c r="F114" i="3"/>
  <c r="F26" i="3"/>
  <c r="F22" i="3"/>
  <c r="F11" i="3"/>
  <c r="F67" i="3"/>
  <c r="F13" i="3"/>
  <c r="F34" i="3"/>
  <c r="F14" i="3"/>
  <c r="F5" i="3"/>
  <c r="F9" i="3"/>
  <c r="F55" i="3"/>
  <c r="F120" i="3"/>
  <c r="F275" i="3"/>
  <c r="F156" i="3"/>
  <c r="F21" i="3"/>
  <c r="F91" i="3"/>
  <c r="F57" i="3"/>
  <c r="F276" i="3"/>
  <c r="F72" i="3"/>
  <c r="F52" i="3"/>
  <c r="F10" i="3"/>
  <c r="F167" i="3"/>
  <c r="F123" i="3"/>
  <c r="F178" i="3"/>
  <c r="F17" i="3"/>
  <c r="F49" i="3"/>
  <c r="F220" i="3"/>
  <c r="F80" i="3"/>
  <c r="F16" i="3"/>
  <c r="F8" i="3"/>
  <c r="F7" i="3"/>
  <c r="F115" i="3"/>
  <c r="F144" i="3"/>
  <c r="F76" i="3"/>
  <c r="F194" i="3"/>
  <c r="F25" i="3"/>
  <c r="F66" i="3"/>
  <c r="F90" i="3"/>
  <c r="F113" i="3"/>
  <c r="F44" i="3"/>
  <c r="F3" i="3"/>
  <c r="F134" i="3"/>
  <c r="F111" i="3"/>
  <c r="F168" i="3"/>
  <c r="F39" i="3"/>
  <c r="F20" i="3"/>
  <c r="F45" i="3"/>
  <c r="F43" i="3"/>
  <c r="F12" i="3"/>
  <c r="F19" i="3"/>
  <c r="F99" i="3"/>
  <c r="F64" i="3"/>
  <c r="F58" i="3"/>
  <c r="F83" i="3"/>
  <c r="F81" i="3"/>
  <c r="F46" i="3"/>
  <c r="F119" i="3"/>
  <c r="F6" i="3"/>
  <c r="F163" i="3"/>
  <c r="F41" i="3"/>
  <c r="F174" i="3"/>
  <c r="F29" i="3"/>
  <c r="F110" i="3"/>
  <c r="F59" i="3"/>
  <c r="F108" i="3"/>
  <c r="F311" i="3"/>
  <c r="F277" i="3"/>
  <c r="F30" i="3"/>
  <c r="F78" i="3"/>
  <c r="F68" i="3"/>
  <c r="F51" i="3"/>
  <c r="F18" i="3"/>
  <c r="F87" i="3"/>
  <c r="F206" i="3"/>
  <c r="F15" i="3"/>
  <c r="F185" i="3"/>
  <c r="F258" i="3"/>
  <c r="F189" i="3"/>
  <c r="F56" i="3"/>
  <c r="F40" i="3"/>
  <c r="F27" i="3"/>
  <c r="F89" i="3"/>
  <c r="F105" i="3"/>
  <c r="F187" i="3"/>
  <c r="F147" i="3"/>
  <c r="F28" i="3"/>
  <c r="F75" i="3"/>
  <c r="F24" i="3"/>
  <c r="F125" i="3"/>
  <c r="F79" i="3"/>
  <c r="F133" i="3"/>
  <c r="F162" i="3"/>
  <c r="F42" i="3"/>
  <c r="F50" i="3"/>
  <c r="F35" i="3"/>
  <c r="F202" i="3"/>
  <c r="F199" i="3"/>
  <c r="F117" i="3"/>
  <c r="F74" i="3"/>
  <c r="F214" i="3"/>
  <c r="F23" i="3"/>
  <c r="F102" i="3"/>
  <c r="F278" i="3"/>
  <c r="F61" i="3"/>
  <c r="F62" i="3"/>
  <c r="F53" i="3"/>
  <c r="F47" i="3"/>
  <c r="F85" i="3"/>
  <c r="F38" i="3"/>
  <c r="F86" i="3"/>
  <c r="F33" i="3"/>
  <c r="F196" i="3"/>
  <c r="F37" i="3"/>
  <c r="F184" i="3"/>
  <c r="F141" i="3"/>
  <c r="F97" i="3"/>
  <c r="F188" i="3"/>
  <c r="F92" i="3"/>
  <c r="F65" i="3"/>
  <c r="F136" i="3"/>
  <c r="F104" i="3"/>
  <c r="F143" i="3"/>
  <c r="F126" i="3"/>
  <c r="F128" i="3"/>
  <c r="F101" i="3"/>
  <c r="F71" i="3"/>
  <c r="F171" i="3"/>
  <c r="F212" i="3"/>
  <c r="F230" i="3"/>
  <c r="F112" i="3"/>
  <c r="F154" i="3"/>
  <c r="F279" i="3"/>
  <c r="F164" i="3"/>
  <c r="F175" i="3"/>
  <c r="F109" i="3"/>
  <c r="F31" i="3"/>
  <c r="F95" i="3"/>
  <c r="F280" i="3"/>
  <c r="F169" i="3"/>
  <c r="F140" i="3"/>
  <c r="F204" i="3"/>
  <c r="F70" i="3"/>
  <c r="F172" i="3"/>
  <c r="F77" i="3"/>
  <c r="F177" i="3"/>
  <c r="F253" i="3"/>
  <c r="F201" i="3"/>
  <c r="F183" i="3"/>
  <c r="F63" i="3"/>
  <c r="F129" i="3"/>
  <c r="F221" i="3"/>
  <c r="F60" i="3"/>
  <c r="F213" i="3"/>
  <c r="F82" i="3"/>
  <c r="F281" i="3"/>
  <c r="F165" i="3"/>
  <c r="F137" i="3"/>
  <c r="F96" i="3"/>
  <c r="F158" i="3"/>
  <c r="F182" i="3"/>
  <c r="F100" i="3"/>
  <c r="F257" i="3"/>
  <c r="F149" i="3"/>
  <c r="F73" i="3"/>
  <c r="F142" i="3"/>
  <c r="F233" i="3"/>
  <c r="F209" i="3"/>
  <c r="F181" i="3"/>
  <c r="F200" i="3"/>
  <c r="F145" i="3"/>
  <c r="F88" i="3"/>
  <c r="F150" i="3"/>
  <c r="F282" i="3"/>
  <c r="F161" i="3"/>
  <c r="F94" i="3"/>
  <c r="F130" i="3"/>
  <c r="F138" i="3"/>
  <c r="F193" i="3"/>
  <c r="F195" i="3"/>
  <c r="F118" i="3"/>
  <c r="F127" i="3"/>
  <c r="F146" i="3"/>
  <c r="F93" i="3"/>
  <c r="F103" i="3"/>
  <c r="F207" i="3"/>
  <c r="F131" i="3"/>
  <c r="F122" i="3"/>
  <c r="F159" i="3"/>
  <c r="F124" i="3"/>
  <c r="F283" i="3"/>
  <c r="F173" i="3"/>
  <c r="F132" i="3"/>
  <c r="F217" i="3"/>
  <c r="F166" i="3"/>
  <c r="F284" i="3"/>
  <c r="F151" i="3"/>
  <c r="F179" i="3"/>
  <c r="F107" i="3"/>
  <c r="F285" i="3"/>
  <c r="F286" i="3"/>
  <c r="F225" i="3"/>
  <c r="F288" i="3"/>
  <c r="F287" i="3"/>
  <c r="F192" i="3"/>
  <c r="F148" i="3"/>
  <c r="F191" i="3"/>
  <c r="F153" i="3"/>
  <c r="F139" i="3"/>
  <c r="F226" i="3"/>
  <c r="F231" i="3"/>
  <c r="F223" i="3"/>
  <c r="F160" i="3"/>
  <c r="F244" i="3"/>
  <c r="F270" i="3"/>
  <c r="F180" i="3"/>
  <c r="F155" i="3"/>
  <c r="F157" i="3"/>
  <c r="F219" i="3"/>
  <c r="F289" i="3"/>
  <c r="F203" i="3"/>
  <c r="F290" i="3"/>
  <c r="F218" i="3"/>
  <c r="F216" i="3"/>
  <c r="F170" i="3"/>
  <c r="F234" i="3"/>
  <c r="F232" i="3"/>
  <c r="F152" i="3"/>
  <c r="F291" i="3"/>
  <c r="F243" i="3"/>
  <c r="F235" i="3"/>
  <c r="F208" i="3"/>
  <c r="F197" i="3"/>
  <c r="F238" i="3"/>
  <c r="F190" i="3"/>
  <c r="F210" i="3"/>
  <c r="F205" i="3"/>
  <c r="F248" i="3"/>
  <c r="F198" i="3"/>
  <c r="F292" i="3"/>
  <c r="F227" i="3"/>
  <c r="F247" i="3"/>
  <c r="F293" i="3"/>
  <c r="F239" i="3"/>
  <c r="F48" i="3"/>
  <c r="F186" i="3"/>
  <c r="F294" i="3"/>
  <c r="F229" i="3"/>
  <c r="F211" i="3"/>
  <c r="F215" i="3"/>
  <c r="F296" i="3"/>
  <c r="F295" i="3"/>
  <c r="F246" i="3"/>
  <c r="F176" i="3"/>
  <c r="F298" i="3"/>
  <c r="F297" i="3"/>
  <c r="F262" i="3"/>
  <c r="F245" i="3"/>
  <c r="F299" i="3"/>
  <c r="F301" i="3"/>
  <c r="F300" i="3"/>
  <c r="F251" i="3"/>
  <c r="F302" i="3"/>
  <c r="F271" i="3"/>
  <c r="F228" i="3"/>
  <c r="F303" i="3"/>
  <c r="F69" i="3"/>
  <c r="F54" i="3"/>
  <c r="F224" i="3"/>
  <c r="F237" i="3"/>
  <c r="F116" i="3"/>
  <c r="F304" i="3"/>
  <c r="F222" i="3"/>
  <c r="F305" i="3"/>
  <c r="F241" i="3"/>
  <c r="F265" i="3"/>
  <c r="F261" i="3"/>
  <c r="F314" i="3"/>
  <c r="F320" i="3"/>
  <c r="F307" i="3"/>
  <c r="F135" i="3"/>
  <c r="F266" i="3"/>
  <c r="F308" i="3"/>
  <c r="F309" i="3"/>
  <c r="F250" i="3"/>
  <c r="F268" i="3"/>
  <c r="F32" i="3"/>
  <c r="F259" i="3"/>
  <c r="F306" i="3"/>
  <c r="F310" i="3"/>
  <c r="F263" i="3"/>
  <c r="F264" i="3"/>
  <c r="F249" i="3"/>
  <c r="F252" i="3"/>
  <c r="F240" i="3"/>
  <c r="F254" i="3"/>
  <c r="F312" i="3"/>
  <c r="F267" i="3"/>
  <c r="F313" i="3"/>
  <c r="F236" i="3"/>
  <c r="F242" i="3"/>
  <c r="F255" i="3"/>
  <c r="F269" i="3"/>
  <c r="F315" i="3"/>
  <c r="F316" i="3"/>
  <c r="F317" i="3"/>
  <c r="F106" i="3"/>
  <c r="F272" i="3"/>
  <c r="F260" i="3"/>
  <c r="F318" i="3"/>
  <c r="F273" i="3"/>
  <c r="F319" i="3"/>
  <c r="F327" i="3"/>
  <c r="F321" i="3"/>
  <c r="F322" i="3"/>
  <c r="F256" i="3"/>
  <c r="F323" i="3"/>
  <c r="F325" i="3"/>
  <c r="F324" i="3"/>
  <c r="F326" i="3"/>
  <c r="F84" i="3"/>
  <c r="J12" i="4"/>
  <c r="J11" i="4"/>
  <c r="J5" i="4"/>
  <c r="J4" i="4"/>
  <c r="K4" i="4" s="1"/>
  <c r="I4" i="4"/>
  <c r="I6" i="4" s="1"/>
  <c r="G12" i="4"/>
  <c r="E6" i="4"/>
  <c r="D6" i="4"/>
  <c r="C6" i="4"/>
  <c r="C13" i="4"/>
  <c r="E13" i="4"/>
  <c r="I12" i="4"/>
  <c r="F12" i="4"/>
  <c r="G11" i="4"/>
  <c r="F11" i="4"/>
  <c r="I5" i="4"/>
  <c r="G5" i="4"/>
  <c r="G4" i="4"/>
  <c r="F5" i="4"/>
  <c r="F4" i="4"/>
  <c r="F6" i="4" s="1"/>
  <c r="C18" i="4" s="1"/>
  <c r="F1" i="3" l="1"/>
  <c r="K12" i="4"/>
  <c r="J6" i="4"/>
  <c r="N12" i="4"/>
  <c r="L13" i="4"/>
  <c r="J13" i="4"/>
  <c r="N5" i="4"/>
  <c r="K5" i="4"/>
  <c r="K6" i="4" s="1"/>
  <c r="N11" i="4"/>
  <c r="K11" i="4"/>
  <c r="N4" i="4"/>
  <c r="M13" i="4"/>
  <c r="D17" i="4" s="1"/>
  <c r="M6" i="4"/>
  <c r="D18" i="4" s="1"/>
  <c r="E18" i="4" s="1"/>
  <c r="H4" i="4"/>
  <c r="H5" i="4"/>
  <c r="H11" i="4"/>
  <c r="G6" i="4"/>
  <c r="D13" i="4"/>
  <c r="I11" i="4"/>
  <c r="I13" i="4" s="1"/>
  <c r="F13" i="4"/>
  <c r="C17" i="4" s="1"/>
  <c r="H12" i="4"/>
  <c r="G13" i="4"/>
  <c r="N13" i="4" l="1"/>
  <c r="K13" i="4"/>
  <c r="E17" i="4"/>
  <c r="N6" i="4"/>
  <c r="H13" i="4"/>
  <c r="H6" i="4"/>
  <c r="L6" i="4"/>
</calcChain>
</file>

<file path=xl/sharedStrings.xml><?xml version="1.0" encoding="utf-8"?>
<sst xmlns="http://schemas.openxmlformats.org/spreadsheetml/2006/main" count="2863" uniqueCount="550">
  <si>
    <t>Não</t>
  </si>
  <si>
    <t>CENTRO SUL</t>
  </si>
  <si>
    <t>LDA RIOMORTO</t>
  </si>
  <si>
    <t>Sim</t>
  </si>
  <si>
    <t>LDA GADOBAN</t>
  </si>
  <si>
    <t>LDA ELIMATO</t>
  </si>
  <si>
    <t>LDA CAREFIN</t>
  </si>
  <si>
    <t>LDA MARAMAR</t>
  </si>
  <si>
    <t>LDA BANDUARTE</t>
  </si>
  <si>
    <t>LDA RAMIDAN</t>
  </si>
  <si>
    <t>LDA CELESTINO</t>
  </si>
  <si>
    <t>LDA FROLICK/LDA LIVRAMENTO</t>
  </si>
  <si>
    <t>LDA MARTINS</t>
  </si>
  <si>
    <t>LDA ARENA</t>
  </si>
  <si>
    <t>LDA BENVINDO</t>
  </si>
  <si>
    <t>LDA CANOA</t>
  </si>
  <si>
    <t>LDA GENARO</t>
  </si>
  <si>
    <t>LDA JOASEIRA</t>
  </si>
  <si>
    <t>LDA POSSOLO</t>
  </si>
  <si>
    <t>LDA MORSILVA</t>
  </si>
  <si>
    <t>LDA FERNANDES</t>
  </si>
  <si>
    <t>OESTE</t>
  </si>
  <si>
    <t>LDA BELAVI</t>
  </si>
  <si>
    <t>LDA VILAMIL</t>
  </si>
  <si>
    <t>LDA ADUTORA</t>
  </si>
  <si>
    <t>LDA RODU</t>
  </si>
  <si>
    <t>LDA ABAETE</t>
  </si>
  <si>
    <t>LDA ATERLEME</t>
  </si>
  <si>
    <t>LDA MARICA</t>
  </si>
  <si>
    <t>LDA SANTAREM / SERV.</t>
  </si>
  <si>
    <t>LDA CAMPOSO</t>
  </si>
  <si>
    <t>LDA MAFRA</t>
  </si>
  <si>
    <t>LDA ABELARDO</t>
  </si>
  <si>
    <t>LDA MALBATA</t>
  </si>
  <si>
    <t>LDA ISAQUITA</t>
  </si>
  <si>
    <t>LDA MALE</t>
  </si>
  <si>
    <t>LDA ITIMIRIM</t>
  </si>
  <si>
    <t>LDA VICINAL</t>
  </si>
  <si>
    <t>LDA BEIRUTE</t>
  </si>
  <si>
    <t>LDA SEROPE</t>
  </si>
  <si>
    <t>LDA MARAMBAIA</t>
  </si>
  <si>
    <t>LDA UNIVERAL</t>
  </si>
  <si>
    <t>LDA FORTUNATO</t>
  </si>
  <si>
    <t>LDA IPADU</t>
  </si>
  <si>
    <t>LDA RINEGRO</t>
  </si>
  <si>
    <t>LDA VADAN</t>
  </si>
  <si>
    <t>LDA RAVASCO</t>
  </si>
  <si>
    <t>LDA DOMATO</t>
  </si>
  <si>
    <t>LDA RODOSAN</t>
  </si>
  <si>
    <t>LDA COMARI</t>
  </si>
  <si>
    <t>LDA JAPOREMA</t>
  </si>
  <si>
    <t>LDA IMENAGUA</t>
  </si>
  <si>
    <t>LDA DENGO</t>
  </si>
  <si>
    <t>LDA DAFEIRA</t>
  </si>
  <si>
    <t>LDA ESTANCIA</t>
  </si>
  <si>
    <t>LDA ZOASTRO</t>
  </si>
  <si>
    <t>LDA FERNANDA</t>
  </si>
  <si>
    <t>LDA LEMAX</t>
  </si>
  <si>
    <t>LDA JAMBEIRO</t>
  </si>
  <si>
    <t>LDA GUAIACA</t>
  </si>
  <si>
    <t>LDA URUCANGA</t>
  </si>
  <si>
    <t>LDA OURIVES</t>
  </si>
  <si>
    <t>LDA JOLIVA</t>
  </si>
  <si>
    <t>LDA CAJAIBA</t>
  </si>
  <si>
    <t>LDA LIMITES</t>
  </si>
  <si>
    <t>LDA CARIBU</t>
  </si>
  <si>
    <t>LDA MENEZES</t>
  </si>
  <si>
    <t>LDA ROVAL</t>
  </si>
  <si>
    <t>LDA CALDAS</t>
  </si>
  <si>
    <t>LDA MATADOURO</t>
  </si>
  <si>
    <t>LDA MORGADO</t>
  </si>
  <si>
    <t>LDA JACARANDA</t>
  </si>
  <si>
    <t>LDA ESPECIALISTA</t>
  </si>
  <si>
    <t>LDA TULIPA</t>
  </si>
  <si>
    <t>LDA NOBRE</t>
  </si>
  <si>
    <t>LDA CUPERTIBA</t>
  </si>
  <si>
    <t>LDA VALENTIM</t>
  </si>
  <si>
    <t>LDA ALMEIDA</t>
  </si>
  <si>
    <t>LDA POLINDO</t>
  </si>
  <si>
    <t>LDA IMPERADOR</t>
  </si>
  <si>
    <t>LDA LARA</t>
  </si>
  <si>
    <t>LDA DOURADA</t>
  </si>
  <si>
    <t>LDA NOVELISTA</t>
  </si>
  <si>
    <t>LDA CASTORINA</t>
  </si>
  <si>
    <t>LDA MARAN</t>
  </si>
  <si>
    <t>LDA TAMARATI/ LDA MAFREIRE</t>
  </si>
  <si>
    <t>LDA BALSA</t>
  </si>
  <si>
    <t>LDA SERNAMBI</t>
  </si>
  <si>
    <t>LDA SAVAGET</t>
  </si>
  <si>
    <t>LDA MERINGUAVA</t>
  </si>
  <si>
    <t>LDA JOFER</t>
  </si>
  <si>
    <t>LDA SALVADOR</t>
  </si>
  <si>
    <t>LDA MENTA</t>
  </si>
  <si>
    <t>LDA MARCIANO</t>
  </si>
  <si>
    <t>LDA TELES</t>
  </si>
  <si>
    <t>LDA TURVANIA</t>
  </si>
  <si>
    <t>LDA TINDIBA</t>
  </si>
  <si>
    <t>LDA CAMELIA</t>
  </si>
  <si>
    <t>LDA FOME</t>
  </si>
  <si>
    <t>LDA DOVALE</t>
  </si>
  <si>
    <t>LDA CAFUNDA</t>
  </si>
  <si>
    <t>LSA INVERNADA</t>
  </si>
  <si>
    <t>LDA GENIPABU</t>
  </si>
  <si>
    <t>LDA MAPENDI</t>
  </si>
  <si>
    <t>LSA RODUTRA</t>
  </si>
  <si>
    <t>LSA SHALON</t>
  </si>
  <si>
    <t>LDA LIVRETO</t>
  </si>
  <si>
    <t>LSA FRAMBEL</t>
  </si>
  <si>
    <t>LDA REALENGO</t>
  </si>
  <si>
    <t>LDA XAVIER</t>
  </si>
  <si>
    <t>LDA COBE</t>
  </si>
  <si>
    <t>LDA ALZIBRAM</t>
  </si>
  <si>
    <t>LDA GOIANA</t>
  </si>
  <si>
    <t>LDA MENDASIL</t>
  </si>
  <si>
    <t>LDA MUNIZ</t>
  </si>
  <si>
    <t>LDA CAPOTE</t>
  </si>
  <si>
    <t>LSA PEDAGIO</t>
  </si>
  <si>
    <t>LSA RADIO</t>
  </si>
  <si>
    <t>LDA ARTISTAS</t>
  </si>
  <si>
    <t>LDA GIBRAN/LDA ACHE</t>
  </si>
  <si>
    <t>LSA MATRIZ</t>
  </si>
  <si>
    <t>LSA DART</t>
  </si>
  <si>
    <t>LSA RAPI</t>
  </si>
  <si>
    <t>LSA CETEX</t>
  </si>
  <si>
    <t>LDA OURO</t>
  </si>
  <si>
    <t>LSA LETICIA</t>
  </si>
  <si>
    <t>LDA AYRTON</t>
  </si>
  <si>
    <t>LDA AUTODROMO</t>
  </si>
  <si>
    <t>LDA CYRELA</t>
  </si>
  <si>
    <t>LDA JAURU</t>
  </si>
  <si>
    <t>LDA RIO 2</t>
  </si>
  <si>
    <t>LDA CRUZALIA</t>
  </si>
  <si>
    <t>LDS 61156</t>
  </si>
  <si>
    <t>LSA METROPOL</t>
  </si>
  <si>
    <t>LDA MARTINELLI</t>
  </si>
  <si>
    <t>LDA AMARELA</t>
  </si>
  <si>
    <t>LDA GURUPI</t>
  </si>
  <si>
    <t>LDA MARQUETE</t>
  </si>
  <si>
    <t>LDA VILAPAN</t>
  </si>
  <si>
    <t>LDA MUSSU</t>
  </si>
  <si>
    <t>LDA PROJAC/NOVAIBC</t>
  </si>
  <si>
    <t>LDA OASIS</t>
  </si>
  <si>
    <t>LDA RESERVA-ZIN</t>
  </si>
  <si>
    <t>LDS 61016</t>
  </si>
  <si>
    <t>LDA DAFABRICA</t>
  </si>
  <si>
    <t>LSA MARECHAL</t>
  </si>
  <si>
    <t>LDS 61704</t>
  </si>
  <si>
    <t>LDA MORUPI</t>
  </si>
  <si>
    <t>LDA CASTOARES</t>
  </si>
  <si>
    <t>LDS 61805</t>
  </si>
  <si>
    <t>LDA DAPRATA</t>
  </si>
  <si>
    <t>LSA PINTOR</t>
  </si>
  <si>
    <t>LDS 24794</t>
  </si>
  <si>
    <t>LDA CARMONETO</t>
  </si>
  <si>
    <t>LDA SIQUEIRA</t>
  </si>
  <si>
    <t>LDS 61906</t>
  </si>
  <si>
    <t>LDA PERE</t>
  </si>
  <si>
    <t>LDS 60819</t>
  </si>
  <si>
    <t>LDS 61265</t>
  </si>
  <si>
    <t>LDA FORGANE</t>
  </si>
  <si>
    <t>LDS 61139</t>
  </si>
  <si>
    <t>LSA RIBEIRINHA</t>
  </si>
  <si>
    <t>LDA CANTAGALO</t>
  </si>
  <si>
    <t>LDA AMERICAS</t>
  </si>
  <si>
    <t>LDA NOBET</t>
  </si>
  <si>
    <t>LDS 61297</t>
  </si>
  <si>
    <t>LDS 61299</t>
  </si>
  <si>
    <t>LDA BANDER</t>
  </si>
  <si>
    <t>LDS 61143</t>
  </si>
  <si>
    <t>LDS 61702</t>
  </si>
  <si>
    <t>LDS HSBC ARENA-R</t>
  </si>
  <si>
    <t>LDS HANDBALL-N</t>
  </si>
  <si>
    <t>LDS 30207</t>
  </si>
  <si>
    <t>LDS 61140</t>
  </si>
  <si>
    <t>LDS ARENATENIS-R</t>
  </si>
  <si>
    <t>LSS 20208</t>
  </si>
  <si>
    <t>LDS ARENACARIOCA3-N</t>
  </si>
  <si>
    <t>LDS ARENACARIOCA3-R</t>
  </si>
  <si>
    <t>LDS VELODROMO-R</t>
  </si>
  <si>
    <t>LDS ARENATENIS-N</t>
  </si>
  <si>
    <t>LDA SILVINO</t>
  </si>
  <si>
    <t>LDS 61437</t>
  </si>
  <si>
    <t>LDS CENTROAQUATICO-R</t>
  </si>
  <si>
    <t>LDS ARENACARIOCA2-N</t>
  </si>
  <si>
    <t>LDS HANDBALL-R</t>
  </si>
  <si>
    <t>LDS HSBC ARENA-N</t>
  </si>
  <si>
    <t>LDS MARIA LENK-R</t>
  </si>
  <si>
    <t>LDS MVBO-R</t>
  </si>
  <si>
    <t>LDS 61138</t>
  </si>
  <si>
    <t>LDS 61300</t>
  </si>
  <si>
    <t>LDS DOMINIO COMUM 1</t>
  </si>
  <si>
    <t>LDS MARIA LENK-N</t>
  </si>
  <si>
    <t>LDS MVH-R</t>
  </si>
  <si>
    <t>LDS VELODROMO-N</t>
  </si>
  <si>
    <t>LDS ARENACARIOCA1-R</t>
  </si>
  <si>
    <t>LDA JARDIM</t>
  </si>
  <si>
    <t>LDS CENTROAQUATICO-N</t>
  </si>
  <si>
    <t>LDS MPC-N</t>
  </si>
  <si>
    <t>LDS MVBL-R</t>
  </si>
  <si>
    <t>LDS MVML-N</t>
  </si>
  <si>
    <t>LDS MVMO-N</t>
  </si>
  <si>
    <t>LDS MVMO-R</t>
  </si>
  <si>
    <t>LDA GRABOIS</t>
  </si>
  <si>
    <t>LDA ALVIM</t>
  </si>
  <si>
    <t>LDA LITORANEA</t>
  </si>
  <si>
    <t>LDA MARQUEVAL</t>
  </si>
  <si>
    <t>LDA CABOFRIO</t>
  </si>
  <si>
    <t>LDA RIMARAES</t>
  </si>
  <si>
    <t>LDA PENAFON</t>
  </si>
  <si>
    <t>LDA RIQUE/LDA RIODESIGN</t>
  </si>
  <si>
    <t>LDA CLEMENTE</t>
  </si>
  <si>
    <t>LDA PACUCARSEVERIANOPOLIXENAPEI</t>
  </si>
  <si>
    <t>LDA FELIX</t>
  </si>
  <si>
    <t>LDA LOQUINTAS</t>
  </si>
  <si>
    <t>LDA PEDROAL</t>
  </si>
  <si>
    <t>LDA ARQUIMIN</t>
  </si>
  <si>
    <t>LDA GARIBALDI</t>
  </si>
  <si>
    <t>LDA BENEDONI</t>
  </si>
  <si>
    <t>LDA FRANCIGENIO</t>
  </si>
  <si>
    <t>LDA CAMPISTA</t>
  </si>
  <si>
    <t>LDA PASC/CARL</t>
  </si>
  <si>
    <t>LDA BAURU</t>
  </si>
  <si>
    <t>LDA CANABARRO</t>
  </si>
  <si>
    <t>LDA MERIBE</t>
  </si>
  <si>
    <t>LDA MAZZA</t>
  </si>
  <si>
    <t>LDA PRADO</t>
  </si>
  <si>
    <t>LDA EPITACIO</t>
  </si>
  <si>
    <t>LDA GROTAFUNDA</t>
  </si>
  <si>
    <t>LDA URUTELES</t>
  </si>
  <si>
    <t>LDA SANTARI</t>
  </si>
  <si>
    <t>LDA RECORD</t>
  </si>
  <si>
    <t>LDA ITAPE</t>
  </si>
  <si>
    <t>LDA CARMOURA</t>
  </si>
  <si>
    <t>LDA BABILONIA</t>
  </si>
  <si>
    <t>LDA CARUBE</t>
  </si>
  <si>
    <t>LDA CEARA</t>
  </si>
  <si>
    <t>LDA CONDEFIM</t>
  </si>
  <si>
    <t>LDA CRISTOVAO</t>
  </si>
  <si>
    <t>LDA SARTRE</t>
  </si>
  <si>
    <t>LDA TIMORAPA</t>
  </si>
  <si>
    <t>LDA WELLPONT</t>
  </si>
  <si>
    <t>LDA HIPOLITO</t>
  </si>
  <si>
    <t>LDA AMARAL</t>
  </si>
  <si>
    <t>LDA ARARIPE</t>
  </si>
  <si>
    <t>LSA PRAJU</t>
  </si>
  <si>
    <t>LDA REBOUCAS</t>
  </si>
  <si>
    <t>LSA MERCADEGUE</t>
  </si>
  <si>
    <t>LDA VIPAR</t>
  </si>
  <si>
    <t>LDA PERENUNES</t>
  </si>
  <si>
    <t>LDA CASUARINA</t>
  </si>
  <si>
    <t>LDA EBANO</t>
  </si>
  <si>
    <t>LSA SAMPAIO</t>
  </si>
  <si>
    <t>LDA ILHAPURA</t>
  </si>
  <si>
    <t>LDA OLIMPICA</t>
  </si>
  <si>
    <t>LDA PAULA</t>
  </si>
  <si>
    <t>LDA SALVALENDE</t>
  </si>
  <si>
    <t>LDA ALLENDE</t>
  </si>
  <si>
    <t>LDA DAGRACA</t>
  </si>
  <si>
    <t>BAIXADA</t>
  </si>
  <si>
    <t>LDA EUCALIPTO</t>
  </si>
  <si>
    <t>LDA HORTENCIA/CENTAUREA</t>
  </si>
  <si>
    <t>LDA TABOLEIRO</t>
  </si>
  <si>
    <t>LDA JEQUITIBA</t>
  </si>
  <si>
    <t>LDA PEROBA</t>
  </si>
  <si>
    <t>LDA JACERUBA</t>
  </si>
  <si>
    <t>LDA BROMELIA</t>
  </si>
  <si>
    <t>LDA VIRGILIO</t>
  </si>
  <si>
    <t>LDA VESPA</t>
  </si>
  <si>
    <t>LDA SABUGO</t>
  </si>
  <si>
    <t>LDA FEDERAL</t>
  </si>
  <si>
    <t>LDA OLIMPIA</t>
  </si>
  <si>
    <t>LDA TAMOIO</t>
  </si>
  <si>
    <t>LDA CASEIROS</t>
  </si>
  <si>
    <t>LDA MASSARANDUBA</t>
  </si>
  <si>
    <t>LDA SAFREIRE</t>
  </si>
  <si>
    <t>LDA PARIS</t>
  </si>
  <si>
    <t>LDA FLORENCA</t>
  </si>
  <si>
    <t>LDA GRAUNA</t>
  </si>
  <si>
    <t>LDA CAMPAR</t>
  </si>
  <si>
    <t>LDA SOMBREIRA</t>
  </si>
  <si>
    <t>LDA DYRCE</t>
  </si>
  <si>
    <t>LDA HAVANA</t>
  </si>
  <si>
    <t>LDA PAESLEME</t>
  </si>
  <si>
    <t>LDA INFANTE</t>
  </si>
  <si>
    <t>LDA ILUSTRADA</t>
  </si>
  <si>
    <t>LDA GEORGIA</t>
  </si>
  <si>
    <t>LDA VIENA</t>
  </si>
  <si>
    <t>LDA JAPONES</t>
  </si>
  <si>
    <t>LDA CARAVANA</t>
  </si>
  <si>
    <t>LDA VIOLETA</t>
  </si>
  <si>
    <t>LDA ANGICO</t>
  </si>
  <si>
    <t>LDA BARONI</t>
  </si>
  <si>
    <t>LDA BERLIM</t>
  </si>
  <si>
    <t>LDA CEDRO</t>
  </si>
  <si>
    <t>LDA MOQUETA</t>
  </si>
  <si>
    <t>LDA CACHOEIRA</t>
  </si>
  <si>
    <t>LDA PARADISO</t>
  </si>
  <si>
    <t>LDA AGUIA</t>
  </si>
  <si>
    <t>LDA GUARAJUBA</t>
  </si>
  <si>
    <t>LDA ZELINA</t>
  </si>
  <si>
    <t>LDA ALVARENGA</t>
  </si>
  <si>
    <t>LDA USINA</t>
  </si>
  <si>
    <t>LDA DOMINIQUE</t>
  </si>
  <si>
    <t>LDA CAETANO</t>
  </si>
  <si>
    <t>LDA MARGARIDA</t>
  </si>
  <si>
    <t>LDA HAITI</t>
  </si>
  <si>
    <t>LDA VEREMAR</t>
  </si>
  <si>
    <t>LDA JANJANA</t>
  </si>
  <si>
    <t>LDA JAQUEIRAS</t>
  </si>
  <si>
    <t>LDA RODOVIA</t>
  </si>
  <si>
    <t>LDA BELEM</t>
  </si>
  <si>
    <t>LDA LAZARETO</t>
  </si>
  <si>
    <t>LDA CAMERON</t>
  </si>
  <si>
    <t>LDA BEIJAFLOR</t>
  </si>
  <si>
    <t>LDA ATENAS</t>
  </si>
  <si>
    <t>LDA GURGEL</t>
  </si>
  <si>
    <t>LDA BULHOES</t>
  </si>
  <si>
    <t>LDA NOVAERA</t>
  </si>
  <si>
    <t>LDA ALZIRA</t>
  </si>
  <si>
    <t>LDA JOAL</t>
  </si>
  <si>
    <t>LDA JOARA</t>
  </si>
  <si>
    <t>LDA CAPOEIRAO</t>
  </si>
  <si>
    <t>LDA MONTEBAR</t>
  </si>
  <si>
    <t>LDA THOMAZ</t>
  </si>
  <si>
    <t>LDA ARCADIA</t>
  </si>
  <si>
    <t>LDA TARQUINO</t>
  </si>
  <si>
    <t>LDA BRIGADEIRO</t>
  </si>
  <si>
    <t>LDA CORMELO</t>
  </si>
  <si>
    <t>LDA ALMIDARE</t>
  </si>
  <si>
    <t>LDA CEPEL</t>
  </si>
  <si>
    <t>LDA TINGUA IV</t>
  </si>
  <si>
    <t>LDA NEGREIROS</t>
  </si>
  <si>
    <t>LDA RIMOSA</t>
  </si>
  <si>
    <t>LDA MIRANDELA</t>
  </si>
  <si>
    <t>LDA MIRANTE</t>
  </si>
  <si>
    <t>LDA MOGNO</t>
  </si>
  <si>
    <t>LDA GENEMITRE</t>
  </si>
  <si>
    <t>LDA GUADALAJARA</t>
  </si>
  <si>
    <t>LSA CAMPONEZA</t>
  </si>
  <si>
    <t>LDA SESC</t>
  </si>
  <si>
    <t>LDA MARICANDIDA</t>
  </si>
  <si>
    <t>LDA PLINIO</t>
  </si>
  <si>
    <t>LDA CARSAN</t>
  </si>
  <si>
    <t>LDA SAVEIRO</t>
  </si>
  <si>
    <t>LDA IGUAVELHO</t>
  </si>
  <si>
    <t>LDA RIOBRAN</t>
  </si>
  <si>
    <t>LDA AEROCLUBE</t>
  </si>
  <si>
    <t>LSA QUIROA</t>
  </si>
  <si>
    <t>LDA GEVARGAS</t>
  </si>
  <si>
    <t>LDA CHUI</t>
  </si>
  <si>
    <t>LDA JATOBA</t>
  </si>
  <si>
    <t>LDA FORUM</t>
  </si>
  <si>
    <t>LDA ESPLANADA</t>
  </si>
  <si>
    <t>LDA NAZARENO</t>
  </si>
  <si>
    <t>LSA CANARIO</t>
  </si>
  <si>
    <t>LDA TRABALHADOR</t>
  </si>
  <si>
    <t>LDA ROVEIRA</t>
  </si>
  <si>
    <t>LDA ABATOS</t>
  </si>
  <si>
    <t>LDA BEMARAL</t>
  </si>
  <si>
    <t>LDA CONDELE</t>
  </si>
  <si>
    <t>LSA CARDEAL</t>
  </si>
  <si>
    <t>LSA SABIA</t>
  </si>
  <si>
    <t>LDA MARCINA</t>
  </si>
  <si>
    <t>LSA TROPICAL</t>
  </si>
  <si>
    <t>LSA PELICANO</t>
  </si>
  <si>
    <t>LSA CURIO</t>
  </si>
  <si>
    <t>LDA MAJOFRA</t>
  </si>
  <si>
    <t>LSA AMBACU</t>
  </si>
  <si>
    <t>LSA MARAJO</t>
  </si>
  <si>
    <t>LDA RISOL</t>
  </si>
  <si>
    <t>LDA PATRIOTA</t>
  </si>
  <si>
    <t>LDA DISTRITAL</t>
  </si>
  <si>
    <t>LDA RODOCENTER</t>
  </si>
  <si>
    <t>LDA PERSEU</t>
  </si>
  <si>
    <t>LDS 4191</t>
  </si>
  <si>
    <t>LDA SANES</t>
  </si>
  <si>
    <t>LSA AFRA</t>
  </si>
  <si>
    <t>LDS 4240</t>
  </si>
  <si>
    <t>LDS 33456</t>
  </si>
  <si>
    <t>LDA PIRAQUE</t>
  </si>
  <si>
    <t>LDA ATHAIDE</t>
  </si>
  <si>
    <t>LDA CXSSHOPPING</t>
  </si>
  <si>
    <t>LDA TOPSHOPPING</t>
  </si>
  <si>
    <t>LDS 30534</t>
  </si>
  <si>
    <t>LDS 4307</t>
  </si>
  <si>
    <t>LDS 30160</t>
  </si>
  <si>
    <t>LDS 30127</t>
  </si>
  <si>
    <t>TRAFO DE SERVIÇO-WLSTSL42</t>
  </si>
  <si>
    <t>Local Perigoso?</t>
  </si>
  <si>
    <t>Total Postes</t>
  </si>
  <si>
    <t>Regional</t>
  </si>
  <si>
    <t>Alimentador</t>
  </si>
  <si>
    <t>Inventário</t>
  </si>
  <si>
    <t>Total Geral</t>
  </si>
  <si>
    <t>Qtd de Alim</t>
  </si>
  <si>
    <t>Qtd de Postes</t>
  </si>
  <si>
    <t>ITEM</t>
  </si>
  <si>
    <t>CIRCUITOS</t>
  </si>
  <si>
    <t>REGIONAL</t>
  </si>
  <si>
    <t>SUBESTAÇÃO</t>
  </si>
  <si>
    <t>TRAFO</t>
  </si>
  <si>
    <t>SECCION.</t>
  </si>
  <si>
    <t>RELIGAD.</t>
  </si>
  <si>
    <t>KM_MT</t>
  </si>
  <si>
    <t>KM_BT</t>
  </si>
  <si>
    <t>KM_RAMAIS</t>
  </si>
  <si>
    <t>QTDE RAMAIS</t>
  </si>
  <si>
    <t>CLIENTES BT</t>
  </si>
  <si>
    <t>POSTE</t>
  </si>
  <si>
    <t>Preço Unit.</t>
  </si>
  <si>
    <t>Qtde. Inicial</t>
  </si>
  <si>
    <t>Qtde. Atual</t>
  </si>
  <si>
    <t>Preço Inicial</t>
  </si>
  <si>
    <t>Preço Atual</t>
  </si>
  <si>
    <t>CODEX</t>
  </si>
  <si>
    <t>DELOS</t>
  </si>
  <si>
    <t>Desvio R$</t>
  </si>
  <si>
    <t>Desvio Qtd</t>
  </si>
  <si>
    <t>Redução Qtd</t>
  </si>
  <si>
    <t>Redução R$</t>
  </si>
  <si>
    <t>Preço Final</t>
  </si>
  <si>
    <t>Poste</t>
  </si>
  <si>
    <t>Ramal</t>
  </si>
  <si>
    <t>Total</t>
  </si>
  <si>
    <t>Preço 
Inicial - Final</t>
  </si>
  <si>
    <t>Novo Escopo</t>
  </si>
  <si>
    <t>Diferença</t>
  </si>
  <si>
    <t>Delos</t>
  </si>
  <si>
    <t>Orçamento</t>
  </si>
  <si>
    <t>Contrato</t>
  </si>
  <si>
    <t>Codex</t>
  </si>
  <si>
    <t>SETD CARMARI</t>
  </si>
  <si>
    <t>SETD RECREIO</t>
  </si>
  <si>
    <t>SETD SANTA CLARA</t>
  </si>
  <si>
    <t>SETD NOVA IGUACU</t>
  </si>
  <si>
    <t>SETD ESPERANÇA</t>
  </si>
  <si>
    <t>SETD COMENDADOR SOARES</t>
  </si>
  <si>
    <t>SETD ARI FRANCO</t>
  </si>
  <si>
    <t>SETD MENA BARRETO</t>
  </si>
  <si>
    <t>SETD INMETRO</t>
  </si>
  <si>
    <t>SETD PADRE MIGUEL</t>
  </si>
  <si>
    <t>SETD JABOATAO</t>
  </si>
  <si>
    <t>SETD PORTA D'AGUA</t>
  </si>
  <si>
    <t>SETD CACHAMORRA</t>
  </si>
  <si>
    <t>SETD ITAPEBA</t>
  </si>
  <si>
    <t>SETD CAMARA</t>
  </si>
  <si>
    <t>SETD TAQUARA</t>
  </si>
  <si>
    <t>SESD RIO SANTOS</t>
  </si>
  <si>
    <t>SESD PARACAMBI</t>
  </si>
  <si>
    <t>SETD VILA VALQUEIRE</t>
  </si>
  <si>
    <t>SESD JAPERI</t>
  </si>
  <si>
    <t>SETD WASHINGTON LUIS</t>
  </si>
  <si>
    <t>SESD VILA DE CAVA</t>
  </si>
  <si>
    <t>SESD PARAISO</t>
  </si>
  <si>
    <t>SESD LAGES</t>
  </si>
  <si>
    <t>SESD SANTA PERCILIANA</t>
  </si>
  <si>
    <t>SESD GUARATIBA</t>
  </si>
  <si>
    <t>SESD AUSTIN</t>
  </si>
  <si>
    <t>SESD MIGUEL COUTO</t>
  </si>
  <si>
    <t>SESD PIRANEMA</t>
  </si>
  <si>
    <t>SESD CAMPO GRANDE</t>
  </si>
  <si>
    <t>SESD MARMELO</t>
  </si>
  <si>
    <t>SETD LEOPOLDO</t>
  </si>
  <si>
    <t>SESD MARCONE</t>
  </si>
  <si>
    <t>SESD RIO DOURO</t>
  </si>
  <si>
    <t>SESD VILA AMERICANA</t>
  </si>
  <si>
    <t>SESD VILA GRACA</t>
  </si>
  <si>
    <t>SESD UNIVERSIDADE</t>
  </si>
  <si>
    <t>SETD CURICICA</t>
  </si>
  <si>
    <t>SESD TUIUTI</t>
  </si>
  <si>
    <t>SETD MERITI</t>
  </si>
  <si>
    <t>SETD URUGUAI</t>
  </si>
  <si>
    <t>SETD FREI CANECA</t>
  </si>
  <si>
    <t>SETD CAMERINO</t>
  </si>
  <si>
    <t>SESD AIMORES</t>
  </si>
  <si>
    <t>SETD JARDIM BOTANICO</t>
  </si>
  <si>
    <t>SESD CAÇADOR</t>
  </si>
  <si>
    <t>SETD ALDEIA CAMPISTA</t>
  </si>
  <si>
    <t>SETD BARRA</t>
  </si>
  <si>
    <t>SESD ILHA DA MADEIRA</t>
  </si>
  <si>
    <t>SETD RIO COMPRIDO</t>
  </si>
  <si>
    <t>SETD TROVAO</t>
  </si>
  <si>
    <t>SESD MAZOMBA</t>
  </si>
  <si>
    <t>SETD CAMPO MARTE</t>
  </si>
  <si>
    <t>SETD SÃO CONRADO</t>
  </si>
  <si>
    <t>SETD GARDENIA</t>
  </si>
  <si>
    <t>SESD PONTE COBERTA</t>
  </si>
  <si>
    <t>SESD CAMPINA</t>
  </si>
  <si>
    <t>SESD MARAJOARA</t>
  </si>
  <si>
    <t>SETD ALVORADA</t>
  </si>
  <si>
    <t>SESD TEOFILO</t>
  </si>
  <si>
    <t>SESD CAMPO ALEGRE</t>
  </si>
  <si>
    <t>SETD ZONA INDUSTRIAL</t>
  </si>
  <si>
    <t>SETD SEROPÉDICA</t>
  </si>
  <si>
    <t>SETD AREIA BRANCA</t>
  </si>
  <si>
    <t>SETD QUEIMADOS</t>
  </si>
  <si>
    <t>SETD BOTAFOGO</t>
  </si>
  <si>
    <t>SETD ROCHA FREIRE</t>
  </si>
  <si>
    <t>SETD MATO ALTO</t>
  </si>
  <si>
    <t>SETD SANTISSIMO</t>
  </si>
  <si>
    <t>SETD TRIAGEM</t>
  </si>
  <si>
    <t>ALIMENTADOR</t>
  </si>
  <si>
    <t/>
  </si>
  <si>
    <t>LDA PROJAC</t>
  </si>
  <si>
    <t>LRA R CARLEME</t>
  </si>
  <si>
    <t>LDA AEROCLUBE IV</t>
  </si>
  <si>
    <t>LRA R PAÇUCAR</t>
  </si>
  <si>
    <t>LDA RIODESIGN</t>
  </si>
  <si>
    <t>LDA GIBRAN</t>
  </si>
  <si>
    <t>LDA ARCADIA IV</t>
  </si>
  <si>
    <t>LDA TAMARATI</t>
  </si>
  <si>
    <t>LDA RODOVIA V</t>
  </si>
  <si>
    <t>LDA LIVRAMENTO</t>
  </si>
  <si>
    <t>LDA TAMOIO IV</t>
  </si>
  <si>
    <t>LDA CENTAUREA</t>
  </si>
  <si>
    <t>LSA BARBARIO</t>
  </si>
  <si>
    <t>LSA BELIZZARIO</t>
  </si>
  <si>
    <t>LSA DAMADEIRA</t>
  </si>
  <si>
    <t>SIM</t>
  </si>
  <si>
    <t>LDA LACERDA</t>
  </si>
  <si>
    <t>LDA PIRATRIZ</t>
  </si>
  <si>
    <t>LDA SANCRUZ</t>
  </si>
  <si>
    <t>LDA JOAVIM</t>
  </si>
  <si>
    <t>LDA GUARANTÃ</t>
  </si>
  <si>
    <t>LDA AGUANIL</t>
  </si>
  <si>
    <t>POSTE ATUAL</t>
  </si>
  <si>
    <t>Alimentadores</t>
  </si>
  <si>
    <t>Subestação</t>
  </si>
  <si>
    <t>LDA RONCADOR</t>
  </si>
  <si>
    <t>SESD GOVERNADOR PORTELA</t>
  </si>
  <si>
    <t>LDA SAYAO</t>
  </si>
  <si>
    <t>LDA JAVARI</t>
  </si>
  <si>
    <t>LDA ARCADIA V</t>
  </si>
  <si>
    <t>LDA RIODOURO</t>
  </si>
  <si>
    <t>LDA AGRICOLA</t>
  </si>
  <si>
    <t>SESD MIGUEL PEREIRA</t>
  </si>
  <si>
    <t>LDA PAMPLONA</t>
  </si>
  <si>
    <t>LDA LUCCI</t>
  </si>
  <si>
    <t>LDA VERANEIO</t>
  </si>
  <si>
    <t>LDA MONTALEGRE</t>
  </si>
  <si>
    <t>Extensão (km)</t>
  </si>
  <si>
    <t>LSA METRAL</t>
  </si>
  <si>
    <t>LSA LUSO</t>
  </si>
  <si>
    <t>LSA DOCABRITO</t>
  </si>
  <si>
    <t>LSA CAVADO</t>
  </si>
  <si>
    <t>LDA PIZA</t>
  </si>
  <si>
    <t>LDA DANTAS</t>
  </si>
  <si>
    <t>LDA BEVI</t>
  </si>
  <si>
    <t>ALIMENTADOR ALTERADO?</t>
  </si>
  <si>
    <t>RETIRAR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</si>
</sst>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3" fillId="0" borderId="0" xfId="0" applyNumberFormat="1" applyFont="1" applyAlignment="1">
      <alignment horizontal="center"/>
    </xf>
    <xf numFmtId="43" fontId="0" fillId="0" borderId="0" xfId="1" applyFont="1"/>
    <xf numFmtId="0" fontId="3" fillId="0" borderId="0" xfId="0" applyFont="1" applyAlignment="1">
      <alignment horizontal="center" vertical="center"/>
    </xf>
    <xf numFmtId="43" fontId="0" fillId="0" borderId="0" xfId="0" applyNumberFormat="1"/>
    <xf numFmtId="43" fontId="3" fillId="0" borderId="0" xfId="0" applyNumberFormat="1" applyFont="1"/>
    <xf numFmtId="43" fontId="0" fillId="0" borderId="0" xfId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43" fontId="3" fillId="0" borderId="0" xfId="1" applyFont="1" applyAlignment="1"/>
    <xf numFmtId="43" fontId="3" fillId="0" borderId="0" xfId="1" applyFont="1" applyBorder="1" applyAlignment="1"/>
    <xf numFmtId="43" fontId="1" fillId="0" borderId="2" xfId="1" applyFont="1" applyBorder="1" applyAlignment="1"/>
    <xf numFmtId="43" fontId="0" fillId="0" borderId="2" xfId="0" applyNumberFormat="1" applyBorder="1"/>
    <xf numFmtId="43" fontId="3" fillId="0" borderId="3" xfId="1" applyFont="1" applyBorder="1" applyAlignment="1"/>
    <xf numFmtId="43" fontId="3" fillId="0" borderId="4" xfId="1" applyFont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43" fontId="3" fillId="0" borderId="5" xfId="1" applyFont="1" applyBorder="1" applyAlignment="1"/>
    <xf numFmtId="43" fontId="3" fillId="0" borderId="6" xfId="1" applyFont="1" applyBorder="1" applyAlignment="1"/>
    <xf numFmtId="43" fontId="3" fillId="0" borderId="7" xfId="1" applyFont="1" applyBorder="1" applyAlignment="1"/>
    <xf numFmtId="43" fontId="3" fillId="0" borderId="8" xfId="1" applyFont="1" applyBorder="1" applyAlignment="1"/>
    <xf numFmtId="43" fontId="1" fillId="0" borderId="9" xfId="1" applyFont="1" applyBorder="1" applyAlignment="1"/>
    <xf numFmtId="43" fontId="0" fillId="0" borderId="9" xfId="0" applyNumberFormat="1" applyBorder="1"/>
    <xf numFmtId="43" fontId="3" fillId="0" borderId="10" xfId="1" applyFont="1" applyBorder="1" applyAlignment="1"/>
    <xf numFmtId="0" fontId="3" fillId="0" borderId="11" xfId="0" applyFont="1" applyBorder="1" applyAlignment="1">
      <alignment horizontal="center" vertical="center"/>
    </xf>
    <xf numFmtId="43" fontId="3" fillId="0" borderId="12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/>
    </xf>
    <xf numFmtId="43" fontId="0" fillId="0" borderId="0" xfId="1" applyFont="1" applyBorder="1"/>
    <xf numFmtId="166" fontId="0" fillId="0" borderId="0" xfId="1" applyNumberFormat="1" applyFont="1" applyBorder="1" applyAlignment="1">
      <alignment horizontal="center"/>
    </xf>
    <xf numFmtId="43" fontId="0" fillId="0" borderId="15" xfId="0" applyNumberFormat="1" applyBorder="1"/>
    <xf numFmtId="43" fontId="3" fillId="0" borderId="16" xfId="0" applyNumberFormat="1" applyFont="1" applyBorder="1"/>
    <xf numFmtId="43" fontId="3" fillId="0" borderId="17" xfId="0" applyNumberFormat="1" applyFont="1" applyBorder="1"/>
    <xf numFmtId="166" fontId="3" fillId="0" borderId="17" xfId="1" applyNumberFormat="1" applyFont="1" applyBorder="1" applyAlignment="1">
      <alignment horizontal="center"/>
    </xf>
    <xf numFmtId="43" fontId="3" fillId="0" borderId="18" xfId="0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3" fontId="0" fillId="3" borderId="1" xfId="0" applyNumberForma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30">
    <dxf>
      <font>
        <color rgb="FF9C0006"/>
      </font>
      <fill>
        <patternFill>
          <bgColor rgb="FFFFC7CE"/>
        </patternFill>
      </fill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ghtsa.sharepoint.com/sites/InventrioPiloto_Light/Shared%20Documents/General/09%20-%20Compartilhamento%20arquivos/POSTES_LINHA_unificado.xlsx" TargetMode="External"/><Relationship Id="rId1" Type="http://schemas.openxmlformats.org/officeDocument/2006/relationships/externalLinkPath" Target="https://lightsa-my.sharepoint.com/sites/InventrioPiloto_Light/Shared%20Documents/General/09%20-%20Compartilhamento%20arquivos/POSTES_LINHA_unificado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lightsa-my.sharepoint.com/personal/tiago_sabino_light_com_br/Documents/2%20-%20Projetos/1%20-%20Invent&#225;rio%20da%20Rede/1%20-%20Arquivos%20Relevantes/7%20-%20TI%20Light/8000401832%20-%20Clientes%20por%20alimentador%20do%20invent&#225;rio/REL_CLIENTES_ALIM_INVENTARIO.xlsx" TargetMode="External"/><Relationship Id="rId2" Type="http://schemas.microsoft.com/office/2019/04/relationships/externalLinkLongPath" Target="https://lightsa-my.sharepoint.com/personal/tiago_sabino_light_com_br/Documents/2%20-%20Projetos/1%20-%20Invent&#225;rio%20da%20Rede/1%20-%20Arquivos%20Relevantes/7%20-%20TI%20Light/8000401832%20-%20Clientes%20por%20alimentador%20do%20invent&#225;rio/REL_CLIENTES_ALIM_INVENTARIO.xlsx?75C30ED1" TargetMode="External"/><Relationship Id="rId1" Type="http://schemas.openxmlformats.org/officeDocument/2006/relationships/externalLinkPath" Target="file:///\\75C30ED1\REL_CLIENTES_ALIM_INVENT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OSTES_LINHA"/>
    </sheetNames>
    <sheetDataSet>
      <sheetData sheetId="0" refreshError="1">
        <row r="3">
          <cell r="A3" t="str">
            <v>Rótulos de Linha</v>
          </cell>
          <cell r="B3" t="str">
            <v>Contagem de CODIGO</v>
          </cell>
        </row>
        <row r="4">
          <cell r="A4" t="str">
            <v>LDA ABAETE</v>
          </cell>
          <cell r="B4">
            <v>292</v>
          </cell>
        </row>
        <row r="5">
          <cell r="A5" t="str">
            <v>LDA ABAIRA</v>
          </cell>
          <cell r="B5">
            <v>497</v>
          </cell>
        </row>
        <row r="6">
          <cell r="A6" t="str">
            <v>LDA ABATEDOURO</v>
          </cell>
          <cell r="B6">
            <v>1004</v>
          </cell>
        </row>
        <row r="7">
          <cell r="A7" t="str">
            <v>LDA ABATINGA</v>
          </cell>
          <cell r="B7">
            <v>961</v>
          </cell>
        </row>
        <row r="8">
          <cell r="A8" t="str">
            <v>LDA ABATOS</v>
          </cell>
          <cell r="B8">
            <v>261</v>
          </cell>
        </row>
        <row r="9">
          <cell r="A9" t="str">
            <v>LDA ABDIEL</v>
          </cell>
          <cell r="B9">
            <v>1446</v>
          </cell>
        </row>
        <row r="10">
          <cell r="A10" t="str">
            <v>LDA ABELARDO</v>
          </cell>
          <cell r="B10">
            <v>131</v>
          </cell>
        </row>
        <row r="11">
          <cell r="A11" t="str">
            <v>LDA ABITIRUM</v>
          </cell>
          <cell r="B11">
            <v>363</v>
          </cell>
        </row>
        <row r="12">
          <cell r="A12" t="str">
            <v>LDA ABOLICAO</v>
          </cell>
          <cell r="B12">
            <v>519</v>
          </cell>
        </row>
        <row r="13">
          <cell r="A13" t="str">
            <v>LDA ABREU</v>
          </cell>
          <cell r="B13">
            <v>903</v>
          </cell>
        </row>
        <row r="14">
          <cell r="A14" t="str">
            <v>LDA ACARI</v>
          </cell>
          <cell r="B14">
            <v>489</v>
          </cell>
        </row>
        <row r="15">
          <cell r="A15" t="str">
            <v>LDA ACAUA</v>
          </cell>
          <cell r="B15">
            <v>685</v>
          </cell>
        </row>
        <row r="16">
          <cell r="A16" t="str">
            <v>LDA ACHE</v>
          </cell>
          <cell r="B16">
            <v>325</v>
          </cell>
        </row>
        <row r="17">
          <cell r="A17" t="str">
            <v>LDA ADOLFO</v>
          </cell>
          <cell r="B17">
            <v>773</v>
          </cell>
        </row>
        <row r="18">
          <cell r="A18" t="str">
            <v>LDA ADONAI</v>
          </cell>
          <cell r="B18">
            <v>708</v>
          </cell>
        </row>
        <row r="19">
          <cell r="A19" t="str">
            <v>LDA ADRIANINO NOVO</v>
          </cell>
          <cell r="B19">
            <v>455</v>
          </cell>
        </row>
        <row r="20">
          <cell r="A20" t="str">
            <v>LDA ADUTORA</v>
          </cell>
          <cell r="B20">
            <v>1008</v>
          </cell>
        </row>
        <row r="21">
          <cell r="A21" t="str">
            <v>LDA AEROCLUBE IV</v>
          </cell>
          <cell r="B21">
            <v>268</v>
          </cell>
        </row>
        <row r="22">
          <cell r="A22" t="str">
            <v>LDA AEROPORTO</v>
          </cell>
          <cell r="B22">
            <v>569</v>
          </cell>
        </row>
        <row r="23">
          <cell r="A23" t="str">
            <v>LDA AGAI</v>
          </cell>
          <cell r="B23">
            <v>476</v>
          </cell>
        </row>
        <row r="24">
          <cell r="A24" t="str">
            <v>LDA AGLAIA</v>
          </cell>
          <cell r="B24">
            <v>1242</v>
          </cell>
        </row>
        <row r="25">
          <cell r="A25" t="str">
            <v>LDA AGOSTINHO</v>
          </cell>
          <cell r="B25">
            <v>1108</v>
          </cell>
        </row>
        <row r="26">
          <cell r="A26" t="str">
            <v>LDA AGRICOLA</v>
          </cell>
          <cell r="B26">
            <v>461</v>
          </cell>
        </row>
        <row r="27">
          <cell r="A27" t="str">
            <v>LDA AGUALIMPA</v>
          </cell>
          <cell r="B27">
            <v>771</v>
          </cell>
        </row>
        <row r="28">
          <cell r="A28" t="str">
            <v>LDA AGUANIL</v>
          </cell>
          <cell r="B28">
            <v>1457</v>
          </cell>
        </row>
        <row r="29">
          <cell r="A29" t="str">
            <v>LDA AGUIA</v>
          </cell>
          <cell r="B29">
            <v>665</v>
          </cell>
        </row>
        <row r="30">
          <cell r="A30" t="str">
            <v>LDA AGUIAR</v>
          </cell>
          <cell r="B30">
            <v>201</v>
          </cell>
        </row>
        <row r="31">
          <cell r="A31" t="str">
            <v>LDA ALARCAO</v>
          </cell>
          <cell r="B31">
            <v>460</v>
          </cell>
        </row>
        <row r="32">
          <cell r="A32" t="str">
            <v>LDA ALBA</v>
          </cell>
          <cell r="B32">
            <v>239</v>
          </cell>
        </row>
        <row r="33">
          <cell r="A33" t="str">
            <v>LDA ALBARDAO</v>
          </cell>
          <cell r="B33">
            <v>1095</v>
          </cell>
        </row>
        <row r="34">
          <cell r="A34" t="str">
            <v>LDA ALBELO</v>
          </cell>
          <cell r="B34">
            <v>406</v>
          </cell>
        </row>
        <row r="35">
          <cell r="A35" t="str">
            <v>LDA ALBERT</v>
          </cell>
          <cell r="B35">
            <v>904</v>
          </cell>
        </row>
        <row r="36">
          <cell r="A36" t="str">
            <v>LDA ALCANTA</v>
          </cell>
          <cell r="B36">
            <v>408</v>
          </cell>
        </row>
        <row r="37">
          <cell r="A37" t="str">
            <v>LDA ALCEBIADES</v>
          </cell>
          <cell r="B37">
            <v>788</v>
          </cell>
        </row>
        <row r="38">
          <cell r="A38" t="str">
            <v>LDA ALCOBACA</v>
          </cell>
          <cell r="B38">
            <v>561</v>
          </cell>
        </row>
        <row r="39">
          <cell r="A39" t="str">
            <v>LDA ALECRIM</v>
          </cell>
          <cell r="B39">
            <v>393</v>
          </cell>
        </row>
        <row r="40">
          <cell r="A40" t="str">
            <v>LDA ALEGRETE</v>
          </cell>
          <cell r="B40">
            <v>1811</v>
          </cell>
        </row>
        <row r="41">
          <cell r="A41" t="str">
            <v>LDA ALENCAR</v>
          </cell>
          <cell r="B41">
            <v>544</v>
          </cell>
        </row>
        <row r="42">
          <cell r="A42" t="str">
            <v>LDA ALFAZEMA</v>
          </cell>
          <cell r="B42">
            <v>717</v>
          </cell>
        </row>
        <row r="43">
          <cell r="A43" t="str">
            <v>LDA ALIANCA</v>
          </cell>
          <cell r="B43">
            <v>651</v>
          </cell>
        </row>
        <row r="44">
          <cell r="A44" t="str">
            <v>LDA ALLENDE</v>
          </cell>
          <cell r="B44">
            <v>42</v>
          </cell>
        </row>
        <row r="45">
          <cell r="A45" t="str">
            <v>LDA ALMEIDA</v>
          </cell>
          <cell r="B45">
            <v>560</v>
          </cell>
        </row>
        <row r="46">
          <cell r="A46" t="str">
            <v>LDA ALMIDARE</v>
          </cell>
          <cell r="B46">
            <v>438</v>
          </cell>
        </row>
        <row r="47">
          <cell r="A47" t="str">
            <v>LDA ALMIRANTE</v>
          </cell>
          <cell r="B47">
            <v>1274</v>
          </cell>
        </row>
        <row r="48">
          <cell r="A48" t="str">
            <v>LDA ALTEIA</v>
          </cell>
          <cell r="B48">
            <v>628</v>
          </cell>
        </row>
        <row r="49">
          <cell r="A49" t="str">
            <v>LDA ALVARENGA</v>
          </cell>
          <cell r="B49">
            <v>706</v>
          </cell>
        </row>
        <row r="50">
          <cell r="A50" t="str">
            <v>LDA ALVIM</v>
          </cell>
          <cell r="B50">
            <v>320</v>
          </cell>
        </row>
        <row r="51">
          <cell r="A51" t="str">
            <v>LDA ALZIBRAM</v>
          </cell>
          <cell r="B51">
            <v>398</v>
          </cell>
        </row>
        <row r="52">
          <cell r="A52" t="str">
            <v>LDA ALZIRA</v>
          </cell>
          <cell r="B52">
            <v>504</v>
          </cell>
        </row>
        <row r="53">
          <cell r="A53" t="str">
            <v>LDA AMALIA</v>
          </cell>
          <cell r="B53">
            <v>367</v>
          </cell>
        </row>
        <row r="54">
          <cell r="A54" t="str">
            <v>LDA AMARAL</v>
          </cell>
          <cell r="B54">
            <v>143</v>
          </cell>
        </row>
        <row r="55">
          <cell r="A55" t="str">
            <v>LDA AMARELA</v>
          </cell>
          <cell r="B55">
            <v>247</v>
          </cell>
        </row>
        <row r="56">
          <cell r="A56" t="str">
            <v>LDA AMARUI</v>
          </cell>
          <cell r="B56">
            <v>1521</v>
          </cell>
        </row>
        <row r="57">
          <cell r="A57" t="str">
            <v>LDA AMAZONAS</v>
          </cell>
          <cell r="B57">
            <v>771</v>
          </cell>
        </row>
        <row r="58">
          <cell r="A58" t="str">
            <v>LDA AMERICAS</v>
          </cell>
          <cell r="B58">
            <v>286</v>
          </cell>
        </row>
        <row r="59">
          <cell r="A59" t="str">
            <v>LDA ANAJAS</v>
          </cell>
          <cell r="B59">
            <v>853</v>
          </cell>
        </row>
        <row r="60">
          <cell r="A60" t="str">
            <v>LDA ANCARLOS</v>
          </cell>
          <cell r="B60">
            <v>469</v>
          </cell>
        </row>
        <row r="61">
          <cell r="A61" t="str">
            <v>LDA ANCHIETA</v>
          </cell>
          <cell r="B61">
            <v>26</v>
          </cell>
        </row>
        <row r="62">
          <cell r="A62" t="str">
            <v>LDA ANDARAI</v>
          </cell>
          <cell r="B62">
            <v>438</v>
          </cell>
        </row>
        <row r="63">
          <cell r="A63" t="str">
            <v>LDA ANDORRA</v>
          </cell>
          <cell r="B63">
            <v>772</v>
          </cell>
        </row>
        <row r="64">
          <cell r="A64" t="str">
            <v>LDA ANDRE</v>
          </cell>
          <cell r="B64">
            <v>59</v>
          </cell>
        </row>
        <row r="65">
          <cell r="A65" t="str">
            <v>LDA ANEBI</v>
          </cell>
          <cell r="B65">
            <v>382</v>
          </cell>
        </row>
        <row r="66">
          <cell r="A66" t="str">
            <v>LDA ANGELICA</v>
          </cell>
          <cell r="B66">
            <v>163</v>
          </cell>
        </row>
        <row r="67">
          <cell r="A67" t="str">
            <v>LDA ANGICO</v>
          </cell>
          <cell r="B67">
            <v>890</v>
          </cell>
        </row>
        <row r="68">
          <cell r="A68" t="str">
            <v>LDA ANGOLA</v>
          </cell>
          <cell r="B68">
            <v>522</v>
          </cell>
        </row>
        <row r="69">
          <cell r="A69" t="str">
            <v>LDA ANIBAL</v>
          </cell>
          <cell r="B69">
            <v>481</v>
          </cell>
        </row>
        <row r="70">
          <cell r="A70" t="str">
            <v>LDA ANTARES</v>
          </cell>
          <cell r="B70">
            <v>289</v>
          </cell>
        </row>
        <row r="71">
          <cell r="A71" t="str">
            <v>LDA ANTENCIA</v>
          </cell>
          <cell r="B71">
            <v>231</v>
          </cell>
        </row>
        <row r="72">
          <cell r="A72" t="str">
            <v>LDA ANTENOR</v>
          </cell>
          <cell r="B72">
            <v>566</v>
          </cell>
        </row>
        <row r="73">
          <cell r="A73" t="str">
            <v>LDA ANTIMONIO</v>
          </cell>
          <cell r="B73">
            <v>690</v>
          </cell>
        </row>
        <row r="74">
          <cell r="A74" t="str">
            <v>LDA ANTONIETA</v>
          </cell>
          <cell r="B74">
            <v>628</v>
          </cell>
        </row>
        <row r="75">
          <cell r="A75" t="str">
            <v>LDA ANTONIL</v>
          </cell>
          <cell r="B75">
            <v>1</v>
          </cell>
        </row>
        <row r="76">
          <cell r="A76" t="str">
            <v>LDA ANTURIO</v>
          </cell>
          <cell r="B76">
            <v>839</v>
          </cell>
        </row>
        <row r="77">
          <cell r="A77" t="str">
            <v>LDA APIACAS</v>
          </cell>
          <cell r="B77">
            <v>422</v>
          </cell>
        </row>
        <row r="78">
          <cell r="A78" t="str">
            <v>LDA APOLO</v>
          </cell>
          <cell r="B78">
            <v>733</v>
          </cell>
        </row>
        <row r="79">
          <cell r="A79" t="str">
            <v>LDA APORUNA</v>
          </cell>
          <cell r="B79">
            <v>1105</v>
          </cell>
        </row>
        <row r="80">
          <cell r="A80" t="str">
            <v>LDA AQUIDABA</v>
          </cell>
          <cell r="B80">
            <v>426</v>
          </cell>
        </row>
        <row r="81">
          <cell r="A81" t="str">
            <v>LDA AQUINO</v>
          </cell>
          <cell r="B81">
            <v>468</v>
          </cell>
        </row>
        <row r="82">
          <cell r="A82" t="str">
            <v>LDA AQUIRI</v>
          </cell>
          <cell r="B82">
            <v>712</v>
          </cell>
        </row>
        <row r="83">
          <cell r="A83" t="str">
            <v>LDA ARACAJU</v>
          </cell>
          <cell r="B83">
            <v>1323</v>
          </cell>
        </row>
        <row r="84">
          <cell r="A84" t="str">
            <v>LDA ARAGUARI</v>
          </cell>
          <cell r="B84">
            <v>424</v>
          </cell>
        </row>
        <row r="85">
          <cell r="A85" t="str">
            <v>LDA ARAPIUNA</v>
          </cell>
          <cell r="B85">
            <v>558</v>
          </cell>
        </row>
        <row r="86">
          <cell r="A86" t="str">
            <v>LDA ARARAS</v>
          </cell>
          <cell r="B86">
            <v>1064</v>
          </cell>
        </row>
        <row r="87">
          <cell r="A87" t="str">
            <v>LDA ARARIPE</v>
          </cell>
          <cell r="B87">
            <v>109</v>
          </cell>
        </row>
        <row r="88">
          <cell r="A88" t="str">
            <v>LDA ARATIN</v>
          </cell>
          <cell r="B88">
            <v>532</v>
          </cell>
        </row>
        <row r="89">
          <cell r="A89" t="str">
            <v>LDA ARAUA</v>
          </cell>
          <cell r="B89">
            <v>75</v>
          </cell>
        </row>
        <row r="90">
          <cell r="A90" t="str">
            <v>LDA ARAUJO</v>
          </cell>
          <cell r="B90">
            <v>386</v>
          </cell>
        </row>
        <row r="91">
          <cell r="A91" t="str">
            <v>LDA ARBRAN</v>
          </cell>
          <cell r="B91">
            <v>819</v>
          </cell>
        </row>
        <row r="92">
          <cell r="A92" t="str">
            <v>LDA ARCADIA IV</v>
          </cell>
          <cell r="B92">
            <v>472</v>
          </cell>
        </row>
        <row r="93">
          <cell r="A93" t="str">
            <v>LDA ARCADIA V</v>
          </cell>
          <cell r="B93">
            <v>1394</v>
          </cell>
        </row>
        <row r="94">
          <cell r="A94" t="str">
            <v>LDA ARCAIRE</v>
          </cell>
          <cell r="B94">
            <v>265</v>
          </cell>
        </row>
        <row r="95">
          <cell r="A95" t="str">
            <v>LDA ARCOZELO</v>
          </cell>
          <cell r="B95">
            <v>1663</v>
          </cell>
        </row>
        <row r="96">
          <cell r="A96" t="str">
            <v>LDA AREAL</v>
          </cell>
          <cell r="B96">
            <v>872</v>
          </cell>
        </row>
        <row r="97">
          <cell r="A97" t="str">
            <v>LDA AREALVA</v>
          </cell>
          <cell r="B97">
            <v>569</v>
          </cell>
        </row>
        <row r="98">
          <cell r="A98" t="str">
            <v>LDA ARENA</v>
          </cell>
          <cell r="B98">
            <v>526</v>
          </cell>
        </row>
        <row r="99">
          <cell r="A99" t="str">
            <v>LDA ARIGEL</v>
          </cell>
          <cell r="B99">
            <v>495</v>
          </cell>
        </row>
        <row r="100">
          <cell r="A100" t="str">
            <v>LDA ARIMBU</v>
          </cell>
          <cell r="B100">
            <v>803</v>
          </cell>
        </row>
        <row r="101">
          <cell r="A101" t="str">
            <v>LDA ARINOS</v>
          </cell>
          <cell r="B101">
            <v>838</v>
          </cell>
        </row>
        <row r="102">
          <cell r="A102" t="str">
            <v>LDA ARISLOBO</v>
          </cell>
          <cell r="B102">
            <v>369</v>
          </cell>
        </row>
        <row r="103">
          <cell r="A103" t="str">
            <v>LDA ARISTIDES</v>
          </cell>
          <cell r="B103">
            <v>919</v>
          </cell>
        </row>
        <row r="104">
          <cell r="A104" t="str">
            <v>LDA AROAQUI</v>
          </cell>
          <cell r="B104">
            <v>278</v>
          </cell>
        </row>
        <row r="105">
          <cell r="A105" t="str">
            <v>LDA AROEIRA</v>
          </cell>
          <cell r="B105">
            <v>286</v>
          </cell>
        </row>
        <row r="106">
          <cell r="A106" t="str">
            <v>LDA ARPA</v>
          </cell>
          <cell r="B106">
            <v>196</v>
          </cell>
        </row>
        <row r="107">
          <cell r="A107" t="str">
            <v>LDA ARQUIMIN</v>
          </cell>
          <cell r="B107">
            <v>180</v>
          </cell>
        </row>
        <row r="108">
          <cell r="A108" t="str">
            <v>LDA ARTISTAS</v>
          </cell>
          <cell r="B108">
            <v>155</v>
          </cell>
        </row>
        <row r="109">
          <cell r="A109" t="str">
            <v>LDA ARYBAR</v>
          </cell>
          <cell r="B109">
            <v>303</v>
          </cell>
        </row>
        <row r="110">
          <cell r="A110" t="str">
            <v>LDA ASCOLI</v>
          </cell>
          <cell r="B110">
            <v>317</v>
          </cell>
        </row>
        <row r="111">
          <cell r="A111" t="str">
            <v>LDA ASILO</v>
          </cell>
          <cell r="B111">
            <v>480</v>
          </cell>
        </row>
        <row r="112">
          <cell r="A112" t="str">
            <v>LDA ASSUM</v>
          </cell>
          <cell r="B112">
            <v>423</v>
          </cell>
        </row>
        <row r="113">
          <cell r="A113" t="str">
            <v>LDA ASTEROIDE</v>
          </cell>
          <cell r="B113">
            <v>547</v>
          </cell>
        </row>
        <row r="114">
          <cell r="A114" t="str">
            <v>LDA ATALAIA</v>
          </cell>
          <cell r="B114">
            <v>770</v>
          </cell>
        </row>
        <row r="115">
          <cell r="A115" t="str">
            <v>LDA ATENAS</v>
          </cell>
          <cell r="B115">
            <v>539</v>
          </cell>
        </row>
        <row r="116">
          <cell r="A116" t="str">
            <v>LDA ATENEU</v>
          </cell>
          <cell r="B116">
            <v>168</v>
          </cell>
        </row>
        <row r="117">
          <cell r="A117" t="str">
            <v>LDA ATERLEME</v>
          </cell>
          <cell r="B117">
            <v>1277</v>
          </cell>
        </row>
        <row r="118">
          <cell r="A118" t="str">
            <v>LDA ATHAIDE</v>
          </cell>
          <cell r="B118">
            <v>64</v>
          </cell>
        </row>
        <row r="119">
          <cell r="A119" t="str">
            <v>LDA ATININGA</v>
          </cell>
          <cell r="B119">
            <v>552</v>
          </cell>
        </row>
        <row r="120">
          <cell r="A120" t="str">
            <v>LDA AUGUREDO</v>
          </cell>
          <cell r="B120">
            <v>996</v>
          </cell>
        </row>
        <row r="121">
          <cell r="A121" t="str">
            <v>LDA AUREA</v>
          </cell>
          <cell r="B121">
            <v>612</v>
          </cell>
        </row>
        <row r="122">
          <cell r="A122" t="str">
            <v>LDA AURELIANO</v>
          </cell>
          <cell r="B122">
            <v>1422</v>
          </cell>
        </row>
        <row r="123">
          <cell r="A123" t="str">
            <v>LDA AUTODROMO</v>
          </cell>
          <cell r="B123">
            <v>75</v>
          </cell>
        </row>
        <row r="124">
          <cell r="A124" t="str">
            <v>LDA AUTOMOVEL</v>
          </cell>
          <cell r="B124">
            <v>547</v>
          </cell>
        </row>
        <row r="125">
          <cell r="A125" t="str">
            <v>LDA AVELAR</v>
          </cell>
          <cell r="B125">
            <v>1275</v>
          </cell>
        </row>
        <row r="126">
          <cell r="A126" t="str">
            <v>LDA AVEMAR</v>
          </cell>
          <cell r="B126">
            <v>359</v>
          </cell>
        </row>
        <row r="127">
          <cell r="A127" t="str">
            <v>LDA AVENIDA</v>
          </cell>
          <cell r="B127">
            <v>362</v>
          </cell>
        </row>
        <row r="128">
          <cell r="A128" t="str">
            <v>LDA AVEOCA</v>
          </cell>
          <cell r="B128">
            <v>619</v>
          </cell>
        </row>
        <row r="129">
          <cell r="A129" t="str">
            <v>LDA AXELIA</v>
          </cell>
          <cell r="B129">
            <v>1012</v>
          </cell>
        </row>
        <row r="130">
          <cell r="A130" t="str">
            <v>LDA AXIXA</v>
          </cell>
          <cell r="B130">
            <v>858</v>
          </cell>
        </row>
        <row r="131">
          <cell r="A131" t="str">
            <v>LDA AYRTON</v>
          </cell>
          <cell r="B131">
            <v>110</v>
          </cell>
        </row>
        <row r="132">
          <cell r="A132" t="str">
            <v>LDA AZALEA</v>
          </cell>
          <cell r="B132">
            <v>1155</v>
          </cell>
        </row>
        <row r="133">
          <cell r="A133" t="str">
            <v>LDA AZEREDO</v>
          </cell>
          <cell r="B133">
            <v>440</v>
          </cell>
        </row>
        <row r="134">
          <cell r="A134" t="str">
            <v>LDA AZEVEDO</v>
          </cell>
          <cell r="B134">
            <v>287</v>
          </cell>
        </row>
        <row r="135">
          <cell r="A135" t="str">
            <v>LDA AZUL</v>
          </cell>
          <cell r="B135">
            <v>225</v>
          </cell>
        </row>
        <row r="136">
          <cell r="A136" t="str">
            <v>LDA BABILONIA</v>
          </cell>
          <cell r="B136">
            <v>149</v>
          </cell>
        </row>
        <row r="137">
          <cell r="A137" t="str">
            <v>LDA BABILONIA_CMO</v>
          </cell>
          <cell r="B137">
            <v>308</v>
          </cell>
        </row>
        <row r="138">
          <cell r="A138" t="str">
            <v>LDA BACAXA</v>
          </cell>
          <cell r="B138">
            <v>1265</v>
          </cell>
        </row>
        <row r="139">
          <cell r="A139" t="str">
            <v>LDA BAHIA</v>
          </cell>
          <cell r="B139">
            <v>550</v>
          </cell>
        </row>
        <row r="140">
          <cell r="A140" t="str">
            <v>LDA BAICURU</v>
          </cell>
          <cell r="B140">
            <v>1011</v>
          </cell>
        </row>
        <row r="141">
          <cell r="A141" t="str">
            <v>LDA BALCRISTO</v>
          </cell>
          <cell r="B141">
            <v>656</v>
          </cell>
        </row>
        <row r="142">
          <cell r="A142" t="str">
            <v>LDA BALNEARIO</v>
          </cell>
          <cell r="B142">
            <v>695</v>
          </cell>
        </row>
        <row r="143">
          <cell r="A143" t="str">
            <v>LDA BALSA</v>
          </cell>
          <cell r="B143">
            <v>486</v>
          </cell>
        </row>
        <row r="144">
          <cell r="A144" t="str">
            <v>LDA BANANAL</v>
          </cell>
          <cell r="B144">
            <v>1060</v>
          </cell>
        </row>
        <row r="145">
          <cell r="A145" t="str">
            <v>LDA BANDER</v>
          </cell>
          <cell r="B145">
            <v>81</v>
          </cell>
        </row>
        <row r="146">
          <cell r="A146" t="str">
            <v>LDA BANDUARTE</v>
          </cell>
          <cell r="B146">
            <v>846</v>
          </cell>
        </row>
        <row r="147">
          <cell r="A147" t="str">
            <v>LDA BANQUETA</v>
          </cell>
          <cell r="B147">
            <v>843</v>
          </cell>
        </row>
        <row r="148">
          <cell r="A148" t="str">
            <v>LDA BARBARA</v>
          </cell>
          <cell r="B148">
            <v>1451</v>
          </cell>
        </row>
        <row r="149">
          <cell r="A149" t="str">
            <v>LDA BARBOSA</v>
          </cell>
          <cell r="B149">
            <v>63</v>
          </cell>
        </row>
        <row r="150">
          <cell r="A150" t="str">
            <v>LDA BARCELOS</v>
          </cell>
          <cell r="B150">
            <v>1254</v>
          </cell>
        </row>
        <row r="151">
          <cell r="A151" t="str">
            <v>LDA BARDANA</v>
          </cell>
          <cell r="B151">
            <v>594</v>
          </cell>
        </row>
        <row r="152">
          <cell r="A152" t="str">
            <v>LDA BARONI</v>
          </cell>
          <cell r="B152">
            <v>666</v>
          </cell>
        </row>
        <row r="153">
          <cell r="A153" t="str">
            <v>LDA BARRAGEM</v>
          </cell>
          <cell r="B153">
            <v>229</v>
          </cell>
        </row>
        <row r="154">
          <cell r="A154" t="str">
            <v>LDA BARREADO</v>
          </cell>
          <cell r="B154">
            <v>970</v>
          </cell>
        </row>
        <row r="155">
          <cell r="A155" t="str">
            <v>LDA BARREIRO</v>
          </cell>
          <cell r="B155">
            <v>798</v>
          </cell>
        </row>
        <row r="156">
          <cell r="A156" t="str">
            <v>LDA BARROS</v>
          </cell>
          <cell r="B156">
            <v>391</v>
          </cell>
        </row>
        <row r="157">
          <cell r="A157" t="str">
            <v>LDA BARROSO</v>
          </cell>
          <cell r="B157">
            <v>110</v>
          </cell>
        </row>
        <row r="158">
          <cell r="A158" t="str">
            <v>LDA BARROSO I</v>
          </cell>
          <cell r="B158">
            <v>733</v>
          </cell>
        </row>
        <row r="159">
          <cell r="A159" t="str">
            <v>LDA BASILIO</v>
          </cell>
          <cell r="B159">
            <v>1060</v>
          </cell>
        </row>
        <row r="160">
          <cell r="A160" t="str">
            <v>LDA BASTOS</v>
          </cell>
          <cell r="B160">
            <v>571</v>
          </cell>
        </row>
        <row r="161">
          <cell r="A161" t="str">
            <v>LDA BAURU</v>
          </cell>
          <cell r="B161">
            <v>184</v>
          </cell>
        </row>
        <row r="162">
          <cell r="A162" t="str">
            <v>LDA BEGONIA</v>
          </cell>
          <cell r="B162">
            <v>508</v>
          </cell>
        </row>
        <row r="163">
          <cell r="A163" t="str">
            <v>LDA BEIJAFLOR</v>
          </cell>
          <cell r="B163">
            <v>555</v>
          </cell>
        </row>
        <row r="164">
          <cell r="A164" t="str">
            <v>LDA BEIRUTE</v>
          </cell>
          <cell r="B164">
            <v>901</v>
          </cell>
        </row>
        <row r="165">
          <cell r="A165" t="str">
            <v>LDA BELAVI</v>
          </cell>
          <cell r="B165">
            <v>1839</v>
          </cell>
        </row>
        <row r="166">
          <cell r="A166" t="str">
            <v>LDA BELAVISTA</v>
          </cell>
          <cell r="B166">
            <v>521</v>
          </cell>
        </row>
        <row r="167">
          <cell r="A167" t="str">
            <v>LDA BELEM</v>
          </cell>
          <cell r="B167">
            <v>544</v>
          </cell>
        </row>
        <row r="168">
          <cell r="A168" t="str">
            <v>LDA BELEZA</v>
          </cell>
          <cell r="B168">
            <v>746</v>
          </cell>
        </row>
        <row r="169">
          <cell r="A169" t="str">
            <v>LDA BELMONTE</v>
          </cell>
          <cell r="B169">
            <v>949</v>
          </cell>
        </row>
        <row r="170">
          <cell r="A170" t="str">
            <v>LDA BEMARAL</v>
          </cell>
          <cell r="B170">
            <v>153</v>
          </cell>
        </row>
        <row r="171">
          <cell r="A171" t="str">
            <v>LDA BENAR</v>
          </cell>
          <cell r="B171">
            <v>576</v>
          </cell>
        </row>
        <row r="172">
          <cell r="A172" t="str">
            <v>LDA BENEDONI</v>
          </cell>
          <cell r="B172">
            <v>236</v>
          </cell>
        </row>
        <row r="173">
          <cell r="A173" t="str">
            <v>LDA BENICIO</v>
          </cell>
          <cell r="B173">
            <v>1012</v>
          </cell>
        </row>
        <row r="174">
          <cell r="A174" t="str">
            <v>LDA BENJAMIN</v>
          </cell>
          <cell r="B174">
            <v>323</v>
          </cell>
        </row>
        <row r="175">
          <cell r="A175" t="str">
            <v>LDA BENVINDO</v>
          </cell>
          <cell r="B175">
            <v>337</v>
          </cell>
        </row>
        <row r="176">
          <cell r="A176" t="str">
            <v>LDA BENZIL</v>
          </cell>
          <cell r="B176">
            <v>480</v>
          </cell>
        </row>
        <row r="177">
          <cell r="A177" t="str">
            <v>LDA BERGAMINI</v>
          </cell>
          <cell r="B177">
            <v>504</v>
          </cell>
        </row>
        <row r="178">
          <cell r="A178" t="str">
            <v>LDA BERLIM</v>
          </cell>
          <cell r="B178">
            <v>737</v>
          </cell>
        </row>
        <row r="179">
          <cell r="A179" t="str">
            <v>LDA BERTIOGA</v>
          </cell>
          <cell r="B179">
            <v>778</v>
          </cell>
        </row>
        <row r="180">
          <cell r="A180" t="str">
            <v>LDA BEVI</v>
          </cell>
          <cell r="B180">
            <v>318</v>
          </cell>
        </row>
        <row r="181">
          <cell r="A181" t="str">
            <v>LDA BILAC</v>
          </cell>
          <cell r="B181">
            <v>381</v>
          </cell>
        </row>
        <row r="182">
          <cell r="A182" t="str">
            <v>LDA BISPO</v>
          </cell>
          <cell r="B182">
            <v>202</v>
          </cell>
        </row>
        <row r="183">
          <cell r="A183" t="str">
            <v>LDA BOASORTE</v>
          </cell>
          <cell r="B183">
            <v>169</v>
          </cell>
        </row>
        <row r="184">
          <cell r="A184" t="str">
            <v>LDA BOCARI</v>
          </cell>
          <cell r="B184">
            <v>673</v>
          </cell>
        </row>
        <row r="185">
          <cell r="A185" t="str">
            <v>LDA BOLERO</v>
          </cell>
          <cell r="B185">
            <v>948</v>
          </cell>
        </row>
        <row r="186">
          <cell r="A186" t="str">
            <v>LDA BOMPASTOR</v>
          </cell>
          <cell r="B186">
            <v>613</v>
          </cell>
        </row>
        <row r="187">
          <cell r="A187" t="str">
            <v>LDA BONANZA</v>
          </cell>
          <cell r="B187">
            <v>395</v>
          </cell>
        </row>
        <row r="188">
          <cell r="A188" t="str">
            <v>LDA BONFIM</v>
          </cell>
          <cell r="B188">
            <v>1185</v>
          </cell>
        </row>
        <row r="189">
          <cell r="A189" t="str">
            <v>LDA BONFOR</v>
          </cell>
          <cell r="B189">
            <v>47</v>
          </cell>
        </row>
        <row r="190">
          <cell r="A190" t="str">
            <v>LDA BONJARDIM</v>
          </cell>
          <cell r="B190">
            <v>755</v>
          </cell>
        </row>
        <row r="191">
          <cell r="A191" t="str">
            <v>LDA BONSUCESSO</v>
          </cell>
          <cell r="B191">
            <v>376</v>
          </cell>
        </row>
        <row r="192">
          <cell r="A192" t="str">
            <v>LDA BORBOREMA</v>
          </cell>
          <cell r="B192">
            <v>505</v>
          </cell>
        </row>
        <row r="193">
          <cell r="A193" t="str">
            <v>LDA BORGES</v>
          </cell>
          <cell r="B193">
            <v>477</v>
          </cell>
        </row>
        <row r="194">
          <cell r="A194" t="str">
            <v>LDA BOULEVARD</v>
          </cell>
          <cell r="B194">
            <v>282</v>
          </cell>
        </row>
        <row r="195">
          <cell r="A195" t="str">
            <v>LDA BRAGA</v>
          </cell>
          <cell r="B195">
            <v>402</v>
          </cell>
        </row>
        <row r="196">
          <cell r="A196" t="str">
            <v>LDA BRANDAO</v>
          </cell>
          <cell r="B196">
            <v>801</v>
          </cell>
        </row>
        <row r="197">
          <cell r="A197" t="str">
            <v>LDA BRASCUBAS</v>
          </cell>
          <cell r="B197">
            <v>807</v>
          </cell>
        </row>
        <row r="198">
          <cell r="A198" t="str">
            <v>LDA BRASCURI</v>
          </cell>
          <cell r="B198">
            <v>205</v>
          </cell>
        </row>
        <row r="199">
          <cell r="A199" t="str">
            <v>LDA BRASIL</v>
          </cell>
          <cell r="B199">
            <v>1</v>
          </cell>
        </row>
        <row r="200">
          <cell r="A200" t="str">
            <v>LDA BRASILIA</v>
          </cell>
          <cell r="B200">
            <v>1647</v>
          </cell>
        </row>
        <row r="201">
          <cell r="A201" t="str">
            <v>LDA BRIGADEIRO</v>
          </cell>
          <cell r="B201">
            <v>458</v>
          </cell>
        </row>
        <row r="202">
          <cell r="A202" t="str">
            <v>LDA BRITIGUEL</v>
          </cell>
          <cell r="B202">
            <v>637</v>
          </cell>
        </row>
        <row r="203">
          <cell r="A203" t="str">
            <v>LDA BROMELIA</v>
          </cell>
          <cell r="B203">
            <v>1210</v>
          </cell>
        </row>
        <row r="204">
          <cell r="A204" t="str">
            <v>LDA BRUNINI</v>
          </cell>
          <cell r="B204">
            <v>475</v>
          </cell>
        </row>
        <row r="205">
          <cell r="A205" t="str">
            <v>LDA BUENO</v>
          </cell>
          <cell r="B205">
            <v>1147</v>
          </cell>
        </row>
        <row r="206">
          <cell r="A206" t="str">
            <v>LDA BULHOES</v>
          </cell>
          <cell r="B206">
            <v>499</v>
          </cell>
        </row>
        <row r="207">
          <cell r="A207" t="str">
            <v>LDA BUQUIRA</v>
          </cell>
          <cell r="B207">
            <v>355</v>
          </cell>
        </row>
        <row r="208">
          <cell r="A208" t="str">
            <v>LDA BURNIER</v>
          </cell>
          <cell r="B208">
            <v>279</v>
          </cell>
        </row>
        <row r="209">
          <cell r="A209" t="str">
            <v>LDA CABANA</v>
          </cell>
          <cell r="B209">
            <v>595</v>
          </cell>
        </row>
        <row r="210">
          <cell r="A210" t="str">
            <v>LDA CABECEIRA</v>
          </cell>
          <cell r="B210">
            <v>1138</v>
          </cell>
        </row>
        <row r="211">
          <cell r="A211" t="str">
            <v>LDA CABOCLAS</v>
          </cell>
          <cell r="B211">
            <v>389</v>
          </cell>
        </row>
        <row r="212">
          <cell r="A212" t="str">
            <v>LDA CABOFRIO</v>
          </cell>
          <cell r="B212">
            <v>306</v>
          </cell>
        </row>
        <row r="213">
          <cell r="A213" t="str">
            <v>LDA CABUL</v>
          </cell>
          <cell r="B213">
            <v>994</v>
          </cell>
        </row>
        <row r="214">
          <cell r="A214" t="str">
            <v>LDA CACHOEIRA</v>
          </cell>
          <cell r="B214">
            <v>693</v>
          </cell>
        </row>
        <row r="215">
          <cell r="A215" t="str">
            <v>LDA CACHOEIRA V</v>
          </cell>
          <cell r="B215">
            <v>563</v>
          </cell>
        </row>
        <row r="216">
          <cell r="A216" t="str">
            <v>LDA CAER</v>
          </cell>
          <cell r="B216">
            <v>457</v>
          </cell>
        </row>
        <row r="217">
          <cell r="A217" t="str">
            <v>LDA CAETANO</v>
          </cell>
          <cell r="B217">
            <v>618</v>
          </cell>
        </row>
        <row r="218">
          <cell r="A218" t="str">
            <v>LDA CAETES</v>
          </cell>
          <cell r="B218">
            <v>351</v>
          </cell>
        </row>
        <row r="219">
          <cell r="A219" t="str">
            <v>LDA CAFEZAL</v>
          </cell>
          <cell r="B219">
            <v>825</v>
          </cell>
        </row>
        <row r="220">
          <cell r="A220" t="str">
            <v>LDA CAFUNDA</v>
          </cell>
          <cell r="B220">
            <v>337</v>
          </cell>
        </row>
        <row r="221">
          <cell r="A221" t="str">
            <v>LDA CAIAPO</v>
          </cell>
          <cell r="B221">
            <v>489</v>
          </cell>
        </row>
        <row r="222">
          <cell r="A222" t="str">
            <v>LDA CAICARA II</v>
          </cell>
          <cell r="B222">
            <v>455</v>
          </cell>
        </row>
        <row r="223">
          <cell r="A223" t="str">
            <v>LDA CAIOMAR</v>
          </cell>
          <cell r="B223">
            <v>158</v>
          </cell>
        </row>
        <row r="224">
          <cell r="A224" t="str">
            <v>LDA CAJAIBA</v>
          </cell>
          <cell r="B224">
            <v>634</v>
          </cell>
        </row>
        <row r="225">
          <cell r="A225" t="str">
            <v>LDA CALADO</v>
          </cell>
          <cell r="B225">
            <v>651</v>
          </cell>
        </row>
        <row r="226">
          <cell r="A226" t="str">
            <v>LDA CALDAS</v>
          </cell>
          <cell r="B226">
            <v>589</v>
          </cell>
        </row>
        <row r="227">
          <cell r="A227" t="str">
            <v>LDA CALDEIRA</v>
          </cell>
          <cell r="B227">
            <v>1080</v>
          </cell>
        </row>
        <row r="228">
          <cell r="A228" t="str">
            <v>LDA CALIFORNIA</v>
          </cell>
          <cell r="B228">
            <v>1163</v>
          </cell>
        </row>
        <row r="229">
          <cell r="A229" t="str">
            <v>LDA CALIXTO</v>
          </cell>
          <cell r="B229">
            <v>823</v>
          </cell>
        </row>
        <row r="230">
          <cell r="A230" t="str">
            <v>LDA CALMETE</v>
          </cell>
          <cell r="B230">
            <v>1079</v>
          </cell>
        </row>
        <row r="231">
          <cell r="A231" t="str">
            <v>LDA CALUNDU</v>
          </cell>
          <cell r="B231">
            <v>712</v>
          </cell>
        </row>
        <row r="232">
          <cell r="A232" t="str">
            <v>LDA CALVET</v>
          </cell>
          <cell r="B232">
            <v>260</v>
          </cell>
        </row>
        <row r="233">
          <cell r="A233" t="str">
            <v>LDA CAMARGO</v>
          </cell>
          <cell r="B233">
            <v>411</v>
          </cell>
        </row>
        <row r="234">
          <cell r="A234" t="str">
            <v>LDA CAMBOATA</v>
          </cell>
          <cell r="B234">
            <v>870</v>
          </cell>
        </row>
        <row r="235">
          <cell r="A235" t="str">
            <v>LDA CAMBUQUIRA</v>
          </cell>
          <cell r="B235">
            <v>322</v>
          </cell>
        </row>
        <row r="236">
          <cell r="A236" t="str">
            <v>LDA CAMBURI</v>
          </cell>
          <cell r="B236">
            <v>550</v>
          </cell>
        </row>
        <row r="237">
          <cell r="A237" t="str">
            <v>LDA CAMELIA</v>
          </cell>
          <cell r="B237">
            <v>389</v>
          </cell>
        </row>
        <row r="238">
          <cell r="A238" t="str">
            <v>LDA CAMERON</v>
          </cell>
          <cell r="B238">
            <v>545</v>
          </cell>
        </row>
        <row r="239">
          <cell r="A239" t="str">
            <v>LDA CAMILA</v>
          </cell>
          <cell r="B239">
            <v>608</v>
          </cell>
        </row>
        <row r="240">
          <cell r="A240" t="str">
            <v>LDA CAMOES</v>
          </cell>
          <cell r="B240">
            <v>639</v>
          </cell>
        </row>
        <row r="241">
          <cell r="A241" t="str">
            <v>LDA CAMPAR</v>
          </cell>
          <cell r="B241">
            <v>965</v>
          </cell>
        </row>
        <row r="242">
          <cell r="A242" t="str">
            <v>LDA CAMPEOES</v>
          </cell>
          <cell r="B242">
            <v>116</v>
          </cell>
        </row>
        <row r="243">
          <cell r="A243" t="str">
            <v>LDA CAMPINHO</v>
          </cell>
          <cell r="B243">
            <v>484</v>
          </cell>
        </row>
        <row r="244">
          <cell r="A244" t="str">
            <v>LDA CAMPISTA</v>
          </cell>
          <cell r="B244">
            <v>242</v>
          </cell>
        </row>
        <row r="245">
          <cell r="A245" t="str">
            <v>LDA CAMPOBOM</v>
          </cell>
          <cell r="B245">
            <v>576</v>
          </cell>
        </row>
        <row r="246">
          <cell r="A246" t="str">
            <v>LDA CAMPOS</v>
          </cell>
          <cell r="B246">
            <v>309</v>
          </cell>
        </row>
        <row r="247">
          <cell r="A247" t="str">
            <v>LDA CAMPOSO</v>
          </cell>
          <cell r="B247">
            <v>619</v>
          </cell>
        </row>
        <row r="248">
          <cell r="A248" t="str">
            <v>LDA CAMPOVERDE</v>
          </cell>
          <cell r="B248">
            <v>1084</v>
          </cell>
        </row>
        <row r="249">
          <cell r="A249" t="str">
            <v>LDA CANABARRO</v>
          </cell>
          <cell r="B249">
            <v>254</v>
          </cell>
        </row>
        <row r="250">
          <cell r="A250" t="str">
            <v>LDA CANAL</v>
          </cell>
          <cell r="B250">
            <v>1493</v>
          </cell>
        </row>
        <row r="251">
          <cell r="A251" t="str">
            <v>LDA CANANEIA</v>
          </cell>
          <cell r="B251">
            <v>416</v>
          </cell>
        </row>
        <row r="252">
          <cell r="A252" t="str">
            <v>LDA CANASTRO</v>
          </cell>
          <cell r="B252">
            <v>344</v>
          </cell>
        </row>
        <row r="253">
          <cell r="A253" t="str">
            <v>LDA CANEDIS</v>
          </cell>
          <cell r="B253">
            <v>1</v>
          </cell>
        </row>
        <row r="254">
          <cell r="A254" t="str">
            <v>LDA CANOA</v>
          </cell>
          <cell r="B254">
            <v>551</v>
          </cell>
        </row>
        <row r="255">
          <cell r="A255" t="str">
            <v>LDA CANTAGALO</v>
          </cell>
          <cell r="B255">
            <v>34</v>
          </cell>
        </row>
        <row r="256">
          <cell r="A256" t="str">
            <v>LDA CANTAO</v>
          </cell>
          <cell r="B256">
            <v>581</v>
          </cell>
        </row>
        <row r="257">
          <cell r="A257" t="str">
            <v>LDA CAPELA</v>
          </cell>
          <cell r="B257">
            <v>799</v>
          </cell>
        </row>
        <row r="258">
          <cell r="A258" t="str">
            <v>LDA CAPOEIRA</v>
          </cell>
          <cell r="B258">
            <v>597</v>
          </cell>
        </row>
        <row r="259">
          <cell r="A259" t="str">
            <v>LDA CAPOEIRAO</v>
          </cell>
          <cell r="B259">
            <v>466</v>
          </cell>
        </row>
        <row r="260">
          <cell r="A260" t="str">
            <v>LDA CAPOTE</v>
          </cell>
          <cell r="B260">
            <v>349</v>
          </cell>
        </row>
        <row r="261">
          <cell r="A261" t="str">
            <v>LDA CARAPEBA</v>
          </cell>
          <cell r="B261">
            <v>308</v>
          </cell>
        </row>
        <row r="262">
          <cell r="A262" t="str">
            <v>LDA CARAVANA</v>
          </cell>
          <cell r="B262">
            <v>783</v>
          </cell>
        </row>
        <row r="263">
          <cell r="A263" t="str">
            <v>LDA CARBEL</v>
          </cell>
          <cell r="B263">
            <v>1178</v>
          </cell>
        </row>
        <row r="264">
          <cell r="A264" t="str">
            <v>LDA CAREFIN</v>
          </cell>
          <cell r="B264">
            <v>1168</v>
          </cell>
        </row>
        <row r="265">
          <cell r="A265" t="str">
            <v>LDA CARIBU</v>
          </cell>
          <cell r="B265">
            <v>573</v>
          </cell>
        </row>
        <row r="266">
          <cell r="A266" t="str">
            <v>LDA CARIOCA</v>
          </cell>
          <cell r="B266">
            <v>263</v>
          </cell>
        </row>
        <row r="267">
          <cell r="A267" t="str">
            <v>LDA CARLINA</v>
          </cell>
          <cell r="B267">
            <v>544</v>
          </cell>
        </row>
        <row r="268">
          <cell r="A268" t="str">
            <v>LDA CARMETIBA</v>
          </cell>
          <cell r="B268">
            <v>632</v>
          </cell>
        </row>
        <row r="269">
          <cell r="A269" t="str">
            <v>LDA CARMONETO</v>
          </cell>
          <cell r="B269">
            <v>363</v>
          </cell>
        </row>
        <row r="270">
          <cell r="A270" t="str">
            <v>LDA CARMORAIS</v>
          </cell>
          <cell r="B270">
            <v>104</v>
          </cell>
        </row>
        <row r="271">
          <cell r="A271" t="str">
            <v>LDA CARMOURA</v>
          </cell>
          <cell r="B271">
            <v>113</v>
          </cell>
        </row>
        <row r="272">
          <cell r="A272" t="str">
            <v>LDA CAROBA</v>
          </cell>
          <cell r="B272">
            <v>400</v>
          </cell>
        </row>
        <row r="273">
          <cell r="A273" t="str">
            <v>LDA CAROL</v>
          </cell>
          <cell r="B273">
            <v>394</v>
          </cell>
        </row>
        <row r="274">
          <cell r="A274" t="str">
            <v>LDA CAROLIM</v>
          </cell>
          <cell r="B274">
            <v>707</v>
          </cell>
        </row>
        <row r="275">
          <cell r="A275" t="str">
            <v>LDA CARRILHO</v>
          </cell>
          <cell r="B275">
            <v>415</v>
          </cell>
        </row>
        <row r="276">
          <cell r="A276" t="str">
            <v>LDA CARSAN</v>
          </cell>
          <cell r="B276">
            <v>308</v>
          </cell>
        </row>
        <row r="277">
          <cell r="A277" t="str">
            <v>LDA CARUBE</v>
          </cell>
          <cell r="B277">
            <v>166</v>
          </cell>
        </row>
        <row r="278">
          <cell r="A278" t="str">
            <v>LDA CARVALHO</v>
          </cell>
          <cell r="B278">
            <v>2180</v>
          </cell>
        </row>
        <row r="279">
          <cell r="A279" t="str">
            <v>LDA CASABRANCA</v>
          </cell>
          <cell r="B279">
            <v>893</v>
          </cell>
        </row>
        <row r="280">
          <cell r="A280" t="str">
            <v>LDA CASACA</v>
          </cell>
          <cell r="B280">
            <v>899</v>
          </cell>
        </row>
        <row r="281">
          <cell r="A281" t="str">
            <v>LDA CASCATINHA</v>
          </cell>
          <cell r="B281">
            <v>881</v>
          </cell>
        </row>
        <row r="282">
          <cell r="A282" t="str">
            <v>LDA CASCAVEL</v>
          </cell>
          <cell r="B282">
            <v>457</v>
          </cell>
        </row>
        <row r="283">
          <cell r="A283" t="str">
            <v>LDA CASEIROS</v>
          </cell>
          <cell r="B283">
            <v>1005</v>
          </cell>
        </row>
        <row r="284">
          <cell r="A284" t="str">
            <v>LDA CASSAB</v>
          </cell>
          <cell r="B284">
            <v>760</v>
          </cell>
        </row>
        <row r="285">
          <cell r="A285" t="str">
            <v>LDA CASSIPORE</v>
          </cell>
          <cell r="B285">
            <v>505</v>
          </cell>
        </row>
        <row r="286">
          <cell r="A286" t="str">
            <v>LDA CASTANHEIRA</v>
          </cell>
          <cell r="B286">
            <v>79</v>
          </cell>
        </row>
        <row r="287">
          <cell r="A287" t="str">
            <v>LDA CASTELAR</v>
          </cell>
          <cell r="B287">
            <v>529</v>
          </cell>
        </row>
        <row r="288">
          <cell r="A288" t="str">
            <v>LDA CASTOARES</v>
          </cell>
          <cell r="B288">
            <v>140</v>
          </cell>
        </row>
        <row r="289">
          <cell r="A289" t="str">
            <v>LDA CASTORINA</v>
          </cell>
          <cell r="B289">
            <v>454</v>
          </cell>
        </row>
        <row r="290">
          <cell r="A290" t="str">
            <v>LDA CASTRO</v>
          </cell>
          <cell r="B290">
            <v>710</v>
          </cell>
        </row>
        <row r="291">
          <cell r="A291" t="str">
            <v>LDA CASUARINA</v>
          </cell>
          <cell r="B291">
            <v>65</v>
          </cell>
        </row>
        <row r="292">
          <cell r="A292" t="str">
            <v>LDA CATANDU</v>
          </cell>
          <cell r="B292">
            <v>406</v>
          </cell>
        </row>
        <row r="293">
          <cell r="A293" t="str">
            <v>LDA CATARINA</v>
          </cell>
          <cell r="B293">
            <v>373</v>
          </cell>
        </row>
        <row r="294">
          <cell r="A294" t="str">
            <v>LDA CATEDRAL</v>
          </cell>
          <cell r="B294">
            <v>24</v>
          </cell>
        </row>
        <row r="295">
          <cell r="A295" t="str">
            <v>LDA CATIRI</v>
          </cell>
          <cell r="B295">
            <v>726</v>
          </cell>
        </row>
        <row r="296">
          <cell r="A296" t="str">
            <v>LDA CATONHO</v>
          </cell>
          <cell r="B296">
            <v>810</v>
          </cell>
        </row>
        <row r="297">
          <cell r="A297" t="str">
            <v>LDA CATRUZ</v>
          </cell>
          <cell r="B297">
            <v>443</v>
          </cell>
        </row>
        <row r="298">
          <cell r="A298" t="str">
            <v>LDA CAVALCANTE</v>
          </cell>
          <cell r="B298">
            <v>493</v>
          </cell>
        </row>
        <row r="299">
          <cell r="A299" t="str">
            <v>LDA CEARA</v>
          </cell>
          <cell r="B299">
            <v>150</v>
          </cell>
        </row>
        <row r="300">
          <cell r="A300" t="str">
            <v>LDA CEDRO</v>
          </cell>
          <cell r="B300">
            <v>731</v>
          </cell>
        </row>
        <row r="301">
          <cell r="A301" t="str">
            <v>LDA CELESTINO</v>
          </cell>
          <cell r="B301">
            <v>433</v>
          </cell>
        </row>
        <row r="302">
          <cell r="A302" t="str">
            <v>LDA CEMELO</v>
          </cell>
          <cell r="B302">
            <v>110</v>
          </cell>
        </row>
        <row r="303">
          <cell r="A303" t="str">
            <v>LDA CENTAUREA</v>
          </cell>
          <cell r="B303">
            <v>601</v>
          </cell>
        </row>
        <row r="304">
          <cell r="A304" t="str">
            <v>LDA CENTAURI</v>
          </cell>
          <cell r="B304">
            <v>307</v>
          </cell>
        </row>
        <row r="305">
          <cell r="A305" t="str">
            <v>LDA CENTRAL</v>
          </cell>
          <cell r="B305">
            <v>165</v>
          </cell>
        </row>
        <row r="306">
          <cell r="A306" t="str">
            <v>LDA CENTROA</v>
          </cell>
          <cell r="B306">
            <v>298</v>
          </cell>
        </row>
        <row r="307">
          <cell r="A307" t="str">
            <v>LDA CEPEL</v>
          </cell>
          <cell r="B307">
            <v>416</v>
          </cell>
        </row>
        <row r="308">
          <cell r="A308" t="str">
            <v>LDA CERAMICA</v>
          </cell>
          <cell r="B308">
            <v>850</v>
          </cell>
        </row>
        <row r="309">
          <cell r="A309" t="str">
            <v>LDA CHACRINHA</v>
          </cell>
          <cell r="B309">
            <v>771</v>
          </cell>
        </row>
        <row r="310">
          <cell r="A310" t="str">
            <v>LDA CHAGAS</v>
          </cell>
          <cell r="B310">
            <v>297</v>
          </cell>
        </row>
        <row r="311">
          <cell r="A311" t="str">
            <v>LDA CHALET</v>
          </cell>
          <cell r="B311">
            <v>535</v>
          </cell>
        </row>
        <row r="312">
          <cell r="A312" t="str">
            <v>LDA CHUI</v>
          </cell>
          <cell r="B312">
            <v>283</v>
          </cell>
        </row>
        <row r="313">
          <cell r="A313" t="str">
            <v>LDA CICLOVIA</v>
          </cell>
          <cell r="B313">
            <v>959</v>
          </cell>
        </row>
        <row r="314">
          <cell r="A314" t="str">
            <v>LDA CICUTA</v>
          </cell>
          <cell r="B314">
            <v>1569</v>
          </cell>
        </row>
        <row r="315">
          <cell r="A315" t="str">
            <v>LDA CIDADE</v>
          </cell>
          <cell r="B315">
            <v>189</v>
          </cell>
        </row>
        <row r="316">
          <cell r="A316" t="str">
            <v>LDA CIDE</v>
          </cell>
          <cell r="B316">
            <v>1251</v>
          </cell>
        </row>
        <row r="317">
          <cell r="A317" t="str">
            <v>LDA CIDRI</v>
          </cell>
          <cell r="B317">
            <v>810</v>
          </cell>
        </row>
        <row r="318">
          <cell r="A318" t="str">
            <v>LDA CILON</v>
          </cell>
          <cell r="B318">
            <v>1416</v>
          </cell>
        </row>
        <row r="319">
          <cell r="A319" t="str">
            <v>LDA CINCOLAGOS</v>
          </cell>
          <cell r="B319">
            <v>880</v>
          </cell>
        </row>
        <row r="320">
          <cell r="A320" t="str">
            <v>LDA CINCOMARIAS</v>
          </cell>
          <cell r="B320">
            <v>377</v>
          </cell>
        </row>
        <row r="321">
          <cell r="A321" t="str">
            <v>LDA CIPRIANO</v>
          </cell>
          <cell r="B321">
            <v>240</v>
          </cell>
        </row>
        <row r="322">
          <cell r="A322" t="str">
            <v>LDA CIRBONI</v>
          </cell>
          <cell r="B322">
            <v>264</v>
          </cell>
        </row>
        <row r="323">
          <cell r="A323" t="str">
            <v>LDA CIRNE</v>
          </cell>
          <cell r="B323">
            <v>49</v>
          </cell>
        </row>
        <row r="324">
          <cell r="A324" t="str">
            <v>LDA CLARA</v>
          </cell>
          <cell r="B324">
            <v>1100</v>
          </cell>
        </row>
        <row r="325">
          <cell r="A325" t="str">
            <v>LDA CLAUDINO</v>
          </cell>
          <cell r="B325">
            <v>767</v>
          </cell>
        </row>
        <row r="326">
          <cell r="A326" t="str">
            <v>LDA CLEDON</v>
          </cell>
          <cell r="B326">
            <v>545</v>
          </cell>
        </row>
        <row r="327">
          <cell r="A327" t="str">
            <v>LDA CLEMENTE</v>
          </cell>
          <cell r="B327">
            <v>257</v>
          </cell>
        </row>
        <row r="328">
          <cell r="A328" t="str">
            <v>LDA COBE</v>
          </cell>
          <cell r="B328">
            <v>261</v>
          </cell>
        </row>
        <row r="329">
          <cell r="A329" t="str">
            <v>LDA COBUCCI</v>
          </cell>
          <cell r="B329">
            <v>571</v>
          </cell>
        </row>
        <row r="330">
          <cell r="A330" t="str">
            <v>LDA COCAIS</v>
          </cell>
          <cell r="B330">
            <v>388</v>
          </cell>
        </row>
        <row r="331">
          <cell r="A331" t="str">
            <v>LDA CODIN</v>
          </cell>
          <cell r="B331">
            <v>1324</v>
          </cell>
        </row>
        <row r="332">
          <cell r="A332" t="str">
            <v>LDA COIMBRA</v>
          </cell>
          <cell r="B332">
            <v>196</v>
          </cell>
        </row>
        <row r="333">
          <cell r="A333" t="str">
            <v>LDA COLINA</v>
          </cell>
          <cell r="B333">
            <v>758</v>
          </cell>
        </row>
        <row r="334">
          <cell r="A334" t="str">
            <v>LDA COLONIA</v>
          </cell>
          <cell r="B334">
            <v>156</v>
          </cell>
        </row>
        <row r="335">
          <cell r="A335" t="str">
            <v>LDA COLONOS</v>
          </cell>
          <cell r="B335">
            <v>1214</v>
          </cell>
        </row>
        <row r="336">
          <cell r="A336" t="str">
            <v>LDA COLUMBIA</v>
          </cell>
          <cell r="B336">
            <v>790</v>
          </cell>
        </row>
        <row r="337">
          <cell r="A337" t="str">
            <v>LDA COMARI</v>
          </cell>
          <cell r="B337">
            <v>759</v>
          </cell>
        </row>
        <row r="338">
          <cell r="A338" t="str">
            <v>LDA COMERCIO</v>
          </cell>
          <cell r="B338">
            <v>1066</v>
          </cell>
        </row>
        <row r="339">
          <cell r="A339" t="str">
            <v>LDA COMETA</v>
          </cell>
          <cell r="B339">
            <v>657</v>
          </cell>
        </row>
        <row r="340">
          <cell r="A340" t="str">
            <v>LDA CONCEICAO</v>
          </cell>
          <cell r="B340">
            <v>102</v>
          </cell>
        </row>
        <row r="341">
          <cell r="A341" t="str">
            <v>LDA CONDADO</v>
          </cell>
          <cell r="B341">
            <v>546</v>
          </cell>
        </row>
        <row r="342">
          <cell r="A342" t="str">
            <v>LDA CONDE</v>
          </cell>
          <cell r="B342">
            <v>23</v>
          </cell>
        </row>
        <row r="343">
          <cell r="A343" t="str">
            <v>LDA CONDEBEL</v>
          </cell>
          <cell r="B343">
            <v>335</v>
          </cell>
        </row>
        <row r="344">
          <cell r="A344" t="str">
            <v>LDA CONDEFIM</v>
          </cell>
          <cell r="B344">
            <v>174</v>
          </cell>
        </row>
        <row r="345">
          <cell r="A345" t="str">
            <v>LDA CONDELE</v>
          </cell>
          <cell r="B345">
            <v>154</v>
          </cell>
        </row>
        <row r="346">
          <cell r="A346" t="str">
            <v>LDA CONDEUBA</v>
          </cell>
          <cell r="B346">
            <v>711</v>
          </cell>
        </row>
        <row r="347">
          <cell r="A347" t="str">
            <v>LDA CONRADO</v>
          </cell>
          <cell r="B347">
            <v>527</v>
          </cell>
        </row>
        <row r="348">
          <cell r="A348" t="str">
            <v>LDA CONSELHEIRO</v>
          </cell>
          <cell r="B348">
            <v>417</v>
          </cell>
        </row>
        <row r="349">
          <cell r="A349" t="str">
            <v>LDA CONTINENTAL</v>
          </cell>
          <cell r="B349">
            <v>545</v>
          </cell>
        </row>
        <row r="350">
          <cell r="A350" t="str">
            <v>LDA CONTORNO</v>
          </cell>
          <cell r="B350">
            <v>669</v>
          </cell>
        </row>
        <row r="351">
          <cell r="A351" t="str">
            <v>LDA COOPERATIVA</v>
          </cell>
          <cell r="B351">
            <v>449</v>
          </cell>
        </row>
        <row r="352">
          <cell r="A352" t="str">
            <v>LDA COQUEIRO</v>
          </cell>
          <cell r="B352">
            <v>604</v>
          </cell>
        </row>
        <row r="353">
          <cell r="A353" t="str">
            <v>LDA CORINGA</v>
          </cell>
          <cell r="B353">
            <v>1376</v>
          </cell>
        </row>
        <row r="354">
          <cell r="A354" t="str">
            <v>LDA CORMELO</v>
          </cell>
          <cell r="B354">
            <v>467</v>
          </cell>
        </row>
        <row r="355">
          <cell r="A355" t="str">
            <v>LDA COSTA</v>
          </cell>
          <cell r="B355">
            <v>440</v>
          </cell>
        </row>
        <row r="356">
          <cell r="A356" t="str">
            <v>LDA COSTALIMA</v>
          </cell>
          <cell r="B356">
            <v>504</v>
          </cell>
        </row>
        <row r="357">
          <cell r="A357" t="str">
            <v>LDA COSVELHO</v>
          </cell>
          <cell r="B357">
            <v>447</v>
          </cell>
        </row>
        <row r="358">
          <cell r="A358" t="str">
            <v>LDA COTIARA</v>
          </cell>
          <cell r="B358">
            <v>739</v>
          </cell>
        </row>
        <row r="359">
          <cell r="A359" t="str">
            <v>LDA COVANCA</v>
          </cell>
          <cell r="B359">
            <v>601</v>
          </cell>
        </row>
        <row r="360">
          <cell r="A360" t="str">
            <v>LDA CRAME</v>
          </cell>
          <cell r="B360">
            <v>1017</v>
          </cell>
        </row>
        <row r="361">
          <cell r="A361" t="str">
            <v>LDA CRATEUS</v>
          </cell>
          <cell r="B361">
            <v>993</v>
          </cell>
        </row>
        <row r="362">
          <cell r="A362" t="str">
            <v>LDA CRAVO</v>
          </cell>
          <cell r="B362">
            <v>250</v>
          </cell>
        </row>
        <row r="363">
          <cell r="A363" t="str">
            <v>LDA CRISTIANO</v>
          </cell>
          <cell r="B363">
            <v>633</v>
          </cell>
        </row>
        <row r="364">
          <cell r="A364" t="str">
            <v>LDA CRISTOVAO</v>
          </cell>
          <cell r="B364">
            <v>139</v>
          </cell>
        </row>
        <row r="365">
          <cell r="A365" t="str">
            <v>LDA CRULIN</v>
          </cell>
          <cell r="B365">
            <v>1479</v>
          </cell>
        </row>
        <row r="366">
          <cell r="A366" t="str">
            <v>LDA CRUZALIA</v>
          </cell>
          <cell r="B366">
            <v>155</v>
          </cell>
        </row>
        <row r="367">
          <cell r="A367" t="str">
            <v>LDA CUBA</v>
          </cell>
          <cell r="B367">
            <v>586</v>
          </cell>
        </row>
        <row r="368">
          <cell r="A368" t="str">
            <v>LDA CUBANGO</v>
          </cell>
          <cell r="B368">
            <v>430</v>
          </cell>
        </row>
        <row r="369">
          <cell r="A369" t="str">
            <v>LDA CUPERTIBA</v>
          </cell>
          <cell r="B369">
            <v>592</v>
          </cell>
        </row>
        <row r="370">
          <cell r="A370" t="str">
            <v>LDA CURIE</v>
          </cell>
          <cell r="B370">
            <v>1437</v>
          </cell>
        </row>
        <row r="371">
          <cell r="A371" t="str">
            <v>LDA CURUCA</v>
          </cell>
          <cell r="B371">
            <v>725</v>
          </cell>
        </row>
        <row r="372">
          <cell r="A372" t="str">
            <v>LDA CURUMAU</v>
          </cell>
          <cell r="B372">
            <v>978</v>
          </cell>
        </row>
        <row r="373">
          <cell r="A373" t="str">
            <v>LDA CXSSHOPPING</v>
          </cell>
          <cell r="B373">
            <v>92</v>
          </cell>
        </row>
        <row r="374">
          <cell r="A374" t="str">
            <v>LDA CYRELA</v>
          </cell>
          <cell r="B374">
            <v>103</v>
          </cell>
        </row>
        <row r="375">
          <cell r="A375" t="str">
            <v>LDA DAFABRICA</v>
          </cell>
          <cell r="B375">
            <v>98</v>
          </cell>
        </row>
        <row r="376">
          <cell r="A376" t="str">
            <v>LDA DAFEIRA</v>
          </cell>
          <cell r="B376">
            <v>876</v>
          </cell>
        </row>
        <row r="377">
          <cell r="A377" t="str">
            <v>LDA DAGRACA</v>
          </cell>
          <cell r="B377">
            <v>10</v>
          </cell>
        </row>
        <row r="378">
          <cell r="A378" t="str">
            <v>LDA DALACHAM</v>
          </cell>
          <cell r="B378">
            <v>140</v>
          </cell>
        </row>
        <row r="379">
          <cell r="A379" t="str">
            <v>LDA DALIA</v>
          </cell>
          <cell r="B379">
            <v>684</v>
          </cell>
        </row>
        <row r="380">
          <cell r="A380" t="str">
            <v>LDA DAMASCO</v>
          </cell>
          <cell r="B380">
            <v>1233</v>
          </cell>
        </row>
        <row r="381">
          <cell r="A381" t="str">
            <v>LDA DAMASIO</v>
          </cell>
          <cell r="B381">
            <v>229</v>
          </cell>
        </row>
        <row r="382">
          <cell r="A382" t="str">
            <v>LDA DANIEL</v>
          </cell>
          <cell r="B382">
            <v>421</v>
          </cell>
        </row>
        <row r="383">
          <cell r="A383" t="str">
            <v>LDA DANTAS</v>
          </cell>
          <cell r="B383">
            <v>428</v>
          </cell>
        </row>
        <row r="384">
          <cell r="A384" t="str">
            <v>LDA DAPEDRA</v>
          </cell>
          <cell r="B384">
            <v>517</v>
          </cell>
        </row>
        <row r="385">
          <cell r="A385" t="str">
            <v>LDA DAPRATA</v>
          </cell>
          <cell r="B385">
            <v>69</v>
          </cell>
        </row>
        <row r="386">
          <cell r="A386" t="str">
            <v>LDA DARKE</v>
          </cell>
          <cell r="B386">
            <v>377</v>
          </cell>
        </row>
        <row r="387">
          <cell r="A387" t="str">
            <v>LDA DARMATOS</v>
          </cell>
          <cell r="B387">
            <v>627</v>
          </cell>
        </row>
        <row r="388">
          <cell r="A388" t="str">
            <v>LDA DAVINCI</v>
          </cell>
          <cell r="B388">
            <v>1829</v>
          </cell>
        </row>
        <row r="389">
          <cell r="A389" t="str">
            <v>LDA DELFIM</v>
          </cell>
          <cell r="B389">
            <v>487</v>
          </cell>
        </row>
        <row r="390">
          <cell r="A390" t="str">
            <v>LDA DEMETRIO</v>
          </cell>
          <cell r="B390">
            <v>829</v>
          </cell>
        </row>
        <row r="391">
          <cell r="A391" t="str">
            <v>LDA DENGO</v>
          </cell>
          <cell r="B391">
            <v>634</v>
          </cell>
        </row>
        <row r="392">
          <cell r="A392" t="str">
            <v>LDA DEODORO V</v>
          </cell>
          <cell r="B392">
            <v>555</v>
          </cell>
        </row>
        <row r="393">
          <cell r="A393" t="str">
            <v>LDA DEPAIVA</v>
          </cell>
          <cell r="B393">
            <v>354</v>
          </cell>
        </row>
        <row r="394">
          <cell r="A394" t="str">
            <v>LDA DESVIO</v>
          </cell>
          <cell r="B394">
            <v>738</v>
          </cell>
        </row>
        <row r="395">
          <cell r="A395" t="str">
            <v>LDA DIAMANTE</v>
          </cell>
          <cell r="B395">
            <v>662</v>
          </cell>
        </row>
        <row r="396">
          <cell r="A396" t="str">
            <v>LDA DIAS</v>
          </cell>
          <cell r="B396">
            <v>163</v>
          </cell>
        </row>
        <row r="397">
          <cell r="A397" t="str">
            <v>LDA DIOMEDES</v>
          </cell>
          <cell r="B397">
            <v>713</v>
          </cell>
        </row>
        <row r="398">
          <cell r="A398" t="str">
            <v>LDA DIONEIA</v>
          </cell>
          <cell r="B398">
            <v>455</v>
          </cell>
        </row>
        <row r="399">
          <cell r="A399" t="str">
            <v>LDA DIONISIO</v>
          </cell>
          <cell r="B399">
            <v>478</v>
          </cell>
        </row>
        <row r="400">
          <cell r="A400" t="str">
            <v>LDA DIQUE</v>
          </cell>
          <cell r="B400">
            <v>257</v>
          </cell>
        </row>
        <row r="401">
          <cell r="A401" t="str">
            <v>LDA DISTRITAL</v>
          </cell>
          <cell r="B401">
            <v>102</v>
          </cell>
        </row>
        <row r="402">
          <cell r="A402" t="str">
            <v>LDA DISTRITO</v>
          </cell>
          <cell r="B402">
            <v>375</v>
          </cell>
        </row>
        <row r="403">
          <cell r="A403" t="str">
            <v>LDA DIVINO V</v>
          </cell>
          <cell r="B403">
            <v>217</v>
          </cell>
        </row>
        <row r="404">
          <cell r="A404" t="str">
            <v>LDA DIVINOR</v>
          </cell>
          <cell r="B404">
            <v>642</v>
          </cell>
        </row>
        <row r="405">
          <cell r="A405" t="str">
            <v>LDA DIVISA</v>
          </cell>
          <cell r="B405">
            <v>521</v>
          </cell>
        </row>
        <row r="406">
          <cell r="A406" t="str">
            <v>LDA DOALHO</v>
          </cell>
          <cell r="B406">
            <v>231</v>
          </cell>
        </row>
        <row r="407">
          <cell r="A407" t="str">
            <v>LDA DOLORES</v>
          </cell>
          <cell r="B407">
            <v>465</v>
          </cell>
        </row>
        <row r="408">
          <cell r="A408" t="str">
            <v>LDA DOMATO</v>
          </cell>
          <cell r="B408">
            <v>768</v>
          </cell>
        </row>
        <row r="409">
          <cell r="A409" t="str">
            <v>LDA DOMINIQUE</v>
          </cell>
          <cell r="B409">
            <v>683</v>
          </cell>
        </row>
        <row r="410">
          <cell r="A410" t="str">
            <v>LDA DOMPEDRO</v>
          </cell>
          <cell r="B410">
            <v>939</v>
          </cell>
        </row>
        <row r="411">
          <cell r="A411" t="str">
            <v>LDA DONABEL</v>
          </cell>
          <cell r="B411">
            <v>489</v>
          </cell>
        </row>
        <row r="412">
          <cell r="A412" t="str">
            <v>LDA DONACLARA</v>
          </cell>
          <cell r="B412">
            <v>553</v>
          </cell>
        </row>
        <row r="413">
          <cell r="A413" t="str">
            <v>LDA DORANDIA</v>
          </cell>
          <cell r="B413">
            <v>1168</v>
          </cell>
        </row>
        <row r="414">
          <cell r="A414" t="str">
            <v>LDA DOURADA</v>
          </cell>
          <cell r="B414">
            <v>419</v>
          </cell>
        </row>
        <row r="415">
          <cell r="A415" t="str">
            <v>LDA DOVALE</v>
          </cell>
          <cell r="B415">
            <v>364</v>
          </cell>
        </row>
        <row r="416">
          <cell r="A416" t="str">
            <v>LDA DRAGON</v>
          </cell>
          <cell r="B416">
            <v>450</v>
          </cell>
        </row>
        <row r="417">
          <cell r="A417" t="str">
            <v>LDA DRICA</v>
          </cell>
          <cell r="B417">
            <v>1126</v>
          </cell>
        </row>
        <row r="418">
          <cell r="A418" t="str">
            <v>LDA DUARTE</v>
          </cell>
          <cell r="B418">
            <v>449</v>
          </cell>
        </row>
        <row r="419">
          <cell r="A419" t="str">
            <v>LDA DUARTINA</v>
          </cell>
          <cell r="B419">
            <v>892</v>
          </cell>
        </row>
        <row r="420">
          <cell r="A420" t="str">
            <v>LDA DUMONT</v>
          </cell>
          <cell r="B420">
            <v>1343</v>
          </cell>
        </row>
        <row r="421">
          <cell r="A421" t="str">
            <v>LDA DUTRA</v>
          </cell>
          <cell r="B421">
            <v>272</v>
          </cell>
        </row>
        <row r="422">
          <cell r="A422" t="str">
            <v>LDA DYRCE</v>
          </cell>
          <cell r="B422">
            <v>903</v>
          </cell>
        </row>
        <row r="423">
          <cell r="A423" t="str">
            <v>LDA EBANO</v>
          </cell>
          <cell r="B423">
            <v>147</v>
          </cell>
        </row>
        <row r="424">
          <cell r="A424" t="str">
            <v>LDA ELEOTERIO</v>
          </cell>
          <cell r="B424">
            <v>336</v>
          </cell>
        </row>
        <row r="425">
          <cell r="A425" t="str">
            <v>LDA ELIMATO</v>
          </cell>
          <cell r="B425">
            <v>1119</v>
          </cell>
        </row>
        <row r="426">
          <cell r="A426" t="str">
            <v>LDA ELIZEU</v>
          </cell>
          <cell r="B426">
            <v>783</v>
          </cell>
        </row>
        <row r="427">
          <cell r="A427" t="str">
            <v>LDA ELLIS</v>
          </cell>
          <cell r="B427">
            <v>1005</v>
          </cell>
        </row>
        <row r="428">
          <cell r="A428" t="str">
            <v>LDA EMBAIXADOR</v>
          </cell>
          <cell r="B428">
            <v>766</v>
          </cell>
        </row>
        <row r="429">
          <cell r="A429" t="str">
            <v>LDA EMBRAPA</v>
          </cell>
          <cell r="B429">
            <v>603</v>
          </cell>
        </row>
        <row r="430">
          <cell r="A430" t="str">
            <v>LDA EMBRATEL</v>
          </cell>
          <cell r="B430">
            <v>691</v>
          </cell>
        </row>
        <row r="431">
          <cell r="A431" t="str">
            <v>LDA EMIL</v>
          </cell>
          <cell r="B431">
            <v>846</v>
          </cell>
        </row>
        <row r="432">
          <cell r="A432" t="str">
            <v>LDA ENGEDRA</v>
          </cell>
          <cell r="B432">
            <v>578</v>
          </cell>
        </row>
        <row r="433">
          <cell r="A433" t="str">
            <v>LDA ENGENHO</v>
          </cell>
          <cell r="B433">
            <v>1082</v>
          </cell>
        </row>
        <row r="434">
          <cell r="A434" t="str">
            <v>LDA ENGENOVO</v>
          </cell>
          <cell r="B434">
            <v>661</v>
          </cell>
        </row>
        <row r="435">
          <cell r="A435" t="str">
            <v>LDA ENSEADA</v>
          </cell>
          <cell r="B435">
            <v>533</v>
          </cell>
        </row>
        <row r="436">
          <cell r="A436" t="str">
            <v>LDA EPITACIO</v>
          </cell>
          <cell r="B436">
            <v>204</v>
          </cell>
        </row>
        <row r="437">
          <cell r="A437" t="str">
            <v>LDA ERICO</v>
          </cell>
          <cell r="B437">
            <v>499</v>
          </cell>
        </row>
        <row r="438">
          <cell r="A438" t="str">
            <v>LDA ESCADINHA</v>
          </cell>
          <cell r="B438">
            <v>493</v>
          </cell>
        </row>
        <row r="439">
          <cell r="A439" t="str">
            <v>LDA ESPECIALISTA</v>
          </cell>
          <cell r="B439">
            <v>638</v>
          </cell>
        </row>
        <row r="440">
          <cell r="A440" t="str">
            <v>LDA ESPERANCA V</v>
          </cell>
          <cell r="B440">
            <v>523</v>
          </cell>
        </row>
        <row r="441">
          <cell r="A441" t="str">
            <v>LDA ESPIRITO</v>
          </cell>
          <cell r="B441">
            <v>736</v>
          </cell>
        </row>
        <row r="442">
          <cell r="A442" t="str">
            <v>LDA ESPLANADA</v>
          </cell>
          <cell r="B442">
            <v>259</v>
          </cell>
        </row>
        <row r="443">
          <cell r="A443" t="str">
            <v>LDA ESTADIO</v>
          </cell>
          <cell r="B443">
            <v>205</v>
          </cell>
        </row>
        <row r="444">
          <cell r="A444" t="str">
            <v>LDA ESTADUAL_LVY</v>
          </cell>
          <cell r="B444">
            <v>685</v>
          </cell>
        </row>
        <row r="445">
          <cell r="A445" t="str">
            <v>LDA ESTAMPARIA</v>
          </cell>
          <cell r="B445">
            <v>1127</v>
          </cell>
        </row>
        <row r="446">
          <cell r="A446" t="str">
            <v>LDA ESTANCIA</v>
          </cell>
          <cell r="B446">
            <v>724</v>
          </cell>
        </row>
        <row r="447">
          <cell r="A447" t="str">
            <v>LDA ESTELAR</v>
          </cell>
          <cell r="B447">
            <v>677</v>
          </cell>
        </row>
        <row r="448">
          <cell r="A448" t="str">
            <v>LDA ESTEVAO</v>
          </cell>
          <cell r="B448">
            <v>619</v>
          </cell>
        </row>
        <row r="449">
          <cell r="A449" t="str">
            <v>LDA ESTIVA</v>
          </cell>
          <cell r="B449">
            <v>540</v>
          </cell>
        </row>
        <row r="450">
          <cell r="A450" t="str">
            <v>LDA ESTRADUQUE</v>
          </cell>
          <cell r="B450">
            <v>192</v>
          </cell>
        </row>
        <row r="451">
          <cell r="A451" t="str">
            <v>LDA ESTRELA</v>
          </cell>
          <cell r="B451">
            <v>1022</v>
          </cell>
        </row>
        <row r="452">
          <cell r="A452" t="str">
            <v>LDA ESTUDANTE</v>
          </cell>
          <cell r="B452">
            <v>1514</v>
          </cell>
        </row>
        <row r="453">
          <cell r="A453" t="str">
            <v>LDA EUCALIPTO</v>
          </cell>
          <cell r="B453">
            <v>1595</v>
          </cell>
        </row>
        <row r="454">
          <cell r="A454" t="str">
            <v>LDA EUROPA</v>
          </cell>
          <cell r="B454">
            <v>372</v>
          </cell>
        </row>
        <row r="455">
          <cell r="A455" t="str">
            <v>LDA EUTIQUIO</v>
          </cell>
          <cell r="B455">
            <v>366</v>
          </cell>
        </row>
        <row r="456">
          <cell r="A456" t="str">
            <v>LDA EXPANOR</v>
          </cell>
          <cell r="B456">
            <v>44</v>
          </cell>
        </row>
        <row r="457">
          <cell r="A457" t="str">
            <v>LDA EXPOSICAO</v>
          </cell>
          <cell r="B457">
            <v>475</v>
          </cell>
        </row>
        <row r="458">
          <cell r="A458" t="str">
            <v>LDA FABIO</v>
          </cell>
          <cell r="B458">
            <v>194</v>
          </cell>
        </row>
        <row r="459">
          <cell r="A459" t="str">
            <v>LDA FAJULI</v>
          </cell>
          <cell r="B459">
            <v>50</v>
          </cell>
        </row>
        <row r="460">
          <cell r="A460" t="str">
            <v>LDA FALCAO</v>
          </cell>
          <cell r="B460">
            <v>806</v>
          </cell>
        </row>
        <row r="461">
          <cell r="A461" t="str">
            <v>LDA FARADAY</v>
          </cell>
          <cell r="B461">
            <v>883</v>
          </cell>
        </row>
        <row r="462">
          <cell r="A462" t="str">
            <v>LDA FARAO</v>
          </cell>
          <cell r="B462">
            <v>390</v>
          </cell>
        </row>
        <row r="463">
          <cell r="A463" t="str">
            <v>LDA FARIA</v>
          </cell>
          <cell r="B463">
            <v>463</v>
          </cell>
        </row>
        <row r="464">
          <cell r="A464" t="str">
            <v>LDA FARMA</v>
          </cell>
          <cell r="B464">
            <v>601</v>
          </cell>
        </row>
        <row r="465">
          <cell r="A465" t="str">
            <v>LDA FARNESE</v>
          </cell>
          <cell r="B465">
            <v>335</v>
          </cell>
        </row>
        <row r="466">
          <cell r="A466" t="str">
            <v>LDA FARO</v>
          </cell>
          <cell r="B466">
            <v>61</v>
          </cell>
        </row>
        <row r="467">
          <cell r="A467" t="str">
            <v>LDA FARRULA</v>
          </cell>
          <cell r="B467">
            <v>1340</v>
          </cell>
        </row>
        <row r="468">
          <cell r="A468" t="str">
            <v>LDA FAUSTO</v>
          </cell>
          <cell r="B468">
            <v>501</v>
          </cell>
        </row>
        <row r="469">
          <cell r="A469" t="str">
            <v>LDA FAVORITO</v>
          </cell>
          <cell r="B469">
            <v>587</v>
          </cell>
        </row>
        <row r="470">
          <cell r="A470" t="str">
            <v>LDA FAZENDA</v>
          </cell>
          <cell r="B470">
            <v>707</v>
          </cell>
        </row>
        <row r="471">
          <cell r="A471" t="str">
            <v>LDA FEDERAL</v>
          </cell>
          <cell r="B471">
            <v>1100</v>
          </cell>
        </row>
        <row r="472">
          <cell r="A472" t="str">
            <v>LDA FEITAL</v>
          </cell>
          <cell r="B472">
            <v>636</v>
          </cell>
        </row>
        <row r="473">
          <cell r="A473" t="str">
            <v>LDA FELICARDO</v>
          </cell>
          <cell r="B473">
            <v>1063</v>
          </cell>
        </row>
        <row r="474">
          <cell r="A474" t="str">
            <v>LDA FELISBELO</v>
          </cell>
          <cell r="B474">
            <v>441</v>
          </cell>
        </row>
        <row r="475">
          <cell r="A475" t="str">
            <v>LDA FELIX</v>
          </cell>
          <cell r="B475">
            <v>253</v>
          </cell>
        </row>
        <row r="476">
          <cell r="A476" t="str">
            <v>LDA FELOP</v>
          </cell>
          <cell r="B476">
            <v>66</v>
          </cell>
        </row>
        <row r="477">
          <cell r="A477" t="str">
            <v>LDA FERNANDA</v>
          </cell>
          <cell r="B477">
            <v>686</v>
          </cell>
        </row>
        <row r="478">
          <cell r="A478" t="str">
            <v>LDA FERNANDES</v>
          </cell>
          <cell r="B478">
            <v>221</v>
          </cell>
        </row>
        <row r="479">
          <cell r="A479" t="str">
            <v>LDA FERNIZ</v>
          </cell>
          <cell r="B479">
            <v>542</v>
          </cell>
        </row>
        <row r="480">
          <cell r="A480" t="str">
            <v>LDA FERRAZ</v>
          </cell>
          <cell r="B480">
            <v>978</v>
          </cell>
        </row>
        <row r="481">
          <cell r="A481" t="str">
            <v>LDA FIGUEIRAS</v>
          </cell>
          <cell r="B481">
            <v>527</v>
          </cell>
        </row>
        <row r="482">
          <cell r="A482" t="str">
            <v>LDA FILOMENA</v>
          </cell>
          <cell r="B482">
            <v>547</v>
          </cell>
        </row>
        <row r="483">
          <cell r="A483" t="str">
            <v>LDA FINANCA</v>
          </cell>
          <cell r="B483">
            <v>203</v>
          </cell>
        </row>
        <row r="484">
          <cell r="A484" t="str">
            <v>LDA FIRMINO</v>
          </cell>
          <cell r="B484">
            <v>456</v>
          </cell>
        </row>
        <row r="485">
          <cell r="A485" t="str">
            <v>LDA FLORENCA</v>
          </cell>
          <cell r="B485">
            <v>940</v>
          </cell>
        </row>
        <row r="486">
          <cell r="A486" t="str">
            <v>LDA FLORES</v>
          </cell>
          <cell r="B486">
            <v>477</v>
          </cell>
        </row>
        <row r="487">
          <cell r="A487" t="str">
            <v>LDA FOBOS</v>
          </cell>
          <cell r="B487">
            <v>519</v>
          </cell>
        </row>
        <row r="488">
          <cell r="A488" t="str">
            <v>LDA FOME</v>
          </cell>
          <cell r="B488">
            <v>407</v>
          </cell>
        </row>
        <row r="489">
          <cell r="A489" t="str">
            <v>LDA FONSECA</v>
          </cell>
          <cell r="B489">
            <v>718</v>
          </cell>
        </row>
        <row r="490">
          <cell r="A490" t="str">
            <v>LDA FONTENELE</v>
          </cell>
          <cell r="B490">
            <v>442</v>
          </cell>
        </row>
        <row r="491">
          <cell r="A491" t="str">
            <v>LDA FONTES II</v>
          </cell>
          <cell r="B491">
            <v>564</v>
          </cell>
        </row>
        <row r="492">
          <cell r="A492" t="str">
            <v>LDA FONTINHA</v>
          </cell>
          <cell r="B492">
            <v>475</v>
          </cell>
        </row>
        <row r="493">
          <cell r="A493" t="str">
            <v>LDA FORGANE</v>
          </cell>
          <cell r="B493">
            <v>121</v>
          </cell>
        </row>
        <row r="494">
          <cell r="A494" t="str">
            <v>LDA FORTALEZA</v>
          </cell>
          <cell r="B494">
            <v>805</v>
          </cell>
        </row>
        <row r="495">
          <cell r="A495" t="str">
            <v>LDA FORTUNATO</v>
          </cell>
          <cell r="B495">
            <v>890</v>
          </cell>
        </row>
        <row r="496">
          <cell r="A496" t="str">
            <v>LDA FORUM</v>
          </cell>
          <cell r="B496">
            <v>269</v>
          </cell>
        </row>
        <row r="497">
          <cell r="A497" t="str">
            <v>LDA FRAGOSO</v>
          </cell>
          <cell r="B497">
            <v>137</v>
          </cell>
        </row>
        <row r="498">
          <cell r="A498" t="str">
            <v>LDA FRAMBAR</v>
          </cell>
          <cell r="B498">
            <v>406</v>
          </cell>
        </row>
        <row r="499">
          <cell r="A499" t="str">
            <v>LDA FRANCA</v>
          </cell>
          <cell r="B499">
            <v>591</v>
          </cell>
        </row>
        <row r="500">
          <cell r="A500" t="str">
            <v>LDA FRANCIGENIO</v>
          </cell>
          <cell r="B500">
            <v>224</v>
          </cell>
        </row>
        <row r="501">
          <cell r="A501" t="str">
            <v>LDA FRANKLIN</v>
          </cell>
          <cell r="B501">
            <v>554</v>
          </cell>
        </row>
        <row r="502">
          <cell r="A502" t="str">
            <v>LDA FRANTELA</v>
          </cell>
          <cell r="B502">
            <v>419</v>
          </cell>
        </row>
        <row r="503">
          <cell r="A503" t="str">
            <v>LDA FREIJO</v>
          </cell>
          <cell r="B503">
            <v>633</v>
          </cell>
        </row>
        <row r="504">
          <cell r="A504" t="str">
            <v>LDA FRESON</v>
          </cell>
          <cell r="B504">
            <v>1182</v>
          </cell>
        </row>
        <row r="505">
          <cell r="A505" t="str">
            <v>LDA FROLICK</v>
          </cell>
          <cell r="B505">
            <v>325</v>
          </cell>
        </row>
        <row r="506">
          <cell r="A506" t="str">
            <v>LDA FRONTIN</v>
          </cell>
          <cell r="B506">
            <v>756</v>
          </cell>
        </row>
        <row r="507">
          <cell r="A507" t="str">
            <v>LDA FROTA</v>
          </cell>
          <cell r="B507">
            <v>145</v>
          </cell>
        </row>
        <row r="508">
          <cell r="A508" t="str">
            <v>LDA FUNDINOPI</v>
          </cell>
          <cell r="B508">
            <v>482</v>
          </cell>
        </row>
        <row r="509">
          <cell r="A509" t="str">
            <v>LDA FUNIL</v>
          </cell>
          <cell r="B509">
            <v>763</v>
          </cell>
        </row>
        <row r="510">
          <cell r="A510" t="str">
            <v>LDA FURADO</v>
          </cell>
          <cell r="B510">
            <v>1454</v>
          </cell>
        </row>
        <row r="511">
          <cell r="A511" t="str">
            <v>LDA FURMAN</v>
          </cell>
          <cell r="B511">
            <v>1409</v>
          </cell>
        </row>
        <row r="512">
          <cell r="A512" t="str">
            <v>LDA FURQUIN</v>
          </cell>
          <cell r="B512">
            <v>219</v>
          </cell>
        </row>
        <row r="513">
          <cell r="A513" t="str">
            <v>LDA GABEIRA</v>
          </cell>
          <cell r="B513">
            <v>465</v>
          </cell>
        </row>
        <row r="514">
          <cell r="A514" t="str">
            <v>LDA GABUR</v>
          </cell>
          <cell r="B514">
            <v>42</v>
          </cell>
        </row>
        <row r="515">
          <cell r="A515" t="str">
            <v>LDA GADOBAN</v>
          </cell>
          <cell r="B515">
            <v>1382</v>
          </cell>
        </row>
        <row r="516">
          <cell r="A516" t="str">
            <v>LDA GAIVOTAS</v>
          </cell>
          <cell r="B516">
            <v>439</v>
          </cell>
        </row>
        <row r="517">
          <cell r="A517" t="str">
            <v>LDA GALAXIA</v>
          </cell>
          <cell r="B517">
            <v>557</v>
          </cell>
        </row>
        <row r="518">
          <cell r="A518" t="str">
            <v>LDA GALDINO</v>
          </cell>
          <cell r="B518">
            <v>165</v>
          </cell>
        </row>
        <row r="519">
          <cell r="A519" t="str">
            <v>LDA GALETA</v>
          </cell>
          <cell r="B519">
            <v>351</v>
          </cell>
        </row>
        <row r="520">
          <cell r="A520" t="str">
            <v>LDA GALILEU</v>
          </cell>
          <cell r="B520">
            <v>1158</v>
          </cell>
        </row>
        <row r="521">
          <cell r="A521" t="str">
            <v>LDA GALVANI</v>
          </cell>
          <cell r="B521">
            <v>51</v>
          </cell>
        </row>
        <row r="522">
          <cell r="A522" t="str">
            <v>LDA GALVAO</v>
          </cell>
          <cell r="B522">
            <v>295</v>
          </cell>
        </row>
        <row r="523">
          <cell r="A523" t="str">
            <v>LDA GAMA IV</v>
          </cell>
          <cell r="B523">
            <v>487</v>
          </cell>
        </row>
        <row r="524">
          <cell r="A524" t="str">
            <v>LDA GARCIA</v>
          </cell>
          <cell r="B524">
            <v>658</v>
          </cell>
        </row>
        <row r="525">
          <cell r="A525" t="str">
            <v>LDA GARCIDON</v>
          </cell>
          <cell r="B525">
            <v>215</v>
          </cell>
        </row>
        <row r="526">
          <cell r="A526" t="str">
            <v>LDA GARIBALDI</v>
          </cell>
          <cell r="B526">
            <v>221</v>
          </cell>
        </row>
        <row r="527">
          <cell r="A527" t="str">
            <v>LDA GAROPA</v>
          </cell>
          <cell r="B527">
            <v>658</v>
          </cell>
        </row>
        <row r="528">
          <cell r="A528" t="str">
            <v>LDA GARRET</v>
          </cell>
          <cell r="B528">
            <v>364</v>
          </cell>
        </row>
        <row r="529">
          <cell r="A529" t="str">
            <v>LDA GAVEMEYER</v>
          </cell>
          <cell r="B529">
            <v>271</v>
          </cell>
        </row>
        <row r="530">
          <cell r="A530" t="str">
            <v>LDA GAZA</v>
          </cell>
          <cell r="B530">
            <v>1171</v>
          </cell>
        </row>
        <row r="531">
          <cell r="A531" t="str">
            <v>LDA GEMI</v>
          </cell>
          <cell r="B531">
            <v>523</v>
          </cell>
        </row>
        <row r="532">
          <cell r="A532" t="str">
            <v>LDA GENARO</v>
          </cell>
          <cell r="B532">
            <v>338</v>
          </cell>
        </row>
        <row r="533">
          <cell r="A533" t="str">
            <v>LDA GENEMITRE</v>
          </cell>
          <cell r="B533">
            <v>380</v>
          </cell>
        </row>
        <row r="534">
          <cell r="A534" t="str">
            <v>LDA GENERACAO</v>
          </cell>
          <cell r="B534">
            <v>514</v>
          </cell>
        </row>
        <row r="535">
          <cell r="A535" t="str">
            <v>LDA GENIPABU</v>
          </cell>
          <cell r="B535">
            <v>234</v>
          </cell>
        </row>
        <row r="536">
          <cell r="A536" t="str">
            <v>LDA GENISAN</v>
          </cell>
          <cell r="B536">
            <v>219</v>
          </cell>
        </row>
        <row r="537">
          <cell r="A537" t="str">
            <v>LDA GEORGIA</v>
          </cell>
          <cell r="B537">
            <v>862</v>
          </cell>
        </row>
        <row r="538">
          <cell r="A538" t="str">
            <v>LDA GERANIOS</v>
          </cell>
          <cell r="B538">
            <v>606</v>
          </cell>
        </row>
        <row r="539">
          <cell r="A539" t="str">
            <v>LDA GERICINO</v>
          </cell>
          <cell r="B539">
            <v>978</v>
          </cell>
        </row>
        <row r="540">
          <cell r="A540" t="str">
            <v>LDA GETULIO</v>
          </cell>
          <cell r="B540">
            <v>386</v>
          </cell>
        </row>
        <row r="541">
          <cell r="A541" t="str">
            <v>LDA GETUVAR</v>
          </cell>
          <cell r="B541">
            <v>932</v>
          </cell>
        </row>
        <row r="542">
          <cell r="A542" t="str">
            <v>LDA GEVARGAS</v>
          </cell>
          <cell r="B542">
            <v>277</v>
          </cell>
        </row>
        <row r="543">
          <cell r="A543" t="str">
            <v>LDA GIBA</v>
          </cell>
          <cell r="B543">
            <v>852</v>
          </cell>
        </row>
        <row r="544">
          <cell r="A544" t="str">
            <v>LDA GIBRAN</v>
          </cell>
          <cell r="B544">
            <v>103</v>
          </cell>
        </row>
        <row r="545">
          <cell r="A545" t="str">
            <v>LDA GIL</v>
          </cell>
          <cell r="B545">
            <v>219</v>
          </cell>
        </row>
        <row r="546">
          <cell r="A546" t="str">
            <v>LDA GIRASSOL</v>
          </cell>
          <cell r="B546">
            <v>775</v>
          </cell>
        </row>
        <row r="547">
          <cell r="A547" t="str">
            <v>LDA GLERMINA</v>
          </cell>
          <cell r="B547">
            <v>616</v>
          </cell>
        </row>
        <row r="548">
          <cell r="A548" t="str">
            <v>LDA GLOBO</v>
          </cell>
          <cell r="B548">
            <v>121</v>
          </cell>
        </row>
        <row r="549">
          <cell r="A549" t="str">
            <v>LDA GOCEPE</v>
          </cell>
          <cell r="B549">
            <v>634</v>
          </cell>
        </row>
        <row r="550">
          <cell r="A550" t="str">
            <v>LDA GOIANA</v>
          </cell>
          <cell r="B550">
            <v>217</v>
          </cell>
        </row>
        <row r="551">
          <cell r="A551" t="str">
            <v>LDA GOIAS</v>
          </cell>
          <cell r="B551">
            <v>1158</v>
          </cell>
        </row>
        <row r="552">
          <cell r="A552" t="str">
            <v>LDA GOIS</v>
          </cell>
          <cell r="B552">
            <v>633</v>
          </cell>
        </row>
        <row r="553">
          <cell r="A553" t="str">
            <v>LDA GONCALVES</v>
          </cell>
          <cell r="B553">
            <v>612</v>
          </cell>
        </row>
        <row r="554">
          <cell r="A554" t="str">
            <v>LDA GRABOIS</v>
          </cell>
          <cell r="B554">
            <v>219</v>
          </cell>
        </row>
        <row r="555">
          <cell r="A555" t="str">
            <v>LDA GRACA</v>
          </cell>
          <cell r="B555">
            <v>983</v>
          </cell>
        </row>
        <row r="556">
          <cell r="A556" t="str">
            <v>LDA GRACINDO</v>
          </cell>
          <cell r="B556">
            <v>310</v>
          </cell>
        </row>
        <row r="557">
          <cell r="A557" t="str">
            <v>LDA GRAMAMI</v>
          </cell>
          <cell r="B557">
            <v>480</v>
          </cell>
        </row>
        <row r="558">
          <cell r="A558" t="str">
            <v>LDA GRANATO</v>
          </cell>
          <cell r="B558">
            <v>455</v>
          </cell>
        </row>
        <row r="559">
          <cell r="A559" t="str">
            <v>LDA GRANJA</v>
          </cell>
          <cell r="B559">
            <v>760</v>
          </cell>
        </row>
        <row r="560">
          <cell r="A560" t="str">
            <v>LDA GRANRIO</v>
          </cell>
          <cell r="B560">
            <v>738</v>
          </cell>
        </row>
        <row r="561">
          <cell r="A561" t="str">
            <v>LDA GRAUNA</v>
          </cell>
          <cell r="B561">
            <v>931</v>
          </cell>
        </row>
        <row r="562">
          <cell r="A562" t="str">
            <v>LDA GRINALDINA</v>
          </cell>
          <cell r="B562">
            <v>824</v>
          </cell>
        </row>
        <row r="563">
          <cell r="A563" t="str">
            <v>LDA GRIZELTA</v>
          </cell>
          <cell r="B563">
            <v>856</v>
          </cell>
        </row>
        <row r="564">
          <cell r="A564" t="str">
            <v>LDA GROTAFUNDA</v>
          </cell>
          <cell r="B564">
            <v>221</v>
          </cell>
        </row>
        <row r="565">
          <cell r="A565" t="str">
            <v>LDA GRUMARI</v>
          </cell>
          <cell r="B565">
            <v>1035</v>
          </cell>
        </row>
        <row r="566">
          <cell r="A566" t="str">
            <v>LDA GRUPIARA</v>
          </cell>
          <cell r="B566">
            <v>602</v>
          </cell>
        </row>
        <row r="567">
          <cell r="A567" t="str">
            <v>LDA GRUTA</v>
          </cell>
          <cell r="B567">
            <v>42</v>
          </cell>
        </row>
        <row r="568">
          <cell r="A568" t="str">
            <v>LDA GUADALAJARA</v>
          </cell>
          <cell r="B568">
            <v>350</v>
          </cell>
        </row>
        <row r="569">
          <cell r="A569" t="str">
            <v>LDA GUAIACA</v>
          </cell>
          <cell r="B569">
            <v>663</v>
          </cell>
        </row>
        <row r="570">
          <cell r="A570" t="str">
            <v>LDA GUANDENA</v>
          </cell>
          <cell r="B570">
            <v>1038</v>
          </cell>
        </row>
        <row r="571">
          <cell r="A571" t="str">
            <v>LDA GUANELLA</v>
          </cell>
          <cell r="B571">
            <v>755</v>
          </cell>
        </row>
        <row r="572">
          <cell r="A572" t="str">
            <v>LDA GUAPORE</v>
          </cell>
          <cell r="B572">
            <v>707</v>
          </cell>
        </row>
        <row r="573">
          <cell r="A573" t="str">
            <v>LDA GUARACIABA</v>
          </cell>
          <cell r="B573">
            <v>347</v>
          </cell>
        </row>
        <row r="574">
          <cell r="A574" t="str">
            <v>LDA GUARAJUBA</v>
          </cell>
          <cell r="B574">
            <v>688</v>
          </cell>
        </row>
        <row r="575">
          <cell r="A575" t="str">
            <v>LDA GUARANA</v>
          </cell>
          <cell r="B575">
            <v>697</v>
          </cell>
        </row>
        <row r="576">
          <cell r="A576" t="str">
            <v>LDA GUARANI</v>
          </cell>
          <cell r="B576">
            <v>301</v>
          </cell>
        </row>
        <row r="577">
          <cell r="A577" t="str">
            <v>LDA GUARANTA</v>
          </cell>
          <cell r="B577">
            <v>79</v>
          </cell>
        </row>
        <row r="578">
          <cell r="A578" t="str">
            <v>LDA GUARAPAVA</v>
          </cell>
          <cell r="B578">
            <v>142</v>
          </cell>
        </row>
        <row r="579">
          <cell r="A579" t="str">
            <v>LDA GUARU</v>
          </cell>
          <cell r="B579">
            <v>815</v>
          </cell>
        </row>
        <row r="580">
          <cell r="A580" t="str">
            <v>LDA GUARUNA</v>
          </cell>
          <cell r="B580">
            <v>635</v>
          </cell>
        </row>
        <row r="581">
          <cell r="A581" t="str">
            <v>LDA GUASHOPPING</v>
          </cell>
          <cell r="B581">
            <v>25</v>
          </cell>
        </row>
        <row r="582">
          <cell r="A582" t="str">
            <v>LDA GUATEMALA</v>
          </cell>
          <cell r="B582">
            <v>355</v>
          </cell>
        </row>
        <row r="583">
          <cell r="A583" t="str">
            <v>LDA GUATUBA</v>
          </cell>
          <cell r="B583">
            <v>400</v>
          </cell>
        </row>
        <row r="584">
          <cell r="A584" t="str">
            <v>LDA GUEDES</v>
          </cell>
          <cell r="B584">
            <v>89</v>
          </cell>
        </row>
        <row r="585">
          <cell r="A585" t="str">
            <v>LDA GUERE</v>
          </cell>
          <cell r="B585">
            <v>821</v>
          </cell>
        </row>
        <row r="586">
          <cell r="A586" t="str">
            <v>LDA GUERREIRO</v>
          </cell>
          <cell r="B586">
            <v>616</v>
          </cell>
        </row>
        <row r="587">
          <cell r="A587" t="str">
            <v>LDA GUIDA</v>
          </cell>
          <cell r="B587">
            <v>638</v>
          </cell>
        </row>
        <row r="588">
          <cell r="A588" t="str">
            <v>LDA GUILHERA</v>
          </cell>
          <cell r="B588">
            <v>1157</v>
          </cell>
        </row>
        <row r="589">
          <cell r="A589" t="str">
            <v>LDA GUIMARAES I</v>
          </cell>
          <cell r="B589">
            <v>928</v>
          </cell>
        </row>
        <row r="590">
          <cell r="A590" t="str">
            <v>LDA GUIMAX</v>
          </cell>
          <cell r="B590">
            <v>385</v>
          </cell>
        </row>
        <row r="591">
          <cell r="A591" t="str">
            <v>LDA GUIOMAR</v>
          </cell>
          <cell r="B591">
            <v>396</v>
          </cell>
        </row>
        <row r="592">
          <cell r="A592" t="str">
            <v>LDA GUIRAREIA</v>
          </cell>
          <cell r="B592">
            <v>511</v>
          </cell>
        </row>
        <row r="593">
          <cell r="A593" t="str">
            <v>LDA GURGEL</v>
          </cell>
          <cell r="B593">
            <v>520</v>
          </cell>
        </row>
        <row r="594">
          <cell r="A594" t="str">
            <v>LDA GURJAO</v>
          </cell>
          <cell r="B594">
            <v>512</v>
          </cell>
        </row>
        <row r="595">
          <cell r="A595" t="str">
            <v>LDA GURUPI</v>
          </cell>
          <cell r="B595">
            <v>412</v>
          </cell>
        </row>
        <row r="596">
          <cell r="A596" t="str">
            <v>LDA HAITI</v>
          </cell>
          <cell r="B596">
            <v>596</v>
          </cell>
        </row>
        <row r="597">
          <cell r="A597" t="str">
            <v>LDA HAVANA</v>
          </cell>
          <cell r="B597">
            <v>912</v>
          </cell>
        </row>
        <row r="598">
          <cell r="A598" t="str">
            <v>LDA HAVELANGE</v>
          </cell>
          <cell r="B598">
            <v>71</v>
          </cell>
        </row>
        <row r="599">
          <cell r="A599" t="str">
            <v>LDA HELIOPOLIS</v>
          </cell>
          <cell r="B599">
            <v>1220</v>
          </cell>
        </row>
        <row r="600">
          <cell r="A600" t="str">
            <v>LDA HENRIQUE</v>
          </cell>
          <cell r="B600">
            <v>496</v>
          </cell>
        </row>
        <row r="601">
          <cell r="A601" t="str">
            <v>LDA HERMES</v>
          </cell>
          <cell r="B601">
            <v>13</v>
          </cell>
        </row>
        <row r="602">
          <cell r="A602" t="str">
            <v>LDA HERVAL</v>
          </cell>
          <cell r="B602">
            <v>552</v>
          </cell>
        </row>
        <row r="603">
          <cell r="A603" t="str">
            <v>LDA HIMALAIA</v>
          </cell>
          <cell r="B603">
            <v>534</v>
          </cell>
        </row>
        <row r="604">
          <cell r="A604" t="str">
            <v>LDA HIPOLITO</v>
          </cell>
          <cell r="B604">
            <v>113</v>
          </cell>
        </row>
        <row r="605">
          <cell r="A605" t="str">
            <v>LDA HOMERO</v>
          </cell>
          <cell r="B605">
            <v>593</v>
          </cell>
        </row>
        <row r="606">
          <cell r="A606" t="str">
            <v>LDA HONORIO</v>
          </cell>
          <cell r="B606">
            <v>515</v>
          </cell>
        </row>
        <row r="607">
          <cell r="A607" t="str">
            <v>LDA HORIZONTE</v>
          </cell>
          <cell r="B607">
            <v>739</v>
          </cell>
        </row>
        <row r="608">
          <cell r="A608" t="str">
            <v>LDA HORTALICA</v>
          </cell>
          <cell r="B608">
            <v>1436</v>
          </cell>
        </row>
        <row r="609">
          <cell r="A609" t="str">
            <v>LDA HORTENCIA</v>
          </cell>
          <cell r="B609">
            <v>1036</v>
          </cell>
        </row>
        <row r="610">
          <cell r="A610" t="str">
            <v>LDA HORTO</v>
          </cell>
          <cell r="B610">
            <v>631</v>
          </cell>
        </row>
        <row r="611">
          <cell r="A611" t="str">
            <v>LDA HOSPITAL</v>
          </cell>
          <cell r="B611">
            <v>824</v>
          </cell>
        </row>
        <row r="612">
          <cell r="A612" t="str">
            <v>LDA HUMBERTO</v>
          </cell>
          <cell r="B612">
            <v>983</v>
          </cell>
        </row>
        <row r="613">
          <cell r="A613" t="str">
            <v>LDA IBERIA</v>
          </cell>
          <cell r="B613">
            <v>613</v>
          </cell>
        </row>
        <row r="614">
          <cell r="A614" t="str">
            <v>LDA IBIAPINA</v>
          </cell>
          <cell r="B614">
            <v>288</v>
          </cell>
        </row>
        <row r="615">
          <cell r="A615" t="str">
            <v>LDA IBITIRA</v>
          </cell>
          <cell r="B615">
            <v>818</v>
          </cell>
        </row>
        <row r="616">
          <cell r="A616" t="str">
            <v>LDA IBITUBA</v>
          </cell>
          <cell r="B616">
            <v>140</v>
          </cell>
        </row>
        <row r="617">
          <cell r="A617" t="str">
            <v>LDA IBRATAL</v>
          </cell>
          <cell r="B617">
            <v>58</v>
          </cell>
        </row>
        <row r="618">
          <cell r="A618" t="str">
            <v>LDA ICARO</v>
          </cell>
          <cell r="B618">
            <v>556</v>
          </cell>
        </row>
        <row r="619">
          <cell r="A619" t="str">
            <v>LDA ICONHA</v>
          </cell>
          <cell r="B619">
            <v>635</v>
          </cell>
        </row>
        <row r="620">
          <cell r="A620" t="str">
            <v>LDA IGARAPE</v>
          </cell>
          <cell r="B620">
            <v>960</v>
          </cell>
        </row>
        <row r="621">
          <cell r="A621" t="str">
            <v>LDA IGUANA</v>
          </cell>
          <cell r="B621">
            <v>581</v>
          </cell>
        </row>
        <row r="622">
          <cell r="A622" t="str">
            <v>LDA IGUAVELHO</v>
          </cell>
          <cell r="B622">
            <v>296</v>
          </cell>
        </row>
        <row r="623">
          <cell r="A623" t="str">
            <v>LDA ILHA DOS POMBOS</v>
          </cell>
          <cell r="B623">
            <v>2</v>
          </cell>
        </row>
        <row r="624">
          <cell r="A624" t="str">
            <v>LDA ILHAPURA</v>
          </cell>
          <cell r="B624">
            <v>62</v>
          </cell>
        </row>
        <row r="625">
          <cell r="A625" t="str">
            <v>LDA ILIDIO</v>
          </cell>
          <cell r="B625">
            <v>825</v>
          </cell>
        </row>
        <row r="626">
          <cell r="A626" t="str">
            <v>LDA ILUSTRADA</v>
          </cell>
          <cell r="B626">
            <v>841</v>
          </cell>
        </row>
        <row r="627">
          <cell r="A627" t="str">
            <v>LDA IMBO</v>
          </cell>
          <cell r="B627">
            <v>1122</v>
          </cell>
        </row>
        <row r="628">
          <cell r="A628" t="str">
            <v>LDA IMENAGUA</v>
          </cell>
          <cell r="B628">
            <v>742</v>
          </cell>
        </row>
        <row r="629">
          <cell r="A629" t="str">
            <v>LDA IMPERADOR</v>
          </cell>
          <cell r="B629">
            <v>557</v>
          </cell>
        </row>
        <row r="630">
          <cell r="A630" t="str">
            <v>LDA IMPERIAL</v>
          </cell>
          <cell r="B630">
            <v>535</v>
          </cell>
        </row>
        <row r="631">
          <cell r="A631" t="str">
            <v>LDA INDEPENDENCIA</v>
          </cell>
          <cell r="B631">
            <v>880</v>
          </cell>
        </row>
        <row r="632">
          <cell r="A632" t="str">
            <v>LDA INFANTE</v>
          </cell>
          <cell r="B632">
            <v>841</v>
          </cell>
        </row>
        <row r="633">
          <cell r="A633" t="str">
            <v>LDA INHOAIBA</v>
          </cell>
          <cell r="B633">
            <v>1002</v>
          </cell>
        </row>
        <row r="634">
          <cell r="A634" t="str">
            <v>LDA INTEGRACAO</v>
          </cell>
          <cell r="B634">
            <v>1027</v>
          </cell>
        </row>
        <row r="635">
          <cell r="A635" t="str">
            <v>LDA IPADU</v>
          </cell>
          <cell r="B635">
            <v>810</v>
          </cell>
        </row>
        <row r="636">
          <cell r="A636" t="str">
            <v>LDA IPAMERI</v>
          </cell>
          <cell r="B636">
            <v>537</v>
          </cell>
        </row>
        <row r="637">
          <cell r="A637" t="str">
            <v>LDA IPE</v>
          </cell>
          <cell r="B637">
            <v>104</v>
          </cell>
        </row>
        <row r="638">
          <cell r="A638" t="str">
            <v>LDA IPOLIS</v>
          </cell>
          <cell r="B638">
            <v>589</v>
          </cell>
        </row>
        <row r="639">
          <cell r="A639" t="str">
            <v>LDA IPORANGA</v>
          </cell>
          <cell r="B639">
            <v>1273</v>
          </cell>
        </row>
        <row r="640">
          <cell r="A640" t="str">
            <v>LDA IRAPURU</v>
          </cell>
          <cell r="B640">
            <v>1174</v>
          </cell>
        </row>
        <row r="641">
          <cell r="A641" t="str">
            <v>LDA IRIDIUM</v>
          </cell>
          <cell r="B641">
            <v>327</v>
          </cell>
        </row>
        <row r="642">
          <cell r="A642" t="str">
            <v>LDA ISABEL</v>
          </cell>
          <cell r="B642">
            <v>701</v>
          </cell>
        </row>
        <row r="643">
          <cell r="A643" t="str">
            <v>LDA ISAQUITA</v>
          </cell>
          <cell r="B643">
            <v>441</v>
          </cell>
        </row>
        <row r="644">
          <cell r="A644" t="str">
            <v>LDA ISIDORO</v>
          </cell>
          <cell r="B644">
            <v>267</v>
          </cell>
        </row>
        <row r="645">
          <cell r="A645" t="str">
            <v>LDA ITABORA</v>
          </cell>
          <cell r="B645">
            <v>684</v>
          </cell>
        </row>
        <row r="646">
          <cell r="A646" t="str">
            <v>LDA ITAIM</v>
          </cell>
          <cell r="B646">
            <v>558</v>
          </cell>
        </row>
        <row r="647">
          <cell r="A647" t="str">
            <v>LDA ITAIPAVA</v>
          </cell>
          <cell r="B647">
            <v>350</v>
          </cell>
        </row>
        <row r="648">
          <cell r="A648" t="str">
            <v>LDA ITAJAI</v>
          </cell>
          <cell r="B648">
            <v>771</v>
          </cell>
        </row>
        <row r="649">
          <cell r="A649" t="str">
            <v>LDA ITALIA</v>
          </cell>
          <cell r="B649">
            <v>1378</v>
          </cell>
        </row>
        <row r="650">
          <cell r="A650" t="str">
            <v>LDA ITAMARACA</v>
          </cell>
          <cell r="B650">
            <v>626</v>
          </cell>
        </row>
        <row r="651">
          <cell r="A651" t="str">
            <v>LDA ITAMBES</v>
          </cell>
          <cell r="B651">
            <v>519</v>
          </cell>
        </row>
        <row r="652">
          <cell r="A652" t="str">
            <v>LDA ITAOCA</v>
          </cell>
          <cell r="B652">
            <v>428</v>
          </cell>
        </row>
        <row r="653">
          <cell r="A653" t="str">
            <v>LDA ITAPE</v>
          </cell>
          <cell r="B653">
            <v>187</v>
          </cell>
        </row>
        <row r="654">
          <cell r="A654" t="str">
            <v>LDA ITAPEMIRIM</v>
          </cell>
          <cell r="B654">
            <v>580</v>
          </cell>
        </row>
        <row r="655">
          <cell r="A655" t="str">
            <v>LDA ITAPERA</v>
          </cell>
          <cell r="B655">
            <v>121</v>
          </cell>
        </row>
        <row r="656">
          <cell r="A656" t="str">
            <v>LDA ITAPOA</v>
          </cell>
          <cell r="B656">
            <v>139</v>
          </cell>
        </row>
        <row r="657">
          <cell r="A657" t="str">
            <v>LDA ITATIBA</v>
          </cell>
          <cell r="B657">
            <v>658</v>
          </cell>
        </row>
        <row r="658">
          <cell r="A658" t="str">
            <v>LDA ITAUNA</v>
          </cell>
          <cell r="B658">
            <v>757</v>
          </cell>
        </row>
        <row r="659">
          <cell r="A659" t="str">
            <v>LDA ITIMIRIM</v>
          </cell>
          <cell r="B659">
            <v>924</v>
          </cell>
        </row>
        <row r="660">
          <cell r="A660" t="str">
            <v>LDA ITUPIRANGA</v>
          </cell>
          <cell r="B660">
            <v>820</v>
          </cell>
        </row>
        <row r="661">
          <cell r="A661" t="str">
            <v>LDA JABUTICABEIRA</v>
          </cell>
          <cell r="B661">
            <v>869</v>
          </cell>
        </row>
        <row r="662">
          <cell r="A662" t="str">
            <v>LDA JACARANDA</v>
          </cell>
          <cell r="B662">
            <v>591</v>
          </cell>
        </row>
        <row r="663">
          <cell r="A663" t="str">
            <v>LDA JACERDA</v>
          </cell>
          <cell r="B663">
            <v>544</v>
          </cell>
        </row>
        <row r="664">
          <cell r="A664" t="str">
            <v>LDA JACERUBA</v>
          </cell>
          <cell r="B664">
            <v>1258</v>
          </cell>
        </row>
        <row r="665">
          <cell r="A665" t="str">
            <v>LDA JACUTINGA</v>
          </cell>
          <cell r="B665">
            <v>476</v>
          </cell>
        </row>
        <row r="666">
          <cell r="A666" t="str">
            <v>LDA JAGUARIBE</v>
          </cell>
          <cell r="B666">
            <v>385</v>
          </cell>
        </row>
        <row r="667">
          <cell r="A667" t="str">
            <v>LDA JAMARI</v>
          </cell>
          <cell r="B667">
            <v>765</v>
          </cell>
        </row>
        <row r="668">
          <cell r="A668" t="str">
            <v>LDA JAMAUTO</v>
          </cell>
          <cell r="B668">
            <v>356</v>
          </cell>
        </row>
        <row r="669">
          <cell r="A669" t="str">
            <v>LDA JAMBEIRO</v>
          </cell>
          <cell r="B669">
            <v>674</v>
          </cell>
        </row>
        <row r="670">
          <cell r="A670" t="str">
            <v>LDA JAMBUY</v>
          </cell>
          <cell r="B670">
            <v>996</v>
          </cell>
        </row>
        <row r="671">
          <cell r="A671" t="str">
            <v>LDA JANAR</v>
          </cell>
          <cell r="B671">
            <v>212</v>
          </cell>
        </row>
        <row r="672">
          <cell r="A672" t="str">
            <v>LDA JANJANA</v>
          </cell>
          <cell r="B672">
            <v>584</v>
          </cell>
        </row>
        <row r="673">
          <cell r="A673" t="str">
            <v>LDA JANUARIO</v>
          </cell>
          <cell r="B673">
            <v>694</v>
          </cell>
        </row>
        <row r="674">
          <cell r="A674" t="str">
            <v>LDA JAPAGUA</v>
          </cell>
          <cell r="B674">
            <v>654</v>
          </cell>
        </row>
        <row r="675">
          <cell r="A675" t="str">
            <v>LDA JAPERA</v>
          </cell>
          <cell r="B675">
            <v>346</v>
          </cell>
        </row>
        <row r="676">
          <cell r="A676" t="str">
            <v>LDA JAPONES</v>
          </cell>
          <cell r="B676">
            <v>825</v>
          </cell>
        </row>
        <row r="677">
          <cell r="A677" t="str">
            <v>LDA JAPOREMA</v>
          </cell>
          <cell r="B677">
            <v>718</v>
          </cell>
        </row>
        <row r="678">
          <cell r="A678" t="str">
            <v>LDA JAQUEIRAS</v>
          </cell>
          <cell r="B678">
            <v>579</v>
          </cell>
        </row>
        <row r="679">
          <cell r="A679" t="str">
            <v>LDA JARDILUPE</v>
          </cell>
          <cell r="B679">
            <v>29</v>
          </cell>
        </row>
        <row r="680">
          <cell r="A680" t="str">
            <v>LDA JARDIM</v>
          </cell>
          <cell r="B680">
            <v>3</v>
          </cell>
        </row>
        <row r="681">
          <cell r="A681" t="str">
            <v>LDA JASMIM</v>
          </cell>
          <cell r="B681">
            <v>898</v>
          </cell>
        </row>
        <row r="682">
          <cell r="A682" t="str">
            <v>LDA JATOBA</v>
          </cell>
          <cell r="B682">
            <v>290</v>
          </cell>
        </row>
        <row r="683">
          <cell r="A683" t="str">
            <v>LDA JAURU</v>
          </cell>
          <cell r="B683">
            <v>36</v>
          </cell>
        </row>
        <row r="684">
          <cell r="A684" t="str">
            <v>LDA JAVARI</v>
          </cell>
          <cell r="B684">
            <v>697</v>
          </cell>
        </row>
        <row r="685">
          <cell r="A685" t="str">
            <v>LDA JAVATA</v>
          </cell>
          <cell r="B685">
            <v>725</v>
          </cell>
        </row>
        <row r="686">
          <cell r="A686" t="str">
            <v>LDA JEQUI</v>
          </cell>
          <cell r="B686">
            <v>856</v>
          </cell>
        </row>
        <row r="687">
          <cell r="A687" t="str">
            <v>LDA JEQUITIBA</v>
          </cell>
          <cell r="B687">
            <v>1465</v>
          </cell>
        </row>
        <row r="688">
          <cell r="A688" t="str">
            <v>LDA JERUSA</v>
          </cell>
          <cell r="B688">
            <v>520</v>
          </cell>
        </row>
        <row r="689">
          <cell r="A689" t="str">
            <v>LDA JERUSALEM</v>
          </cell>
          <cell r="B689">
            <v>131</v>
          </cell>
        </row>
        <row r="690">
          <cell r="A690" t="str">
            <v>LDA JOAL</v>
          </cell>
          <cell r="B690">
            <v>491</v>
          </cell>
        </row>
        <row r="691">
          <cell r="A691" t="str">
            <v>LDA JOARA</v>
          </cell>
          <cell r="B691">
            <v>510</v>
          </cell>
        </row>
        <row r="692">
          <cell r="A692" t="str">
            <v>LDA JOASEIRA</v>
          </cell>
          <cell r="B692">
            <v>489</v>
          </cell>
        </row>
        <row r="693">
          <cell r="A693" t="str">
            <v>LDA JOAVIN</v>
          </cell>
          <cell r="B693">
            <v>971</v>
          </cell>
        </row>
        <row r="694">
          <cell r="A694" t="str">
            <v>LDA JOFER</v>
          </cell>
          <cell r="B694">
            <v>416</v>
          </cell>
        </row>
        <row r="695">
          <cell r="A695" t="str">
            <v>LDA JOLIVA</v>
          </cell>
          <cell r="B695">
            <v>642</v>
          </cell>
        </row>
        <row r="696">
          <cell r="A696" t="str">
            <v>LDA JOMAIA</v>
          </cell>
          <cell r="B696">
            <v>1060</v>
          </cell>
        </row>
        <row r="697">
          <cell r="A697" t="str">
            <v>LDA JOMINGUES</v>
          </cell>
          <cell r="B697">
            <v>416</v>
          </cell>
        </row>
        <row r="698">
          <cell r="A698" t="str">
            <v>LDA JOPIN</v>
          </cell>
          <cell r="B698">
            <v>586</v>
          </cell>
        </row>
        <row r="699">
          <cell r="A699" t="str">
            <v>LDA JORDAO</v>
          </cell>
          <cell r="B699">
            <v>60</v>
          </cell>
        </row>
        <row r="700">
          <cell r="A700" t="str">
            <v>LDA JORNALISTA</v>
          </cell>
          <cell r="B700">
            <v>158</v>
          </cell>
        </row>
        <row r="701">
          <cell r="A701" t="str">
            <v>LDA JOSETI</v>
          </cell>
          <cell r="B701">
            <v>553</v>
          </cell>
        </row>
        <row r="702">
          <cell r="A702" t="str">
            <v>LDA JOSEVIL</v>
          </cell>
          <cell r="B702">
            <v>348</v>
          </cell>
        </row>
        <row r="703">
          <cell r="A703" t="str">
            <v>LDA JUBAR</v>
          </cell>
          <cell r="B703">
            <v>524</v>
          </cell>
        </row>
        <row r="704">
          <cell r="A704" t="str">
            <v>LDA JUNIOR</v>
          </cell>
          <cell r="B704">
            <v>423</v>
          </cell>
        </row>
        <row r="705">
          <cell r="A705" t="str">
            <v>LDA JUPARA</v>
          </cell>
          <cell r="B705">
            <v>506</v>
          </cell>
        </row>
        <row r="706">
          <cell r="A706" t="str">
            <v>LDA JUPITER</v>
          </cell>
          <cell r="B706">
            <v>334</v>
          </cell>
        </row>
        <row r="707">
          <cell r="A707" t="str">
            <v>LDA JUQUERI</v>
          </cell>
          <cell r="B707">
            <v>423</v>
          </cell>
        </row>
        <row r="708">
          <cell r="A708" t="str">
            <v>LDA JURANDA</v>
          </cell>
          <cell r="B708">
            <v>764</v>
          </cell>
        </row>
        <row r="709">
          <cell r="A709" t="str">
            <v>LDA KELER</v>
          </cell>
          <cell r="B709">
            <v>724</v>
          </cell>
        </row>
        <row r="710">
          <cell r="A710" t="str">
            <v>LDA KINUTRE</v>
          </cell>
          <cell r="B710">
            <v>650</v>
          </cell>
        </row>
        <row r="711">
          <cell r="A711" t="str">
            <v>LDA LACE</v>
          </cell>
          <cell r="B711">
            <v>485</v>
          </cell>
        </row>
        <row r="712">
          <cell r="A712" t="str">
            <v>LDA LACERDA</v>
          </cell>
          <cell r="B712">
            <v>492</v>
          </cell>
        </row>
        <row r="713">
          <cell r="A713" t="str">
            <v>LDA LADEIRA</v>
          </cell>
          <cell r="B713">
            <v>516</v>
          </cell>
        </row>
        <row r="714">
          <cell r="A714" t="str">
            <v>LDA LAFAY</v>
          </cell>
          <cell r="B714">
            <v>189</v>
          </cell>
        </row>
        <row r="715">
          <cell r="A715" t="str">
            <v>LDA LAGETINS</v>
          </cell>
          <cell r="B715">
            <v>607</v>
          </cell>
        </row>
        <row r="716">
          <cell r="A716" t="str">
            <v>LDA LAGO</v>
          </cell>
          <cell r="B716">
            <v>169</v>
          </cell>
        </row>
        <row r="717">
          <cell r="A717" t="str">
            <v>LDA LAGOA</v>
          </cell>
          <cell r="B717">
            <v>948</v>
          </cell>
        </row>
        <row r="718">
          <cell r="A718" t="str">
            <v>LDA LAMARAO</v>
          </cell>
          <cell r="B718">
            <v>837</v>
          </cell>
        </row>
        <row r="719">
          <cell r="A719" t="str">
            <v>LDA LAMBARI</v>
          </cell>
          <cell r="B719">
            <v>476</v>
          </cell>
        </row>
        <row r="720">
          <cell r="A720" t="str">
            <v>LDA LANDA</v>
          </cell>
          <cell r="B720">
            <v>120</v>
          </cell>
        </row>
        <row r="721">
          <cell r="A721" t="str">
            <v>LDA LANDIN</v>
          </cell>
          <cell r="B721">
            <v>352</v>
          </cell>
        </row>
        <row r="722">
          <cell r="A722" t="str">
            <v>LDA LANSA</v>
          </cell>
          <cell r="B722">
            <v>402</v>
          </cell>
        </row>
        <row r="723">
          <cell r="A723" t="str">
            <v>LDA LAPAZ</v>
          </cell>
          <cell r="B723">
            <v>754</v>
          </cell>
        </row>
        <row r="724">
          <cell r="A724" t="str">
            <v>LDA LARA</v>
          </cell>
          <cell r="B724">
            <v>511</v>
          </cell>
        </row>
        <row r="725">
          <cell r="A725" t="str">
            <v>LDA LARANJAL</v>
          </cell>
          <cell r="B725">
            <v>275</v>
          </cell>
        </row>
        <row r="726">
          <cell r="A726" t="str">
            <v>LDA LAZARETO</v>
          </cell>
          <cell r="B726">
            <v>551</v>
          </cell>
        </row>
        <row r="727">
          <cell r="A727" t="str">
            <v>LDA LEMAX</v>
          </cell>
          <cell r="B727">
            <v>483</v>
          </cell>
        </row>
        <row r="728">
          <cell r="A728" t="str">
            <v>LDA LEOME</v>
          </cell>
          <cell r="B728">
            <v>191</v>
          </cell>
        </row>
        <row r="729">
          <cell r="A729" t="str">
            <v>LDA LEOPOLDINA</v>
          </cell>
          <cell r="B729">
            <v>635</v>
          </cell>
        </row>
        <row r="730">
          <cell r="A730" t="str">
            <v>LDA LETRAS</v>
          </cell>
          <cell r="B730">
            <v>87</v>
          </cell>
        </row>
        <row r="731">
          <cell r="A731" t="str">
            <v>LDA LEUGIM</v>
          </cell>
          <cell r="B731">
            <v>326</v>
          </cell>
        </row>
        <row r="732">
          <cell r="A732" t="str">
            <v>LDA LIBANO</v>
          </cell>
          <cell r="B732">
            <v>536</v>
          </cell>
        </row>
        <row r="733">
          <cell r="A733" t="str">
            <v>LDA LIBERATO</v>
          </cell>
          <cell r="B733">
            <v>406</v>
          </cell>
        </row>
        <row r="734">
          <cell r="A734" t="str">
            <v>LDA LIBIA</v>
          </cell>
          <cell r="B734">
            <v>498</v>
          </cell>
        </row>
        <row r="735">
          <cell r="A735" t="str">
            <v>LDA LIMEIRA</v>
          </cell>
          <cell r="B735">
            <v>682</v>
          </cell>
        </row>
        <row r="736">
          <cell r="A736" t="str">
            <v>LDA LIMITES</v>
          </cell>
          <cell r="B736">
            <v>624</v>
          </cell>
        </row>
        <row r="737">
          <cell r="A737" t="str">
            <v>LDA LIMOEIRO</v>
          </cell>
          <cell r="B737">
            <v>480</v>
          </cell>
        </row>
        <row r="738">
          <cell r="A738" t="str">
            <v>LDA LINOMA</v>
          </cell>
          <cell r="B738">
            <v>709</v>
          </cell>
        </row>
        <row r="739">
          <cell r="A739" t="str">
            <v>LDA LINOSILVA</v>
          </cell>
          <cell r="B739">
            <v>496</v>
          </cell>
        </row>
        <row r="740">
          <cell r="A740" t="str">
            <v>LDA LINS</v>
          </cell>
          <cell r="B740">
            <v>588</v>
          </cell>
        </row>
        <row r="741">
          <cell r="A741" t="str">
            <v>LDA LIRA</v>
          </cell>
          <cell r="B741">
            <v>1131</v>
          </cell>
        </row>
        <row r="742">
          <cell r="A742" t="str">
            <v>LDA LIRIO</v>
          </cell>
          <cell r="B742">
            <v>803</v>
          </cell>
        </row>
        <row r="743">
          <cell r="A743" t="str">
            <v>LDA LITOGRAFICA</v>
          </cell>
          <cell r="B743">
            <v>747</v>
          </cell>
        </row>
        <row r="744">
          <cell r="A744" t="str">
            <v>LDA LITORANEA</v>
          </cell>
          <cell r="B744">
            <v>215</v>
          </cell>
        </row>
        <row r="745">
          <cell r="A745" t="str">
            <v>LDA LIVRAMENTO</v>
          </cell>
          <cell r="B745">
            <v>133</v>
          </cell>
        </row>
        <row r="746">
          <cell r="A746" t="str">
            <v>LDA LIVRETO</v>
          </cell>
          <cell r="B746">
            <v>292</v>
          </cell>
        </row>
        <row r="747">
          <cell r="A747" t="str">
            <v>LDA LOBATO</v>
          </cell>
          <cell r="B747">
            <v>507</v>
          </cell>
        </row>
        <row r="748">
          <cell r="A748" t="str">
            <v>LDA LOBO</v>
          </cell>
          <cell r="B748">
            <v>833</v>
          </cell>
        </row>
        <row r="749">
          <cell r="A749" t="str">
            <v>LDA LONDRES</v>
          </cell>
          <cell r="B749">
            <v>123</v>
          </cell>
        </row>
        <row r="750">
          <cell r="A750" t="str">
            <v>LDA LONI</v>
          </cell>
          <cell r="B750">
            <v>1230</v>
          </cell>
        </row>
        <row r="751">
          <cell r="A751" t="str">
            <v>LDA LOPES</v>
          </cell>
          <cell r="B751">
            <v>656</v>
          </cell>
        </row>
        <row r="752">
          <cell r="A752" t="str">
            <v>LDA LOQUINTAS</v>
          </cell>
          <cell r="B752">
            <v>227</v>
          </cell>
        </row>
        <row r="753">
          <cell r="A753" t="str">
            <v>LDA LOUREBEL</v>
          </cell>
          <cell r="B753">
            <v>1434</v>
          </cell>
        </row>
        <row r="754">
          <cell r="A754" t="str">
            <v>LDA LOURENCO</v>
          </cell>
          <cell r="B754">
            <v>347</v>
          </cell>
        </row>
        <row r="755">
          <cell r="A755" t="str">
            <v>LDA LUA</v>
          </cell>
          <cell r="B755">
            <v>536</v>
          </cell>
        </row>
        <row r="756">
          <cell r="A756" t="str">
            <v>LDA LUANDA</v>
          </cell>
          <cell r="B756">
            <v>933</v>
          </cell>
        </row>
        <row r="757">
          <cell r="A757" t="str">
            <v>LDA LUCAS</v>
          </cell>
          <cell r="B757">
            <v>1801</v>
          </cell>
        </row>
        <row r="758">
          <cell r="A758" t="str">
            <v>LDA LUCCI</v>
          </cell>
          <cell r="B758">
            <v>1250</v>
          </cell>
        </row>
        <row r="759">
          <cell r="A759" t="str">
            <v>LDA LUCIFLOR</v>
          </cell>
          <cell r="B759">
            <v>716</v>
          </cell>
        </row>
        <row r="760">
          <cell r="A760" t="str">
            <v>LDA LUCILAGO</v>
          </cell>
          <cell r="B760">
            <v>442</v>
          </cell>
        </row>
        <row r="761">
          <cell r="A761" t="str">
            <v>LDA LUFERNAN</v>
          </cell>
          <cell r="B761">
            <v>527</v>
          </cell>
        </row>
        <row r="762">
          <cell r="A762" t="str">
            <v>LDA LUSSAC</v>
          </cell>
          <cell r="B762">
            <v>529</v>
          </cell>
        </row>
        <row r="763">
          <cell r="A763" t="str">
            <v>LDA LUXEMBURGO</v>
          </cell>
          <cell r="B763">
            <v>759</v>
          </cell>
        </row>
        <row r="764">
          <cell r="A764" t="str">
            <v>LDA LUZEMA</v>
          </cell>
          <cell r="B764">
            <v>344</v>
          </cell>
        </row>
        <row r="765">
          <cell r="A765" t="str">
            <v>LDA MACEDO</v>
          </cell>
          <cell r="B765">
            <v>157</v>
          </cell>
        </row>
        <row r="766">
          <cell r="A766" t="str">
            <v>LDA MACHADO</v>
          </cell>
          <cell r="B766">
            <v>476</v>
          </cell>
        </row>
        <row r="767">
          <cell r="A767" t="str">
            <v>LDA MACONARIA</v>
          </cell>
          <cell r="B767">
            <v>1057</v>
          </cell>
        </row>
        <row r="768">
          <cell r="A768" t="str">
            <v>LDA MACOSTA</v>
          </cell>
          <cell r="B768">
            <v>850</v>
          </cell>
        </row>
        <row r="769">
          <cell r="A769" t="str">
            <v>LDA MACUCO</v>
          </cell>
          <cell r="B769">
            <v>409</v>
          </cell>
        </row>
        <row r="770">
          <cell r="A770" t="str">
            <v>LDA MACUNDU</v>
          </cell>
          <cell r="B770">
            <v>859</v>
          </cell>
        </row>
        <row r="771">
          <cell r="A771" t="str">
            <v>LDA MAESTRO</v>
          </cell>
          <cell r="B771">
            <v>728</v>
          </cell>
        </row>
        <row r="772">
          <cell r="A772" t="str">
            <v>LDA MAFRA</v>
          </cell>
          <cell r="B772">
            <v>992</v>
          </cell>
        </row>
        <row r="773">
          <cell r="A773" t="str">
            <v>LDA MAFREIRE</v>
          </cell>
          <cell r="B773">
            <v>266</v>
          </cell>
        </row>
        <row r="774">
          <cell r="A774" t="str">
            <v>LDA MAGISTERIO</v>
          </cell>
          <cell r="B774">
            <v>107</v>
          </cell>
        </row>
        <row r="775">
          <cell r="A775" t="str">
            <v>LDA MAGNOCAR</v>
          </cell>
          <cell r="B775">
            <v>640</v>
          </cell>
        </row>
        <row r="776">
          <cell r="A776" t="str">
            <v>LDA MAIACERDA</v>
          </cell>
          <cell r="B776">
            <v>408</v>
          </cell>
        </row>
        <row r="777">
          <cell r="A777" t="str">
            <v>LDA MAJOFRA</v>
          </cell>
          <cell r="B777">
            <v>133</v>
          </cell>
        </row>
        <row r="778">
          <cell r="A778" t="str">
            <v>LDA MALBATA</v>
          </cell>
          <cell r="B778">
            <v>331</v>
          </cell>
        </row>
        <row r="779">
          <cell r="A779" t="str">
            <v>LDA MALDONADO</v>
          </cell>
          <cell r="B779">
            <v>81</v>
          </cell>
        </row>
        <row r="780">
          <cell r="A780" t="str">
            <v>LDA MALE</v>
          </cell>
          <cell r="B780">
            <v>950</v>
          </cell>
        </row>
        <row r="781">
          <cell r="A781" t="str">
            <v>LDA MALHARIA</v>
          </cell>
          <cell r="B781">
            <v>233</v>
          </cell>
        </row>
        <row r="782">
          <cell r="A782" t="str">
            <v>LDA MALOCA</v>
          </cell>
          <cell r="B782">
            <v>226</v>
          </cell>
        </row>
        <row r="783">
          <cell r="A783" t="str">
            <v>LDA MANAI</v>
          </cell>
          <cell r="B783">
            <v>231</v>
          </cell>
        </row>
        <row r="784">
          <cell r="A784" t="str">
            <v>LDA MANAKA</v>
          </cell>
          <cell r="B784">
            <v>690</v>
          </cell>
        </row>
        <row r="785">
          <cell r="A785" t="str">
            <v>LDA MANDUCA</v>
          </cell>
          <cell r="B785">
            <v>259</v>
          </cell>
        </row>
        <row r="786">
          <cell r="A786" t="str">
            <v>LDA MANECO</v>
          </cell>
          <cell r="B786">
            <v>35</v>
          </cell>
        </row>
        <row r="787">
          <cell r="A787" t="str">
            <v>LDA MANGABEIRA</v>
          </cell>
          <cell r="B787">
            <v>226</v>
          </cell>
        </row>
        <row r="788">
          <cell r="A788" t="str">
            <v>LDA MANGUEIRA</v>
          </cell>
          <cell r="B788">
            <v>870</v>
          </cell>
        </row>
        <row r="789">
          <cell r="A789" t="str">
            <v>LDA MANGUINHOS</v>
          </cell>
          <cell r="B789">
            <v>631</v>
          </cell>
        </row>
        <row r="790">
          <cell r="A790" t="str">
            <v>LDA MANICORE</v>
          </cell>
          <cell r="B790">
            <v>738</v>
          </cell>
        </row>
        <row r="791">
          <cell r="A791" t="str">
            <v>LDA MANSO</v>
          </cell>
          <cell r="B791">
            <v>569</v>
          </cell>
        </row>
        <row r="792">
          <cell r="A792" t="str">
            <v>LDA MAPENDI</v>
          </cell>
          <cell r="B792">
            <v>326</v>
          </cell>
        </row>
        <row r="793">
          <cell r="A793" t="str">
            <v>LDA MAPUA</v>
          </cell>
          <cell r="B793">
            <v>1557</v>
          </cell>
        </row>
        <row r="794">
          <cell r="A794" t="str">
            <v>LDA MARACAJA</v>
          </cell>
          <cell r="B794">
            <v>250</v>
          </cell>
        </row>
        <row r="795">
          <cell r="A795" t="str">
            <v>LDA MARAGO</v>
          </cell>
          <cell r="B795">
            <v>420</v>
          </cell>
        </row>
        <row r="796">
          <cell r="A796" t="str">
            <v>LDA MARAMAR</v>
          </cell>
          <cell r="B796">
            <v>729</v>
          </cell>
        </row>
        <row r="797">
          <cell r="A797" t="str">
            <v>LDA MARAMBA</v>
          </cell>
          <cell r="B797">
            <v>561</v>
          </cell>
        </row>
        <row r="798">
          <cell r="A798" t="str">
            <v>LDA MARAMBAIA</v>
          </cell>
          <cell r="B798">
            <v>906</v>
          </cell>
        </row>
        <row r="799">
          <cell r="A799" t="str">
            <v>LDA MARAN</v>
          </cell>
          <cell r="B799">
            <v>495</v>
          </cell>
        </row>
        <row r="800">
          <cell r="A800" t="str">
            <v>LDA MARAVILHA</v>
          </cell>
          <cell r="B800">
            <v>1679</v>
          </cell>
        </row>
        <row r="801">
          <cell r="A801" t="str">
            <v>LDA MARCHE</v>
          </cell>
          <cell r="B801">
            <v>28</v>
          </cell>
        </row>
        <row r="802">
          <cell r="A802" t="str">
            <v>LDA MARCIAL</v>
          </cell>
          <cell r="B802">
            <v>439</v>
          </cell>
        </row>
        <row r="803">
          <cell r="A803" t="str">
            <v>LDA MARCIANO</v>
          </cell>
          <cell r="B803">
            <v>435</v>
          </cell>
        </row>
        <row r="804">
          <cell r="A804" t="str">
            <v>LDA MARCINA</v>
          </cell>
          <cell r="B804">
            <v>183</v>
          </cell>
        </row>
        <row r="805">
          <cell r="A805" t="str">
            <v>LDA MARCO</v>
          </cell>
          <cell r="B805">
            <v>328</v>
          </cell>
        </row>
        <row r="806">
          <cell r="A806" t="str">
            <v>LDA MARCONDES</v>
          </cell>
          <cell r="B806">
            <v>633</v>
          </cell>
        </row>
        <row r="807">
          <cell r="A807" t="str">
            <v>LDA MARELI</v>
          </cell>
          <cell r="B807">
            <v>399</v>
          </cell>
        </row>
        <row r="808">
          <cell r="A808" t="str">
            <v>LDA MAREMI</v>
          </cell>
          <cell r="B808">
            <v>190</v>
          </cell>
        </row>
        <row r="809">
          <cell r="A809" t="str">
            <v>LDA MARGARIDA</v>
          </cell>
          <cell r="B809">
            <v>630</v>
          </cell>
        </row>
        <row r="810">
          <cell r="A810" t="str">
            <v>LDA MARIANO</v>
          </cell>
          <cell r="B810">
            <v>866</v>
          </cell>
        </row>
        <row r="811">
          <cell r="A811" t="str">
            <v>LDA MARICA</v>
          </cell>
          <cell r="B811">
            <v>1195</v>
          </cell>
        </row>
        <row r="812">
          <cell r="A812" t="str">
            <v>LDA MARICANDIDA</v>
          </cell>
          <cell r="B812">
            <v>343</v>
          </cell>
        </row>
        <row r="813">
          <cell r="A813" t="str">
            <v>LDA MARIGRACA</v>
          </cell>
          <cell r="B813">
            <v>568</v>
          </cell>
        </row>
        <row r="814">
          <cell r="A814" t="str">
            <v>LDA MARIQUITA</v>
          </cell>
          <cell r="B814">
            <v>496</v>
          </cell>
        </row>
        <row r="815">
          <cell r="A815" t="str">
            <v>LDA MARMELEIRO</v>
          </cell>
          <cell r="B815">
            <v>891</v>
          </cell>
        </row>
        <row r="816">
          <cell r="A816" t="str">
            <v>LDA MARMI</v>
          </cell>
          <cell r="B816">
            <v>1145</v>
          </cell>
        </row>
        <row r="817">
          <cell r="A817" t="str">
            <v>LDA MARQUES</v>
          </cell>
          <cell r="B817">
            <v>266</v>
          </cell>
        </row>
        <row r="818">
          <cell r="A818" t="str">
            <v>LDA MARQUESA</v>
          </cell>
          <cell r="B818">
            <v>416</v>
          </cell>
        </row>
        <row r="819">
          <cell r="A819" t="str">
            <v>LDA MARQUETE</v>
          </cell>
          <cell r="B819">
            <v>366</v>
          </cell>
        </row>
        <row r="820">
          <cell r="A820" t="str">
            <v>LDA MARQUEVAL</v>
          </cell>
          <cell r="B820">
            <v>314</v>
          </cell>
        </row>
        <row r="821">
          <cell r="A821" t="str">
            <v>LDA MARREIROS</v>
          </cell>
          <cell r="B821">
            <v>134</v>
          </cell>
        </row>
        <row r="822">
          <cell r="A822" t="str">
            <v>LDA MARTE</v>
          </cell>
          <cell r="B822">
            <v>267</v>
          </cell>
        </row>
        <row r="823">
          <cell r="A823" t="str">
            <v>LDA MARTINELLI</v>
          </cell>
          <cell r="B823">
            <v>363</v>
          </cell>
        </row>
        <row r="824">
          <cell r="A824" t="str">
            <v>LDA MARTINS</v>
          </cell>
          <cell r="B824">
            <v>366</v>
          </cell>
        </row>
        <row r="825">
          <cell r="A825" t="str">
            <v>LDA MASSAPE</v>
          </cell>
          <cell r="B825">
            <v>715</v>
          </cell>
        </row>
        <row r="826">
          <cell r="A826" t="str">
            <v>LDA MASSARANDUBA</v>
          </cell>
          <cell r="B826">
            <v>940</v>
          </cell>
        </row>
        <row r="827">
          <cell r="A827" t="str">
            <v>LDA MASSON</v>
          </cell>
          <cell r="B827">
            <v>525</v>
          </cell>
        </row>
        <row r="828">
          <cell r="A828" t="str">
            <v>LDA MATADOURO</v>
          </cell>
          <cell r="B828">
            <v>577</v>
          </cell>
        </row>
        <row r="829">
          <cell r="A829" t="str">
            <v>LDA MATIAS</v>
          </cell>
          <cell r="B829">
            <v>1017</v>
          </cell>
        </row>
        <row r="830">
          <cell r="A830" t="str">
            <v>LDA MATO GROSSO</v>
          </cell>
          <cell r="B830">
            <v>551</v>
          </cell>
        </row>
        <row r="831">
          <cell r="A831" t="str">
            <v>LDA MATOAL</v>
          </cell>
          <cell r="B831">
            <v>429</v>
          </cell>
        </row>
        <row r="832">
          <cell r="A832" t="str">
            <v>LDA MATODENTRO</v>
          </cell>
          <cell r="B832">
            <v>576</v>
          </cell>
        </row>
        <row r="833">
          <cell r="A833" t="str">
            <v>LDA MATOSO</v>
          </cell>
          <cell r="B833">
            <v>96</v>
          </cell>
        </row>
        <row r="834">
          <cell r="A834" t="str">
            <v>LDA MATOZINHOS</v>
          </cell>
          <cell r="B834">
            <v>1702</v>
          </cell>
        </row>
        <row r="835">
          <cell r="A835" t="str">
            <v>LDA MATRIZ</v>
          </cell>
          <cell r="B835">
            <v>796</v>
          </cell>
        </row>
        <row r="836">
          <cell r="A836" t="str">
            <v>LDA MAUA</v>
          </cell>
          <cell r="B836">
            <v>1026</v>
          </cell>
        </row>
        <row r="837">
          <cell r="A837" t="str">
            <v>LDA MAXBAR</v>
          </cell>
          <cell r="B837">
            <v>373</v>
          </cell>
        </row>
        <row r="838">
          <cell r="A838" t="str">
            <v>LDA MAYRINK</v>
          </cell>
          <cell r="B838">
            <v>614</v>
          </cell>
        </row>
        <row r="839">
          <cell r="A839" t="str">
            <v>LDA MAZZA</v>
          </cell>
          <cell r="B839">
            <v>167</v>
          </cell>
        </row>
        <row r="840">
          <cell r="A840" t="str">
            <v>LDA MEDEIROS</v>
          </cell>
          <cell r="B840">
            <v>540</v>
          </cell>
        </row>
        <row r="841">
          <cell r="A841" t="str">
            <v>LDA MEIRELES</v>
          </cell>
          <cell r="B841">
            <v>441</v>
          </cell>
        </row>
        <row r="842">
          <cell r="A842" t="str">
            <v>LDA MELGACO</v>
          </cell>
          <cell r="B842">
            <v>646</v>
          </cell>
        </row>
        <row r="843">
          <cell r="A843" t="str">
            <v>LDA MELITA</v>
          </cell>
          <cell r="B843">
            <v>704</v>
          </cell>
        </row>
        <row r="844">
          <cell r="A844" t="str">
            <v>LDA MELLO</v>
          </cell>
          <cell r="B844">
            <v>1105</v>
          </cell>
        </row>
        <row r="845">
          <cell r="A845" t="str">
            <v>LDA MELSOUZA</v>
          </cell>
          <cell r="B845">
            <v>222</v>
          </cell>
        </row>
        <row r="846">
          <cell r="A846" t="str">
            <v>LDA MENDAPO</v>
          </cell>
          <cell r="B846">
            <v>427</v>
          </cell>
        </row>
        <row r="847">
          <cell r="A847" t="str">
            <v>LDA MENDASIL</v>
          </cell>
          <cell r="B847">
            <v>243</v>
          </cell>
        </row>
        <row r="848">
          <cell r="A848" t="str">
            <v>LDA MENDEVAZ</v>
          </cell>
          <cell r="B848">
            <v>268</v>
          </cell>
        </row>
        <row r="849">
          <cell r="A849" t="str">
            <v>LDA MENDONCA</v>
          </cell>
          <cell r="B849">
            <v>325</v>
          </cell>
        </row>
        <row r="850">
          <cell r="A850" t="str">
            <v>LDA MENEZES</v>
          </cell>
          <cell r="B850">
            <v>560</v>
          </cell>
        </row>
        <row r="851">
          <cell r="A851" t="str">
            <v>LDA MENTA</v>
          </cell>
          <cell r="B851">
            <v>476</v>
          </cell>
        </row>
        <row r="852">
          <cell r="A852" t="str">
            <v>LDA MERCURIO</v>
          </cell>
          <cell r="B852">
            <v>321</v>
          </cell>
        </row>
        <row r="853">
          <cell r="A853" t="str">
            <v>LDA MERIBE</v>
          </cell>
          <cell r="B853">
            <v>186</v>
          </cell>
        </row>
        <row r="854">
          <cell r="A854" t="str">
            <v>LDA MERINGUAVA</v>
          </cell>
          <cell r="B854">
            <v>497</v>
          </cell>
        </row>
        <row r="855">
          <cell r="A855" t="str">
            <v>LDA METEORO</v>
          </cell>
          <cell r="B855">
            <v>523</v>
          </cell>
        </row>
        <row r="856">
          <cell r="A856" t="str">
            <v>LDA MICROONDAS</v>
          </cell>
          <cell r="B856">
            <v>1087</v>
          </cell>
        </row>
        <row r="857">
          <cell r="A857" t="str">
            <v>LDA MIDIA</v>
          </cell>
          <cell r="B857">
            <v>755</v>
          </cell>
        </row>
        <row r="858">
          <cell r="A858" t="str">
            <v>LDA MILATO</v>
          </cell>
          <cell r="B858">
            <v>1062</v>
          </cell>
        </row>
        <row r="859">
          <cell r="A859" t="str">
            <v>LDA MILITAR</v>
          </cell>
          <cell r="B859">
            <v>770</v>
          </cell>
        </row>
        <row r="860">
          <cell r="A860" t="str">
            <v>LDA MIMOSO</v>
          </cell>
          <cell r="B860">
            <v>1091</v>
          </cell>
        </row>
        <row r="861">
          <cell r="A861" t="str">
            <v>LDA MINERIOS</v>
          </cell>
          <cell r="B861">
            <v>319</v>
          </cell>
        </row>
        <row r="862">
          <cell r="A862" t="str">
            <v>LDA MINERVA</v>
          </cell>
          <cell r="B862">
            <v>1123</v>
          </cell>
        </row>
        <row r="863">
          <cell r="A863" t="str">
            <v>LDA MINIFELIX</v>
          </cell>
          <cell r="B863">
            <v>456</v>
          </cell>
        </row>
        <row r="864">
          <cell r="A864" t="str">
            <v>LDA MINUANO</v>
          </cell>
          <cell r="B864">
            <v>448</v>
          </cell>
        </row>
        <row r="865">
          <cell r="A865" t="str">
            <v>LDA MIRACEMA</v>
          </cell>
          <cell r="B865">
            <v>73</v>
          </cell>
        </row>
        <row r="866">
          <cell r="A866" t="str">
            <v>LDA MIRANDA</v>
          </cell>
          <cell r="B866">
            <v>4</v>
          </cell>
        </row>
        <row r="867">
          <cell r="A867" t="str">
            <v>LDA MIRANDELA</v>
          </cell>
          <cell r="B867">
            <v>403</v>
          </cell>
        </row>
        <row r="868">
          <cell r="A868" t="str">
            <v>LDA MIRANTE</v>
          </cell>
          <cell r="B868">
            <v>360</v>
          </cell>
        </row>
        <row r="869">
          <cell r="A869" t="str">
            <v>LDA MIRINDA</v>
          </cell>
          <cell r="B869">
            <v>555</v>
          </cell>
        </row>
        <row r="870">
          <cell r="A870" t="str">
            <v>LDA MISAEL</v>
          </cell>
          <cell r="B870">
            <v>519</v>
          </cell>
        </row>
        <row r="871">
          <cell r="A871" t="str">
            <v>LDA MITA</v>
          </cell>
          <cell r="B871">
            <v>514</v>
          </cell>
        </row>
        <row r="872">
          <cell r="A872" t="str">
            <v>LDA MOGNO</v>
          </cell>
          <cell r="B872">
            <v>391</v>
          </cell>
        </row>
        <row r="873">
          <cell r="A873" t="str">
            <v>LDA MOINHO</v>
          </cell>
          <cell r="B873">
            <v>962</v>
          </cell>
        </row>
        <row r="874">
          <cell r="A874" t="str">
            <v>LDA MONGABA</v>
          </cell>
          <cell r="B874">
            <v>730</v>
          </cell>
        </row>
        <row r="875">
          <cell r="A875" t="str">
            <v>LDA MONICA</v>
          </cell>
          <cell r="B875">
            <v>1265</v>
          </cell>
        </row>
        <row r="876">
          <cell r="A876" t="str">
            <v>LDA MONJOL</v>
          </cell>
          <cell r="B876">
            <v>416</v>
          </cell>
        </row>
        <row r="877">
          <cell r="A877" t="str">
            <v>LDA MONJOLO</v>
          </cell>
          <cell r="B877">
            <v>353</v>
          </cell>
        </row>
        <row r="878">
          <cell r="A878" t="str">
            <v>LDA MONTALEGRE</v>
          </cell>
          <cell r="B878">
            <v>592</v>
          </cell>
        </row>
        <row r="879">
          <cell r="A879" t="str">
            <v>LDA MONTEBAR</v>
          </cell>
          <cell r="B879">
            <v>460</v>
          </cell>
        </row>
        <row r="880">
          <cell r="A880" t="str">
            <v>LDA MONTECAFE</v>
          </cell>
          <cell r="B880">
            <v>614</v>
          </cell>
        </row>
        <row r="881">
          <cell r="A881" t="str">
            <v>LDA MONTECASTELO</v>
          </cell>
          <cell r="B881">
            <v>397</v>
          </cell>
        </row>
        <row r="882">
          <cell r="A882" t="str">
            <v>LDA MONTEIRO</v>
          </cell>
          <cell r="B882">
            <v>108</v>
          </cell>
        </row>
        <row r="883">
          <cell r="A883" t="str">
            <v>LDA MONTELO</v>
          </cell>
          <cell r="B883">
            <v>690</v>
          </cell>
        </row>
        <row r="884">
          <cell r="A884" t="str">
            <v>LDA MONUMENTO</v>
          </cell>
          <cell r="B884">
            <v>991</v>
          </cell>
        </row>
        <row r="885">
          <cell r="A885" t="str">
            <v>LDA MOQUETA</v>
          </cell>
          <cell r="B885">
            <v>706</v>
          </cell>
        </row>
        <row r="886">
          <cell r="A886" t="str">
            <v>LDA MORA</v>
          </cell>
          <cell r="B886">
            <v>819</v>
          </cell>
        </row>
        <row r="887">
          <cell r="A887" t="str">
            <v>LDA MORADA</v>
          </cell>
          <cell r="B887">
            <v>914</v>
          </cell>
        </row>
        <row r="888">
          <cell r="A888" t="str">
            <v>LDA MORAES</v>
          </cell>
          <cell r="B888">
            <v>749</v>
          </cell>
        </row>
        <row r="889">
          <cell r="A889" t="str">
            <v>LDA MORENA</v>
          </cell>
          <cell r="B889">
            <v>816</v>
          </cell>
        </row>
        <row r="890">
          <cell r="A890" t="str">
            <v>LDA MORGADO</v>
          </cell>
          <cell r="B890">
            <v>583</v>
          </cell>
        </row>
        <row r="891">
          <cell r="A891" t="str">
            <v>LDA MORICA</v>
          </cell>
          <cell r="B891">
            <v>762</v>
          </cell>
        </row>
        <row r="892">
          <cell r="A892" t="str">
            <v>LDA MORIZE</v>
          </cell>
          <cell r="B892">
            <v>139</v>
          </cell>
        </row>
        <row r="893">
          <cell r="A893" t="str">
            <v>LDA MORROREDONDO</v>
          </cell>
          <cell r="B893">
            <v>436</v>
          </cell>
        </row>
        <row r="894">
          <cell r="A894" t="str">
            <v>LDA MORSILVA</v>
          </cell>
          <cell r="B894">
            <v>485</v>
          </cell>
        </row>
        <row r="895">
          <cell r="A895" t="str">
            <v>LDA MORUPI</v>
          </cell>
          <cell r="B895">
            <v>63</v>
          </cell>
        </row>
        <row r="896">
          <cell r="A896" t="str">
            <v>LDA MOTA</v>
          </cell>
          <cell r="B896">
            <v>141</v>
          </cell>
        </row>
        <row r="897">
          <cell r="A897" t="str">
            <v>LDA MOURAO</v>
          </cell>
          <cell r="B897">
            <v>648</v>
          </cell>
        </row>
        <row r="898">
          <cell r="A898" t="str">
            <v>LDA MOUREZAR</v>
          </cell>
          <cell r="B898">
            <v>333</v>
          </cell>
        </row>
        <row r="899">
          <cell r="A899" t="str">
            <v>LDA MUCAJA</v>
          </cell>
          <cell r="B899">
            <v>720</v>
          </cell>
        </row>
        <row r="900">
          <cell r="A900" t="str">
            <v>LDA MUCURY</v>
          </cell>
          <cell r="B900">
            <v>524</v>
          </cell>
        </row>
        <row r="901">
          <cell r="A901" t="str">
            <v>LDA MUDA</v>
          </cell>
          <cell r="B901">
            <v>698</v>
          </cell>
        </row>
        <row r="902">
          <cell r="A902" t="str">
            <v>LDA MUIATUCA</v>
          </cell>
          <cell r="B902">
            <v>181</v>
          </cell>
        </row>
        <row r="903">
          <cell r="A903" t="str">
            <v>LDA MUNICIPAL</v>
          </cell>
          <cell r="B903">
            <v>899</v>
          </cell>
        </row>
        <row r="904">
          <cell r="A904" t="str">
            <v>LDA MUNIZ</v>
          </cell>
          <cell r="B904">
            <v>223</v>
          </cell>
        </row>
        <row r="905">
          <cell r="A905" t="str">
            <v>LDA MURY</v>
          </cell>
          <cell r="B905">
            <v>264</v>
          </cell>
        </row>
        <row r="906">
          <cell r="A906" t="str">
            <v>LDA MUSSU</v>
          </cell>
          <cell r="B906">
            <v>434</v>
          </cell>
        </row>
        <row r="907">
          <cell r="A907" t="str">
            <v>LDA NABUCO</v>
          </cell>
          <cell r="B907">
            <v>371</v>
          </cell>
        </row>
        <row r="908">
          <cell r="A908" t="str">
            <v>LDA NACOES</v>
          </cell>
          <cell r="B908">
            <v>155</v>
          </cell>
        </row>
        <row r="909">
          <cell r="A909" t="str">
            <v>LDA NADRUZ</v>
          </cell>
          <cell r="B909">
            <v>645</v>
          </cell>
        </row>
        <row r="910">
          <cell r="A910" t="str">
            <v>LDA NAGATO</v>
          </cell>
          <cell r="B910">
            <v>498</v>
          </cell>
        </row>
        <row r="911">
          <cell r="A911" t="str">
            <v>LDA NAMBETIBA</v>
          </cell>
          <cell r="B911">
            <v>161</v>
          </cell>
        </row>
        <row r="912">
          <cell r="A912" t="str">
            <v>LDA NAPOLIS</v>
          </cell>
          <cell r="B912">
            <v>671</v>
          </cell>
        </row>
        <row r="913">
          <cell r="A913" t="str">
            <v>LDA NATIVIDADE</v>
          </cell>
          <cell r="B913">
            <v>409</v>
          </cell>
        </row>
        <row r="914">
          <cell r="A914" t="str">
            <v>LDA NAUTICA</v>
          </cell>
          <cell r="B914">
            <v>1026</v>
          </cell>
        </row>
        <row r="915">
          <cell r="A915" t="str">
            <v>LDA NAZARE</v>
          </cell>
          <cell r="B915">
            <v>505</v>
          </cell>
        </row>
        <row r="916">
          <cell r="A916" t="str">
            <v>LDA NAZARENO</v>
          </cell>
          <cell r="B916">
            <v>252</v>
          </cell>
        </row>
        <row r="917">
          <cell r="A917" t="str">
            <v>LDA NEGRAS</v>
          </cell>
          <cell r="B917">
            <v>753</v>
          </cell>
        </row>
        <row r="918">
          <cell r="A918" t="str">
            <v>LDA NEGREIROS</v>
          </cell>
          <cell r="B918">
            <v>416</v>
          </cell>
        </row>
        <row r="919">
          <cell r="A919" t="str">
            <v>LDA NELFON</v>
          </cell>
          <cell r="B919">
            <v>748</v>
          </cell>
        </row>
        <row r="920">
          <cell r="A920" t="str">
            <v>LDA NERI</v>
          </cell>
          <cell r="B920">
            <v>666</v>
          </cell>
        </row>
        <row r="921">
          <cell r="A921" t="str">
            <v>LDA NETUNO</v>
          </cell>
          <cell r="B921">
            <v>329</v>
          </cell>
        </row>
        <row r="922">
          <cell r="A922" t="str">
            <v>LDA NEVES</v>
          </cell>
          <cell r="B922">
            <v>668</v>
          </cell>
        </row>
        <row r="923">
          <cell r="A923" t="str">
            <v>LDA NEWTON</v>
          </cell>
          <cell r="B923">
            <v>1534</v>
          </cell>
        </row>
        <row r="924">
          <cell r="A924" t="str">
            <v>LDA NICE</v>
          </cell>
          <cell r="B924">
            <v>691</v>
          </cell>
        </row>
        <row r="925">
          <cell r="A925" t="str">
            <v>LDA NINA</v>
          </cell>
          <cell r="B925">
            <v>481</v>
          </cell>
        </row>
        <row r="926">
          <cell r="A926" t="str">
            <v>LDA NIRVANA</v>
          </cell>
          <cell r="B926">
            <v>249</v>
          </cell>
        </row>
        <row r="927">
          <cell r="A927" t="str">
            <v>LDA NITEROI</v>
          </cell>
          <cell r="B927">
            <v>748</v>
          </cell>
        </row>
        <row r="928">
          <cell r="A928" t="str">
            <v>LDA NOBET</v>
          </cell>
          <cell r="B928">
            <v>50</v>
          </cell>
        </row>
        <row r="929">
          <cell r="A929" t="str">
            <v>LDA NOBRE</v>
          </cell>
          <cell r="B929">
            <v>455</v>
          </cell>
        </row>
        <row r="930">
          <cell r="A930" t="str">
            <v>LDA NORCENTER</v>
          </cell>
          <cell r="B930">
            <v>118</v>
          </cell>
        </row>
        <row r="931">
          <cell r="A931" t="str">
            <v>LDA NOVAERA</v>
          </cell>
          <cell r="B931">
            <v>519</v>
          </cell>
        </row>
        <row r="932">
          <cell r="A932" t="str">
            <v>LDA NOVAGUI</v>
          </cell>
          <cell r="B932">
            <v>806</v>
          </cell>
        </row>
        <row r="933">
          <cell r="A933" t="str">
            <v>LDA NOVAIBC</v>
          </cell>
          <cell r="B933">
            <v>159</v>
          </cell>
        </row>
        <row r="934">
          <cell r="A934" t="str">
            <v>LDA NOVAMERICA</v>
          </cell>
          <cell r="B934">
            <v>332</v>
          </cell>
        </row>
        <row r="935">
          <cell r="A935" t="str">
            <v>LDA NOVATIBA</v>
          </cell>
          <cell r="B935">
            <v>577</v>
          </cell>
        </row>
        <row r="936">
          <cell r="A936" t="str">
            <v>LDA NOVELISTA</v>
          </cell>
          <cell r="B936">
            <v>508</v>
          </cell>
        </row>
        <row r="937">
          <cell r="A937" t="str">
            <v>LDA NUPEBA</v>
          </cell>
          <cell r="B937">
            <v>402</v>
          </cell>
        </row>
        <row r="938">
          <cell r="A938" t="str">
            <v>LDA OASIS</v>
          </cell>
          <cell r="B938">
            <v>62</v>
          </cell>
        </row>
        <row r="939">
          <cell r="A939" t="str">
            <v>LDA OLIBELO</v>
          </cell>
          <cell r="B939">
            <v>278</v>
          </cell>
        </row>
        <row r="940">
          <cell r="A940" t="str">
            <v>LDA OLIMPIA</v>
          </cell>
          <cell r="B940">
            <v>1041</v>
          </cell>
        </row>
        <row r="941">
          <cell r="A941" t="str">
            <v>LDA OLIMPICA</v>
          </cell>
          <cell r="B941">
            <v>39</v>
          </cell>
        </row>
        <row r="942">
          <cell r="A942" t="str">
            <v>LDA OLINDA</v>
          </cell>
          <cell r="B942">
            <v>279</v>
          </cell>
        </row>
        <row r="943">
          <cell r="A943" t="str">
            <v>LDA OLIVEDO</v>
          </cell>
          <cell r="B943">
            <v>236</v>
          </cell>
        </row>
        <row r="944">
          <cell r="A944" t="str">
            <v>LDA ONDINA</v>
          </cell>
          <cell r="B944">
            <v>91</v>
          </cell>
        </row>
        <row r="945">
          <cell r="A945" t="str">
            <v>LDA ONIX</v>
          </cell>
          <cell r="B945">
            <v>482</v>
          </cell>
        </row>
        <row r="946">
          <cell r="A946" t="str">
            <v>LDA OPERARIO</v>
          </cell>
          <cell r="B946">
            <v>287</v>
          </cell>
        </row>
        <row r="947">
          <cell r="A947" t="str">
            <v>LDA OPTI</v>
          </cell>
          <cell r="B947">
            <v>147</v>
          </cell>
        </row>
        <row r="948">
          <cell r="A948" t="str">
            <v>LDA ORIENTE</v>
          </cell>
          <cell r="B948">
            <v>407</v>
          </cell>
        </row>
        <row r="949">
          <cell r="A949" t="str">
            <v>LDA ORION</v>
          </cell>
          <cell r="B949">
            <v>596</v>
          </cell>
        </row>
        <row r="950">
          <cell r="A950" t="str">
            <v>LDA ORLANDELIA</v>
          </cell>
          <cell r="B950">
            <v>331</v>
          </cell>
        </row>
        <row r="951">
          <cell r="A951" t="str">
            <v>LDA ORMINDA</v>
          </cell>
          <cell r="B951">
            <v>764</v>
          </cell>
        </row>
        <row r="952">
          <cell r="A952" t="str">
            <v>LDA ORMOND</v>
          </cell>
          <cell r="B952">
            <v>51</v>
          </cell>
        </row>
        <row r="953">
          <cell r="A953" t="str">
            <v>LDA ORQUIDEA</v>
          </cell>
          <cell r="B953">
            <v>1333</v>
          </cell>
        </row>
        <row r="954">
          <cell r="A954" t="str">
            <v>LDA OSORIO</v>
          </cell>
          <cell r="B954">
            <v>424</v>
          </cell>
        </row>
        <row r="955">
          <cell r="A955" t="str">
            <v>LDA OTONI</v>
          </cell>
          <cell r="B955">
            <v>1492</v>
          </cell>
        </row>
        <row r="956">
          <cell r="A956" t="str">
            <v>LDA OTRANTO</v>
          </cell>
          <cell r="B956">
            <v>278</v>
          </cell>
        </row>
        <row r="957">
          <cell r="A957" t="str">
            <v>LDA OURIQUE</v>
          </cell>
          <cell r="B957">
            <v>498</v>
          </cell>
        </row>
        <row r="958">
          <cell r="A958" t="str">
            <v>LDA OURIVES</v>
          </cell>
          <cell r="B958">
            <v>645</v>
          </cell>
        </row>
        <row r="959">
          <cell r="A959" t="str">
            <v>LDA OURO</v>
          </cell>
          <cell r="B959">
            <v>231</v>
          </cell>
        </row>
        <row r="960">
          <cell r="A960" t="str">
            <v>LDA OUTEIRO</v>
          </cell>
          <cell r="B960">
            <v>661</v>
          </cell>
        </row>
        <row r="961">
          <cell r="A961" t="str">
            <v>LDA PABELI</v>
          </cell>
          <cell r="B961">
            <v>869</v>
          </cell>
        </row>
        <row r="962">
          <cell r="A962" t="str">
            <v>LDA PACI</v>
          </cell>
          <cell r="B962">
            <v>1267</v>
          </cell>
        </row>
        <row r="963">
          <cell r="A963" t="str">
            <v>LDA PACIENCIA V</v>
          </cell>
          <cell r="B963">
            <v>515</v>
          </cell>
        </row>
        <row r="964">
          <cell r="A964" t="str">
            <v>LDA PACONE</v>
          </cell>
          <cell r="B964">
            <v>588</v>
          </cell>
        </row>
        <row r="965">
          <cell r="A965" t="str">
            <v>LDA PADRETEL</v>
          </cell>
          <cell r="B965">
            <v>940</v>
          </cell>
        </row>
        <row r="966">
          <cell r="A966" t="str">
            <v>LDA PADUA</v>
          </cell>
          <cell r="B966">
            <v>697</v>
          </cell>
        </row>
        <row r="967">
          <cell r="A967" t="str">
            <v>LDA PAESLEME</v>
          </cell>
          <cell r="B967">
            <v>913</v>
          </cell>
        </row>
        <row r="968">
          <cell r="A968" t="str">
            <v>LDA PAIOL</v>
          </cell>
          <cell r="B968">
            <v>367</v>
          </cell>
        </row>
        <row r="969">
          <cell r="A969" t="str">
            <v>LDA PAISSANDU</v>
          </cell>
          <cell r="B969">
            <v>372</v>
          </cell>
        </row>
        <row r="970">
          <cell r="A970" t="str">
            <v>LDA PALESTINA</v>
          </cell>
          <cell r="B970">
            <v>925</v>
          </cell>
        </row>
        <row r="971">
          <cell r="A971" t="str">
            <v>LDA PALHADA</v>
          </cell>
          <cell r="B971">
            <v>477</v>
          </cell>
        </row>
        <row r="972">
          <cell r="A972" t="str">
            <v>LDA PALHARES</v>
          </cell>
          <cell r="B972">
            <v>41</v>
          </cell>
        </row>
        <row r="973">
          <cell r="A973" t="str">
            <v>LDA PALMACIA</v>
          </cell>
          <cell r="B973">
            <v>1467</v>
          </cell>
        </row>
        <row r="974">
          <cell r="A974" t="str">
            <v>LDA PALMARES V</v>
          </cell>
          <cell r="B974">
            <v>1898</v>
          </cell>
        </row>
        <row r="975">
          <cell r="A975" t="str">
            <v>LDA PALMAS</v>
          </cell>
          <cell r="B975">
            <v>623</v>
          </cell>
        </row>
        <row r="976">
          <cell r="A976" t="str">
            <v>LDA PALMEIRA NOVO</v>
          </cell>
          <cell r="B976">
            <v>923</v>
          </cell>
        </row>
        <row r="977">
          <cell r="A977" t="str">
            <v>LDA PALMIRA</v>
          </cell>
          <cell r="B977">
            <v>370</v>
          </cell>
        </row>
        <row r="978">
          <cell r="A978" t="str">
            <v>LDA PALOMBA</v>
          </cell>
          <cell r="B978">
            <v>433</v>
          </cell>
        </row>
        <row r="979">
          <cell r="A979" t="str">
            <v>LDA PAMPLONA</v>
          </cell>
          <cell r="B979">
            <v>1384</v>
          </cell>
        </row>
        <row r="980">
          <cell r="A980" t="str">
            <v>LDA PANDIA</v>
          </cell>
          <cell r="B980">
            <v>470</v>
          </cell>
        </row>
        <row r="981">
          <cell r="A981" t="str">
            <v>LDA PAPOULA</v>
          </cell>
          <cell r="B981">
            <v>1144</v>
          </cell>
        </row>
        <row r="982">
          <cell r="A982" t="str">
            <v>LDA PAQUERA</v>
          </cell>
          <cell r="B982">
            <v>680</v>
          </cell>
        </row>
        <row r="983">
          <cell r="A983" t="str">
            <v>LDA PARADISO</v>
          </cell>
          <cell r="B983">
            <v>699</v>
          </cell>
        </row>
        <row r="984">
          <cell r="A984" t="str">
            <v>LDA PARAGUAI</v>
          </cell>
          <cell r="B984">
            <v>765</v>
          </cell>
        </row>
        <row r="985">
          <cell r="A985" t="str">
            <v>LDA PARAISO</v>
          </cell>
          <cell r="B985">
            <v>879</v>
          </cell>
        </row>
        <row r="986">
          <cell r="A986" t="str">
            <v>LDA PARAISO_IPB</v>
          </cell>
          <cell r="B986">
            <v>815</v>
          </cell>
        </row>
        <row r="987">
          <cell r="A987" t="str">
            <v>LDA PARANA</v>
          </cell>
          <cell r="B987">
            <v>163</v>
          </cell>
        </row>
        <row r="988">
          <cell r="A988" t="str">
            <v>LDA PARIS</v>
          </cell>
          <cell r="B988">
            <v>959</v>
          </cell>
        </row>
        <row r="989">
          <cell r="A989" t="str">
            <v>LDA PARNAIBA</v>
          </cell>
          <cell r="B989">
            <v>916</v>
          </cell>
        </row>
        <row r="990">
          <cell r="A990" t="str">
            <v>LDA PAROBI</v>
          </cell>
          <cell r="B990">
            <v>568</v>
          </cell>
        </row>
        <row r="991">
          <cell r="A991" t="str">
            <v>LDA PARQUE</v>
          </cell>
          <cell r="B991">
            <v>29</v>
          </cell>
        </row>
        <row r="992">
          <cell r="A992" t="str">
            <v>LDA PARQUESUL</v>
          </cell>
          <cell r="B992">
            <v>55</v>
          </cell>
        </row>
        <row r="993">
          <cell r="A993" t="str">
            <v>LDA PARREIRAS</v>
          </cell>
          <cell r="B993">
            <v>999</v>
          </cell>
        </row>
        <row r="994">
          <cell r="A994" t="str">
            <v>LDA PASSAREDO</v>
          </cell>
          <cell r="B994">
            <v>271</v>
          </cell>
        </row>
        <row r="995">
          <cell r="A995" t="str">
            <v>LDA PASSATEMPO</v>
          </cell>
          <cell r="B995">
            <v>1093</v>
          </cell>
        </row>
        <row r="996">
          <cell r="A996" t="str">
            <v>LDA PASSATRES</v>
          </cell>
          <cell r="B996">
            <v>1357</v>
          </cell>
        </row>
        <row r="997">
          <cell r="A997" t="str">
            <v>LDA PATRIOTA</v>
          </cell>
          <cell r="B997">
            <v>121</v>
          </cell>
        </row>
        <row r="998">
          <cell r="A998" t="str">
            <v>LDA PATRONATO</v>
          </cell>
          <cell r="B998">
            <v>332</v>
          </cell>
        </row>
        <row r="999">
          <cell r="A999" t="str">
            <v>LDA PATURI</v>
          </cell>
          <cell r="B999">
            <v>420</v>
          </cell>
        </row>
        <row r="1000">
          <cell r="A1000" t="str">
            <v>LDA PAULA</v>
          </cell>
          <cell r="B1000">
            <v>75</v>
          </cell>
        </row>
        <row r="1001">
          <cell r="A1001" t="str">
            <v>LDA PAULAFON</v>
          </cell>
          <cell r="B1001">
            <v>564</v>
          </cell>
        </row>
        <row r="1002">
          <cell r="A1002" t="str">
            <v>LDA PAVILHAO</v>
          </cell>
          <cell r="B1002">
            <v>392</v>
          </cell>
        </row>
        <row r="1003">
          <cell r="A1003" t="str">
            <v>LDA PECANHA</v>
          </cell>
          <cell r="B1003">
            <v>1</v>
          </cell>
        </row>
        <row r="1004">
          <cell r="A1004" t="str">
            <v>LDA PEDRA AZUL</v>
          </cell>
          <cell r="B1004">
            <v>790</v>
          </cell>
        </row>
        <row r="1005">
          <cell r="A1005" t="str">
            <v>LDA PEDRALISA</v>
          </cell>
          <cell r="B1005">
            <v>815</v>
          </cell>
        </row>
        <row r="1006">
          <cell r="A1006" t="str">
            <v>LDA PEDRALTA</v>
          </cell>
          <cell r="B1006">
            <v>158</v>
          </cell>
        </row>
        <row r="1007">
          <cell r="A1007" t="str">
            <v>LDA PEDRAS</v>
          </cell>
          <cell r="B1007">
            <v>352</v>
          </cell>
        </row>
        <row r="1008">
          <cell r="A1008" t="str">
            <v>LDA PEDREIRA</v>
          </cell>
          <cell r="B1008">
            <v>354</v>
          </cell>
        </row>
        <row r="1009">
          <cell r="A1009" t="str">
            <v>LDA PEDROAL</v>
          </cell>
          <cell r="B1009">
            <v>206</v>
          </cell>
        </row>
        <row r="1010">
          <cell r="A1010" t="str">
            <v>LDA PEIXOTO</v>
          </cell>
          <cell r="B1010">
            <v>103</v>
          </cell>
        </row>
        <row r="1011">
          <cell r="A1011" t="str">
            <v>LDA PENA</v>
          </cell>
          <cell r="B1011">
            <v>234</v>
          </cell>
        </row>
        <row r="1012">
          <cell r="A1012" t="str">
            <v>LDA PENABOTO</v>
          </cell>
          <cell r="B1012">
            <v>1104</v>
          </cell>
        </row>
        <row r="1013">
          <cell r="A1013" t="str">
            <v>LDA PENAFON</v>
          </cell>
          <cell r="B1013">
            <v>229</v>
          </cell>
        </row>
        <row r="1014">
          <cell r="A1014" t="str">
            <v>LDA PENNA</v>
          </cell>
          <cell r="B1014">
            <v>71</v>
          </cell>
        </row>
        <row r="1015">
          <cell r="A1015" t="str">
            <v>LDA PEQUIM</v>
          </cell>
          <cell r="B1015">
            <v>1172</v>
          </cell>
        </row>
        <row r="1016">
          <cell r="A1016" t="str">
            <v>LDA PERDIGAO</v>
          </cell>
          <cell r="B1016">
            <v>520</v>
          </cell>
        </row>
        <row r="1017">
          <cell r="A1017" t="str">
            <v>LDA PERE</v>
          </cell>
          <cell r="B1017">
            <v>76</v>
          </cell>
        </row>
        <row r="1018">
          <cell r="A1018" t="str">
            <v>LDA PERENUNES</v>
          </cell>
          <cell r="B1018">
            <v>92</v>
          </cell>
        </row>
        <row r="1019">
          <cell r="A1019" t="str">
            <v>LDA PERNAMBUCANA</v>
          </cell>
          <cell r="B1019">
            <v>549</v>
          </cell>
        </row>
        <row r="1020">
          <cell r="A1020" t="str">
            <v>LDA PEROBA</v>
          </cell>
          <cell r="B1020">
            <v>1312</v>
          </cell>
        </row>
        <row r="1021">
          <cell r="A1021" t="str">
            <v>LDA PERSEU</v>
          </cell>
          <cell r="B1021">
            <v>105</v>
          </cell>
        </row>
        <row r="1022">
          <cell r="A1022" t="str">
            <v>LDA PIABANHA</v>
          </cell>
          <cell r="B1022">
            <v>1076</v>
          </cell>
        </row>
        <row r="1023">
          <cell r="A1023" t="str">
            <v>LDA PIAM</v>
          </cell>
          <cell r="B1023">
            <v>848</v>
          </cell>
        </row>
        <row r="1024">
          <cell r="A1024" t="str">
            <v>LDA PIAO</v>
          </cell>
          <cell r="B1024">
            <v>734</v>
          </cell>
        </row>
        <row r="1025">
          <cell r="A1025" t="str">
            <v>LDA PIAUI</v>
          </cell>
          <cell r="B1025">
            <v>378</v>
          </cell>
        </row>
        <row r="1026">
          <cell r="A1026" t="str">
            <v>LDA PICUI</v>
          </cell>
          <cell r="B1026">
            <v>229</v>
          </cell>
        </row>
        <row r="1027">
          <cell r="A1027" t="str">
            <v>LDA PIEDADE V</v>
          </cell>
          <cell r="B1027">
            <v>650</v>
          </cell>
        </row>
        <row r="1028">
          <cell r="A1028" t="str">
            <v>LDA PILAR</v>
          </cell>
          <cell r="B1028">
            <v>287</v>
          </cell>
        </row>
        <row r="1029">
          <cell r="A1029" t="str">
            <v>LDA PILOTO</v>
          </cell>
          <cell r="B1029">
            <v>651</v>
          </cell>
        </row>
        <row r="1030">
          <cell r="A1030" t="str">
            <v>LDA PINAGRAN</v>
          </cell>
          <cell r="B1030">
            <v>558</v>
          </cell>
        </row>
        <row r="1031">
          <cell r="A1031" t="str">
            <v>LDA PINHEIRO</v>
          </cell>
          <cell r="B1031">
            <v>401</v>
          </cell>
        </row>
        <row r="1032">
          <cell r="A1032" t="str">
            <v>LDA PIONZE</v>
          </cell>
          <cell r="B1032">
            <v>41</v>
          </cell>
        </row>
        <row r="1033">
          <cell r="A1033" t="str">
            <v>LDA PIPO</v>
          </cell>
          <cell r="B1033">
            <v>1248</v>
          </cell>
        </row>
        <row r="1034">
          <cell r="A1034" t="str">
            <v>LDA PIRAPETINGA</v>
          </cell>
          <cell r="B1034">
            <v>792</v>
          </cell>
        </row>
        <row r="1035">
          <cell r="A1035" t="str">
            <v>LDA PIRAQUARA</v>
          </cell>
          <cell r="B1035">
            <v>909</v>
          </cell>
        </row>
        <row r="1036">
          <cell r="A1036" t="str">
            <v>LDA PIRAQUE</v>
          </cell>
          <cell r="B1036">
            <v>77</v>
          </cell>
        </row>
        <row r="1037">
          <cell r="A1037" t="str">
            <v>LDA PIRATINI</v>
          </cell>
          <cell r="B1037">
            <v>592</v>
          </cell>
        </row>
        <row r="1038">
          <cell r="A1038" t="str">
            <v>LDA PIRATRIZ</v>
          </cell>
          <cell r="B1038">
            <v>921</v>
          </cell>
        </row>
        <row r="1039">
          <cell r="A1039" t="str">
            <v>LDA PIRITU</v>
          </cell>
          <cell r="B1039">
            <v>910</v>
          </cell>
        </row>
        <row r="1040">
          <cell r="A1040" t="str">
            <v>LDA PITAGORAS</v>
          </cell>
          <cell r="B1040">
            <v>846</v>
          </cell>
        </row>
        <row r="1041">
          <cell r="A1041" t="str">
            <v>LDA PITOMBEIRA</v>
          </cell>
          <cell r="B1041">
            <v>667</v>
          </cell>
        </row>
        <row r="1042">
          <cell r="A1042" t="str">
            <v>LDA PIZA</v>
          </cell>
          <cell r="B1042">
            <v>351</v>
          </cell>
        </row>
        <row r="1043">
          <cell r="A1043" t="str">
            <v>LDA PIZARRO</v>
          </cell>
          <cell r="B1043">
            <v>279</v>
          </cell>
        </row>
        <row r="1044">
          <cell r="A1044" t="str">
            <v>LDA PLANETA</v>
          </cell>
          <cell r="B1044">
            <v>590</v>
          </cell>
        </row>
        <row r="1045">
          <cell r="A1045" t="str">
            <v>LDA PLATAO</v>
          </cell>
          <cell r="B1045">
            <v>1446</v>
          </cell>
        </row>
        <row r="1046">
          <cell r="A1046" t="str">
            <v>LDA PLINIO</v>
          </cell>
          <cell r="B1046">
            <v>337</v>
          </cell>
        </row>
        <row r="1047">
          <cell r="A1047" t="str">
            <v>LDA PLUTAO</v>
          </cell>
          <cell r="B1047">
            <v>354</v>
          </cell>
        </row>
        <row r="1048">
          <cell r="A1048" t="str">
            <v>LDA POCINHO</v>
          </cell>
          <cell r="B1048">
            <v>325</v>
          </cell>
        </row>
        <row r="1049">
          <cell r="A1049" t="str">
            <v>LDA POERABA</v>
          </cell>
          <cell r="B1049">
            <v>1231</v>
          </cell>
        </row>
        <row r="1050">
          <cell r="A1050" t="str">
            <v>LDA POLACE</v>
          </cell>
          <cell r="B1050">
            <v>73</v>
          </cell>
        </row>
        <row r="1051">
          <cell r="A1051" t="str">
            <v>LDA POLINDO</v>
          </cell>
          <cell r="B1051">
            <v>558</v>
          </cell>
        </row>
        <row r="1052">
          <cell r="A1052" t="str">
            <v>LDA POLONIA</v>
          </cell>
          <cell r="B1052">
            <v>512</v>
          </cell>
        </row>
        <row r="1053">
          <cell r="A1053" t="str">
            <v>LDA POMPILIO</v>
          </cell>
          <cell r="B1053">
            <v>88</v>
          </cell>
        </row>
        <row r="1054">
          <cell r="A1054" t="str">
            <v>LDA PONTAPORA</v>
          </cell>
          <cell r="B1054">
            <v>392</v>
          </cell>
        </row>
        <row r="1055">
          <cell r="A1055" t="str">
            <v>LDA PONTEALTA</v>
          </cell>
          <cell r="B1055">
            <v>380</v>
          </cell>
        </row>
        <row r="1056">
          <cell r="A1056" t="str">
            <v>LDA PONTILHAO</v>
          </cell>
          <cell r="B1056">
            <v>550</v>
          </cell>
        </row>
        <row r="1057">
          <cell r="A1057" t="str">
            <v>LDA PONTOAZUL</v>
          </cell>
          <cell r="B1057">
            <v>584</v>
          </cell>
        </row>
        <row r="1058">
          <cell r="A1058" t="str">
            <v>LDA PORENA</v>
          </cell>
          <cell r="B1058">
            <v>225</v>
          </cell>
        </row>
        <row r="1059">
          <cell r="A1059" t="str">
            <v>LDA PORTEIRA</v>
          </cell>
          <cell r="B1059">
            <v>570</v>
          </cell>
        </row>
        <row r="1060">
          <cell r="A1060" t="str">
            <v>LDA PORTO</v>
          </cell>
          <cell r="B1060">
            <v>696</v>
          </cell>
        </row>
        <row r="1061">
          <cell r="A1061" t="str">
            <v>LDA PORTONAL</v>
          </cell>
          <cell r="B1061">
            <v>529</v>
          </cell>
        </row>
        <row r="1062">
          <cell r="A1062" t="str">
            <v>LDA PORTOREAL</v>
          </cell>
          <cell r="B1062">
            <v>1085</v>
          </cell>
        </row>
        <row r="1063">
          <cell r="A1063" t="str">
            <v>LDA POSSOLO</v>
          </cell>
          <cell r="B1063">
            <v>388</v>
          </cell>
        </row>
        <row r="1064">
          <cell r="A1064" t="str">
            <v>LDA POTIGUAR</v>
          </cell>
          <cell r="B1064">
            <v>339</v>
          </cell>
        </row>
        <row r="1065">
          <cell r="A1065" t="str">
            <v>LDA PRADO</v>
          </cell>
          <cell r="B1065">
            <v>276</v>
          </cell>
        </row>
        <row r="1066">
          <cell r="A1066" t="str">
            <v>LDA PRAIEIRA</v>
          </cell>
          <cell r="B1066">
            <v>389</v>
          </cell>
        </row>
        <row r="1067">
          <cell r="A1067" t="str">
            <v>LDA PRATA ABR</v>
          </cell>
          <cell r="B1067">
            <v>681</v>
          </cell>
        </row>
        <row r="1068">
          <cell r="A1068" t="str">
            <v>LDA PREFEITO</v>
          </cell>
          <cell r="B1068">
            <v>532</v>
          </cell>
        </row>
        <row r="1069">
          <cell r="A1069" t="str">
            <v>LDA PRESIDENTE</v>
          </cell>
          <cell r="B1069">
            <v>425</v>
          </cell>
        </row>
        <row r="1070">
          <cell r="A1070" t="str">
            <v>LDA PRIMAVERA</v>
          </cell>
          <cell r="B1070">
            <v>243</v>
          </cell>
        </row>
        <row r="1071">
          <cell r="A1071" t="str">
            <v>LDA PROCLAMACAO</v>
          </cell>
          <cell r="B1071">
            <v>391</v>
          </cell>
        </row>
        <row r="1072">
          <cell r="A1072" t="str">
            <v>LDA PROJAC</v>
          </cell>
          <cell r="B1072">
            <v>24</v>
          </cell>
        </row>
        <row r="1073">
          <cell r="A1073" t="str">
            <v>LDA PROVIDENCIA</v>
          </cell>
          <cell r="B1073">
            <v>1372</v>
          </cell>
        </row>
        <row r="1074">
          <cell r="A1074" t="str">
            <v>LDA PRUDENTE</v>
          </cell>
          <cell r="B1074">
            <v>486</v>
          </cell>
        </row>
        <row r="1075">
          <cell r="A1075" t="str">
            <v>LDA QUAFA</v>
          </cell>
          <cell r="B1075">
            <v>433</v>
          </cell>
        </row>
        <row r="1076">
          <cell r="A1076" t="str">
            <v>LDA QUARENTENA</v>
          </cell>
          <cell r="B1076">
            <v>704</v>
          </cell>
        </row>
        <row r="1077">
          <cell r="A1077" t="str">
            <v>LDA QUARESMA</v>
          </cell>
          <cell r="B1077">
            <v>620</v>
          </cell>
        </row>
        <row r="1078">
          <cell r="A1078" t="str">
            <v>LDA QUAZAR</v>
          </cell>
          <cell r="B1078">
            <v>439</v>
          </cell>
        </row>
        <row r="1079">
          <cell r="A1079" t="str">
            <v>LDA QUEIROZ</v>
          </cell>
          <cell r="B1079">
            <v>478</v>
          </cell>
        </row>
        <row r="1080">
          <cell r="A1080" t="str">
            <v>LDA QUILAGOA</v>
          </cell>
          <cell r="B1080">
            <v>569</v>
          </cell>
        </row>
        <row r="1081">
          <cell r="A1081" t="str">
            <v>LDA QUILOMBO</v>
          </cell>
          <cell r="B1081">
            <v>757</v>
          </cell>
        </row>
        <row r="1082">
          <cell r="A1082" t="str">
            <v>LDA QUINTAO</v>
          </cell>
          <cell r="B1082">
            <v>811</v>
          </cell>
        </row>
        <row r="1083">
          <cell r="A1083" t="str">
            <v>LDA QUINTELA</v>
          </cell>
          <cell r="B1083">
            <v>1478</v>
          </cell>
        </row>
        <row r="1084">
          <cell r="A1084" t="str">
            <v>LDA QUITITE</v>
          </cell>
          <cell r="B1084">
            <v>762</v>
          </cell>
        </row>
        <row r="1085">
          <cell r="A1085" t="str">
            <v>LDA RABELO</v>
          </cell>
          <cell r="B1085">
            <v>396</v>
          </cell>
        </row>
        <row r="1086">
          <cell r="A1086" t="str">
            <v>LDA RAINHA</v>
          </cell>
          <cell r="B1086">
            <v>748</v>
          </cell>
        </row>
        <row r="1087">
          <cell r="A1087" t="str">
            <v>LDA RALVES</v>
          </cell>
          <cell r="B1087">
            <v>1082</v>
          </cell>
        </row>
        <row r="1088">
          <cell r="A1088" t="str">
            <v>LDA RAMIDAN</v>
          </cell>
          <cell r="B1088">
            <v>494</v>
          </cell>
        </row>
        <row r="1089">
          <cell r="A1089" t="str">
            <v>LDA RAMIZ</v>
          </cell>
          <cell r="B1089">
            <v>430</v>
          </cell>
        </row>
        <row r="1090">
          <cell r="A1090" t="str">
            <v>LDA RAPOSO</v>
          </cell>
          <cell r="B1090">
            <v>714</v>
          </cell>
        </row>
        <row r="1091">
          <cell r="A1091" t="str">
            <v>LDA RASUK</v>
          </cell>
          <cell r="B1091">
            <v>1028</v>
          </cell>
        </row>
        <row r="1092">
          <cell r="A1092" t="str">
            <v>LDA RAVASCO</v>
          </cell>
          <cell r="B1092">
            <v>835</v>
          </cell>
        </row>
        <row r="1093">
          <cell r="A1093" t="str">
            <v>LDA RAVEL</v>
          </cell>
          <cell r="B1093">
            <v>484</v>
          </cell>
        </row>
        <row r="1094">
          <cell r="A1094" t="str">
            <v>LDA RAVENA</v>
          </cell>
          <cell r="B1094">
            <v>149</v>
          </cell>
        </row>
        <row r="1095">
          <cell r="A1095" t="str">
            <v>LDA REALENGO</v>
          </cell>
          <cell r="B1095">
            <v>383</v>
          </cell>
        </row>
        <row r="1096">
          <cell r="A1096" t="str">
            <v>LDA REALEZA</v>
          </cell>
          <cell r="B1096">
            <v>1362</v>
          </cell>
        </row>
        <row r="1097">
          <cell r="A1097" t="str">
            <v>LDA REBOUCAS</v>
          </cell>
          <cell r="B1097">
            <v>103</v>
          </cell>
        </row>
        <row r="1098">
          <cell r="A1098" t="str">
            <v>LDA RECANTO</v>
          </cell>
          <cell r="B1098">
            <v>596</v>
          </cell>
        </row>
        <row r="1099">
          <cell r="A1099" t="str">
            <v>LDA RECIFE</v>
          </cell>
          <cell r="B1099">
            <v>647</v>
          </cell>
        </row>
        <row r="1100">
          <cell r="A1100" t="str">
            <v>LDA RECONCA</v>
          </cell>
          <cell r="B1100">
            <v>802</v>
          </cell>
        </row>
        <row r="1101">
          <cell r="A1101" t="str">
            <v>LDA RECORD</v>
          </cell>
          <cell r="B1101">
            <v>305</v>
          </cell>
        </row>
        <row r="1102">
          <cell r="A1102" t="str">
            <v>LDA RECREIO</v>
          </cell>
          <cell r="B1102">
            <v>756</v>
          </cell>
        </row>
        <row r="1103">
          <cell r="A1103" t="str">
            <v>LDA REGO</v>
          </cell>
          <cell r="B1103">
            <v>742</v>
          </cell>
        </row>
        <row r="1104">
          <cell r="A1104" t="str">
            <v>LDA REIS</v>
          </cell>
          <cell r="B1104">
            <v>387</v>
          </cell>
        </row>
        <row r="1105">
          <cell r="A1105" t="str">
            <v>LDA RELICARIO</v>
          </cell>
          <cell r="B1105">
            <v>1132</v>
          </cell>
        </row>
        <row r="1106">
          <cell r="A1106" t="str">
            <v>LDA REMANSO</v>
          </cell>
          <cell r="B1106">
            <v>295</v>
          </cell>
        </row>
        <row r="1107">
          <cell r="A1107" t="str">
            <v>LDA RENNER</v>
          </cell>
          <cell r="B1107">
            <v>68</v>
          </cell>
        </row>
        <row r="1108">
          <cell r="A1108" t="str">
            <v>LDA REPRESA</v>
          </cell>
          <cell r="B1108">
            <v>957</v>
          </cell>
        </row>
        <row r="1109">
          <cell r="A1109" t="str">
            <v>LDA RESERBAN</v>
          </cell>
          <cell r="B1109">
            <v>206</v>
          </cell>
        </row>
        <row r="1110">
          <cell r="A1110" t="str">
            <v>LDA RESERVA</v>
          </cell>
          <cell r="B1110">
            <v>618</v>
          </cell>
        </row>
        <row r="1111">
          <cell r="A1111" t="str">
            <v>LDA RESERVA 2(PER)</v>
          </cell>
          <cell r="B1111">
            <v>6</v>
          </cell>
        </row>
        <row r="1112">
          <cell r="A1112" t="str">
            <v>LDA RESERVA1</v>
          </cell>
          <cell r="B1112">
            <v>55</v>
          </cell>
        </row>
        <row r="1113">
          <cell r="A1113" t="str">
            <v>LDA RESERVA-ZIN</v>
          </cell>
          <cell r="B1113">
            <v>97</v>
          </cell>
        </row>
        <row r="1114">
          <cell r="A1114" t="str">
            <v>LDA RESIDENCIA</v>
          </cell>
          <cell r="B1114">
            <v>555</v>
          </cell>
        </row>
        <row r="1115">
          <cell r="A1115" t="str">
            <v>LDA RESTINGA</v>
          </cell>
          <cell r="B1115">
            <v>506</v>
          </cell>
        </row>
        <row r="1116">
          <cell r="A1116" t="str">
            <v>LDA RETAS</v>
          </cell>
          <cell r="B1116">
            <v>1134</v>
          </cell>
        </row>
        <row r="1117">
          <cell r="A1117" t="str">
            <v>LDA RIACHAO</v>
          </cell>
          <cell r="B1117">
            <v>1028</v>
          </cell>
        </row>
        <row r="1118">
          <cell r="A1118" t="str">
            <v>LDA RIAD</v>
          </cell>
          <cell r="B1118">
            <v>1424</v>
          </cell>
        </row>
        <row r="1119">
          <cell r="A1119" t="str">
            <v>LDA RIALTO</v>
          </cell>
          <cell r="B1119">
            <v>1019</v>
          </cell>
        </row>
        <row r="1120">
          <cell r="A1120" t="str">
            <v>LDA RIBALTA</v>
          </cell>
          <cell r="B1120">
            <v>815</v>
          </cell>
        </row>
        <row r="1121">
          <cell r="A1121" t="str">
            <v>LDA RIBEIRAO</v>
          </cell>
          <cell r="B1121">
            <v>493</v>
          </cell>
        </row>
        <row r="1122">
          <cell r="A1122" t="str">
            <v>LDA RIBEIRO</v>
          </cell>
          <cell r="B1122">
            <v>537</v>
          </cell>
        </row>
        <row r="1123">
          <cell r="A1123" t="str">
            <v>LDA RIBEYROLLES</v>
          </cell>
          <cell r="B1123">
            <v>557</v>
          </cell>
        </row>
        <row r="1124">
          <cell r="A1124" t="str">
            <v>LDA RICA</v>
          </cell>
          <cell r="B1124">
            <v>516</v>
          </cell>
        </row>
        <row r="1125">
          <cell r="A1125" t="str">
            <v>LDA RICAPRADO</v>
          </cell>
          <cell r="B1125">
            <v>323</v>
          </cell>
        </row>
        <row r="1126">
          <cell r="A1126" t="str">
            <v>LDA RIDOA</v>
          </cell>
          <cell r="B1126">
            <v>1225</v>
          </cell>
        </row>
        <row r="1127">
          <cell r="A1127" t="str">
            <v>LDA RIGA</v>
          </cell>
          <cell r="B1127">
            <v>380</v>
          </cell>
        </row>
        <row r="1128">
          <cell r="A1128" t="str">
            <v>LDA RIMARAES</v>
          </cell>
          <cell r="B1128">
            <v>282</v>
          </cell>
        </row>
        <row r="1129">
          <cell r="A1129" t="str">
            <v>LDA RIMOSA</v>
          </cell>
          <cell r="B1129">
            <v>407</v>
          </cell>
        </row>
        <row r="1130">
          <cell r="A1130" t="str">
            <v>LDA RINEGRO</v>
          </cell>
          <cell r="B1130">
            <v>870</v>
          </cell>
        </row>
        <row r="1131">
          <cell r="A1131" t="str">
            <v>LDA RINHO</v>
          </cell>
          <cell r="B1131">
            <v>514</v>
          </cell>
        </row>
        <row r="1132">
          <cell r="A1132" t="str">
            <v>LDA RIO 2</v>
          </cell>
          <cell r="B1132">
            <v>26</v>
          </cell>
        </row>
        <row r="1133">
          <cell r="A1133" t="str">
            <v>LDA RIOBRAN</v>
          </cell>
          <cell r="B1133">
            <v>299</v>
          </cell>
        </row>
        <row r="1134">
          <cell r="A1134" t="str">
            <v>LDA RIOCONGO</v>
          </cell>
          <cell r="B1134">
            <v>542</v>
          </cell>
        </row>
        <row r="1135">
          <cell r="A1135" t="str">
            <v>LDA RIODESIGN</v>
          </cell>
          <cell r="B1135">
            <v>51</v>
          </cell>
        </row>
        <row r="1136">
          <cell r="A1136" t="str">
            <v>LDA RIODOURO</v>
          </cell>
          <cell r="B1136">
            <v>1043</v>
          </cell>
        </row>
        <row r="1137">
          <cell r="A1137" t="str">
            <v>LDA RIOMORTO</v>
          </cell>
          <cell r="B1137">
            <v>1262</v>
          </cell>
        </row>
        <row r="1138">
          <cell r="A1138" t="str">
            <v>LDA RIPAULO</v>
          </cell>
          <cell r="B1138">
            <v>532</v>
          </cell>
        </row>
        <row r="1139">
          <cell r="A1139" t="str">
            <v>LDA RIQUE</v>
          </cell>
          <cell r="B1139">
            <v>68</v>
          </cell>
        </row>
        <row r="1140">
          <cell r="A1140" t="str">
            <v>LDA RISOL</v>
          </cell>
          <cell r="B1140">
            <v>127</v>
          </cell>
        </row>
        <row r="1141">
          <cell r="A1141" t="str">
            <v>LDA ROCHA</v>
          </cell>
          <cell r="B1141">
            <v>54</v>
          </cell>
        </row>
        <row r="1142">
          <cell r="A1142" t="str">
            <v>LDA ROCINHA</v>
          </cell>
          <cell r="B1142">
            <v>510</v>
          </cell>
        </row>
        <row r="1143">
          <cell r="A1143" t="str">
            <v>LDA RODOCENTER</v>
          </cell>
          <cell r="B1143">
            <v>100</v>
          </cell>
        </row>
        <row r="1144">
          <cell r="A1144" t="str">
            <v>LDA RODOSAN</v>
          </cell>
          <cell r="B1144">
            <v>755</v>
          </cell>
        </row>
        <row r="1145">
          <cell r="A1145" t="str">
            <v>LDA RODOVIA V</v>
          </cell>
          <cell r="B1145">
            <v>559</v>
          </cell>
        </row>
        <row r="1146">
          <cell r="A1146" t="str">
            <v>LDA RODRIMAR</v>
          </cell>
          <cell r="B1146">
            <v>569</v>
          </cell>
        </row>
        <row r="1147">
          <cell r="A1147" t="str">
            <v>LDA RODU</v>
          </cell>
          <cell r="B1147">
            <v>1636</v>
          </cell>
        </row>
        <row r="1148">
          <cell r="A1148" t="str">
            <v>LDA ROMANA</v>
          </cell>
          <cell r="B1148">
            <v>708</v>
          </cell>
        </row>
        <row r="1149">
          <cell r="A1149" t="str">
            <v>LDA ROMARIZ</v>
          </cell>
          <cell r="B1149">
            <v>584</v>
          </cell>
        </row>
        <row r="1150">
          <cell r="A1150" t="str">
            <v>LDA RONCADOR</v>
          </cell>
          <cell r="B1150">
            <v>1317</v>
          </cell>
        </row>
        <row r="1151">
          <cell r="A1151" t="str">
            <v>LDA RONCALI</v>
          </cell>
          <cell r="B1151">
            <v>1172</v>
          </cell>
        </row>
        <row r="1152">
          <cell r="A1152" t="str">
            <v>LDA RONDA</v>
          </cell>
          <cell r="B1152">
            <v>482</v>
          </cell>
        </row>
        <row r="1153">
          <cell r="A1153" t="str">
            <v>LDA ROSA</v>
          </cell>
          <cell r="B1153">
            <v>146</v>
          </cell>
        </row>
        <row r="1154">
          <cell r="A1154" t="str">
            <v>LDA ROSARIO</v>
          </cell>
          <cell r="B1154">
            <v>329</v>
          </cell>
        </row>
        <row r="1155">
          <cell r="A1155" t="str">
            <v>LDA ROSARIO II</v>
          </cell>
          <cell r="B1155">
            <v>764</v>
          </cell>
        </row>
        <row r="1156">
          <cell r="A1156" t="str">
            <v>LDA ROSEIRAS</v>
          </cell>
          <cell r="B1156">
            <v>507</v>
          </cell>
        </row>
        <row r="1157">
          <cell r="A1157" t="str">
            <v>LDA ROSER</v>
          </cell>
          <cell r="B1157">
            <v>845</v>
          </cell>
        </row>
        <row r="1158">
          <cell r="A1158" t="str">
            <v>LDA ROVAL</v>
          </cell>
          <cell r="B1158">
            <v>594</v>
          </cell>
        </row>
        <row r="1159">
          <cell r="A1159" t="str">
            <v>LDA ROVEIRA</v>
          </cell>
          <cell r="B1159">
            <v>221</v>
          </cell>
        </row>
        <row r="1160">
          <cell r="A1160" t="str">
            <v>LDA RUBI</v>
          </cell>
          <cell r="B1160">
            <v>716</v>
          </cell>
        </row>
        <row r="1161">
          <cell r="A1161" t="str">
            <v>LDA RUFINO</v>
          </cell>
          <cell r="B1161">
            <v>998</v>
          </cell>
        </row>
        <row r="1162">
          <cell r="A1162" t="str">
            <v>LDA RUFREI</v>
          </cell>
          <cell r="B1162">
            <v>701</v>
          </cell>
        </row>
        <row r="1163">
          <cell r="A1163" t="str">
            <v>LDA SABUGO</v>
          </cell>
          <cell r="B1163">
            <v>1128</v>
          </cell>
        </row>
        <row r="1164">
          <cell r="A1164" t="str">
            <v>LDA SACRA</v>
          </cell>
          <cell r="B1164">
            <v>727</v>
          </cell>
        </row>
        <row r="1165">
          <cell r="A1165" t="str">
            <v>LDA SAFREIRE</v>
          </cell>
          <cell r="B1165">
            <v>969</v>
          </cell>
        </row>
        <row r="1166">
          <cell r="A1166" t="str">
            <v>LDA SAINA</v>
          </cell>
          <cell r="B1166">
            <v>640</v>
          </cell>
        </row>
        <row r="1167">
          <cell r="A1167" t="str">
            <v>LDA SALAZAR</v>
          </cell>
          <cell r="B1167">
            <v>559</v>
          </cell>
        </row>
        <row r="1168">
          <cell r="A1168" t="str">
            <v>LDA SALDANHA</v>
          </cell>
          <cell r="B1168">
            <v>921</v>
          </cell>
        </row>
        <row r="1169">
          <cell r="A1169" t="str">
            <v>LDA SALEMA</v>
          </cell>
          <cell r="B1169">
            <v>826</v>
          </cell>
        </row>
        <row r="1170">
          <cell r="A1170" t="str">
            <v>LDA SALGAMA</v>
          </cell>
          <cell r="B1170">
            <v>374</v>
          </cell>
        </row>
        <row r="1171">
          <cell r="A1171" t="str">
            <v>LDA SALITRE</v>
          </cell>
          <cell r="B1171">
            <v>805</v>
          </cell>
        </row>
        <row r="1172">
          <cell r="A1172" t="str">
            <v>LDA SALOMAO</v>
          </cell>
          <cell r="B1172">
            <v>492</v>
          </cell>
        </row>
        <row r="1173">
          <cell r="A1173" t="str">
            <v>LDA SALUSSE</v>
          </cell>
          <cell r="B1173">
            <v>911</v>
          </cell>
        </row>
        <row r="1174">
          <cell r="A1174" t="str">
            <v>LDA SALUTARIS</v>
          </cell>
          <cell r="B1174">
            <v>1361</v>
          </cell>
        </row>
        <row r="1175">
          <cell r="A1175" t="str">
            <v>LDA SALVADOR</v>
          </cell>
          <cell r="B1175">
            <v>347</v>
          </cell>
        </row>
        <row r="1176">
          <cell r="A1176" t="str">
            <v>LDA SALVALENDE</v>
          </cell>
          <cell r="B1176">
            <v>52</v>
          </cell>
        </row>
        <row r="1177">
          <cell r="A1177" t="str">
            <v>LDA SAMARIA</v>
          </cell>
          <cell r="B1177">
            <v>922</v>
          </cell>
        </row>
        <row r="1178">
          <cell r="A1178" t="str">
            <v>LDA SAMIGUE</v>
          </cell>
          <cell r="B1178">
            <v>741</v>
          </cell>
        </row>
        <row r="1179">
          <cell r="A1179" t="str">
            <v>LDA SAMIN</v>
          </cell>
          <cell r="B1179">
            <v>704</v>
          </cell>
        </row>
        <row r="1180">
          <cell r="A1180" t="str">
            <v>LDA SAMOA</v>
          </cell>
          <cell r="B1180">
            <v>172</v>
          </cell>
        </row>
        <row r="1181">
          <cell r="A1181" t="str">
            <v>LDA SANCARLO</v>
          </cell>
          <cell r="B1181">
            <v>879</v>
          </cell>
        </row>
        <row r="1182">
          <cell r="A1182" t="str">
            <v>LDA SANCRUZ</v>
          </cell>
          <cell r="B1182">
            <v>1010</v>
          </cell>
        </row>
        <row r="1183">
          <cell r="A1183" t="str">
            <v>LDA SANDE</v>
          </cell>
          <cell r="B1183">
            <v>661</v>
          </cell>
        </row>
        <row r="1184">
          <cell r="A1184" t="str">
            <v>LDA SANES</v>
          </cell>
          <cell r="B1184">
            <v>107</v>
          </cell>
        </row>
        <row r="1185">
          <cell r="A1185" t="str">
            <v>LDA SANONI</v>
          </cell>
          <cell r="B1185">
            <v>659</v>
          </cell>
        </row>
        <row r="1186">
          <cell r="A1186" t="str">
            <v>LDA SANTA EUGENIA</v>
          </cell>
          <cell r="B1186">
            <v>1207</v>
          </cell>
        </row>
        <row r="1187">
          <cell r="A1187" t="str">
            <v>LDA SANTACLARA</v>
          </cell>
          <cell r="B1187">
            <v>617</v>
          </cell>
        </row>
        <row r="1188">
          <cell r="A1188" t="str">
            <v>LDA SANTACRUZ</v>
          </cell>
          <cell r="B1188">
            <v>419</v>
          </cell>
        </row>
        <row r="1189">
          <cell r="A1189" t="str">
            <v>LDA SANTAFE</v>
          </cell>
          <cell r="B1189">
            <v>607</v>
          </cell>
        </row>
        <row r="1190">
          <cell r="A1190" t="str">
            <v>LDA SANTALUZ</v>
          </cell>
          <cell r="B1190">
            <v>51</v>
          </cell>
        </row>
        <row r="1191">
          <cell r="A1191" t="str">
            <v>LDA SANTANA</v>
          </cell>
          <cell r="B1191">
            <v>397</v>
          </cell>
        </row>
        <row r="1192">
          <cell r="A1192" t="str">
            <v>LDA SANTAREM</v>
          </cell>
          <cell r="B1192">
            <v>594</v>
          </cell>
        </row>
        <row r="1193">
          <cell r="A1193" t="str">
            <v>LDA SANTAREM / SERV.</v>
          </cell>
          <cell r="B1193">
            <v>86</v>
          </cell>
        </row>
        <row r="1194">
          <cell r="A1194" t="str">
            <v>LDA SANTARI</v>
          </cell>
          <cell r="B1194">
            <v>193</v>
          </cell>
        </row>
        <row r="1195">
          <cell r="A1195" t="str">
            <v>LDA SANTATEREZA</v>
          </cell>
          <cell r="B1195">
            <v>604</v>
          </cell>
        </row>
        <row r="1196">
          <cell r="A1196" t="str">
            <v>LDA SANTEL</v>
          </cell>
          <cell r="B1196">
            <v>321</v>
          </cell>
        </row>
        <row r="1197">
          <cell r="A1197" t="str">
            <v>LDA SANTIAGO</v>
          </cell>
          <cell r="B1197">
            <v>291</v>
          </cell>
        </row>
        <row r="1198">
          <cell r="A1198" t="str">
            <v>LDA SANTOSA</v>
          </cell>
          <cell r="B1198">
            <v>867</v>
          </cell>
        </row>
        <row r="1199">
          <cell r="A1199" t="str">
            <v>LDA SAO JOAO</v>
          </cell>
          <cell r="B1199">
            <v>511</v>
          </cell>
        </row>
        <row r="1200">
          <cell r="A1200" t="str">
            <v>LDA SAO JORGE</v>
          </cell>
          <cell r="B1200">
            <v>351</v>
          </cell>
        </row>
        <row r="1201">
          <cell r="A1201" t="str">
            <v>LDA SAOBENTO</v>
          </cell>
          <cell r="B1201">
            <v>525</v>
          </cell>
        </row>
        <row r="1202">
          <cell r="A1202" t="str">
            <v>LDA SAPE</v>
          </cell>
          <cell r="B1202">
            <v>303</v>
          </cell>
        </row>
        <row r="1203">
          <cell r="A1203" t="str">
            <v>LDA SARANDI</v>
          </cell>
          <cell r="B1203">
            <v>363</v>
          </cell>
        </row>
        <row r="1204">
          <cell r="A1204" t="str">
            <v>LDA SARAPUI</v>
          </cell>
          <cell r="B1204">
            <v>1075</v>
          </cell>
        </row>
        <row r="1205">
          <cell r="A1205" t="str">
            <v>LDA SARMENTO</v>
          </cell>
          <cell r="B1205">
            <v>691</v>
          </cell>
        </row>
        <row r="1206">
          <cell r="A1206" t="str">
            <v>LDA SARTRE</v>
          </cell>
          <cell r="B1206">
            <v>107</v>
          </cell>
        </row>
        <row r="1207">
          <cell r="A1207" t="str">
            <v>LDA SATAMINI</v>
          </cell>
          <cell r="B1207">
            <v>606</v>
          </cell>
        </row>
        <row r="1208">
          <cell r="A1208" t="str">
            <v>LDA SATELITE</v>
          </cell>
          <cell r="B1208">
            <v>209</v>
          </cell>
        </row>
        <row r="1209">
          <cell r="A1209" t="str">
            <v>LDA SATURNO</v>
          </cell>
          <cell r="B1209">
            <v>281</v>
          </cell>
        </row>
        <row r="1210">
          <cell r="A1210" t="str">
            <v>LDA SAUDOCAR</v>
          </cell>
          <cell r="B1210">
            <v>313</v>
          </cell>
        </row>
        <row r="1211">
          <cell r="A1211" t="str">
            <v>LDA SAVAGET</v>
          </cell>
          <cell r="B1211">
            <v>478</v>
          </cell>
        </row>
        <row r="1212">
          <cell r="A1212" t="str">
            <v>LDA SAVEIRO</v>
          </cell>
          <cell r="B1212">
            <v>317</v>
          </cell>
        </row>
        <row r="1213">
          <cell r="A1213" t="str">
            <v>LDA SAVIOGAMA</v>
          </cell>
          <cell r="B1213">
            <v>1178</v>
          </cell>
        </row>
        <row r="1214">
          <cell r="A1214" t="str">
            <v>LDA SAYAO</v>
          </cell>
          <cell r="B1214">
            <v>671</v>
          </cell>
        </row>
        <row r="1215">
          <cell r="A1215" t="str">
            <v>LDA SEDNA</v>
          </cell>
          <cell r="B1215">
            <v>426</v>
          </cell>
        </row>
        <row r="1216">
          <cell r="A1216" t="str">
            <v>LDA SENA</v>
          </cell>
          <cell r="B1216">
            <v>312</v>
          </cell>
        </row>
        <row r="1217">
          <cell r="A1217" t="str">
            <v>LDA SENADOR</v>
          </cell>
          <cell r="B1217">
            <v>461</v>
          </cell>
        </row>
        <row r="1218">
          <cell r="A1218" t="str">
            <v>LDA SENDER</v>
          </cell>
          <cell r="B1218">
            <v>546</v>
          </cell>
        </row>
        <row r="1219">
          <cell r="A1219" t="str">
            <v>LDA SERALTA</v>
          </cell>
          <cell r="B1219">
            <v>810</v>
          </cell>
        </row>
        <row r="1220">
          <cell r="A1220" t="str">
            <v>LDA SERGINA</v>
          </cell>
          <cell r="B1220">
            <v>915</v>
          </cell>
        </row>
        <row r="1221">
          <cell r="A1221" t="str">
            <v>LDA SERNAMBI</v>
          </cell>
          <cell r="B1221">
            <v>310</v>
          </cell>
        </row>
        <row r="1222">
          <cell r="A1222" t="str">
            <v>LDA SEROPE</v>
          </cell>
          <cell r="B1222">
            <v>955</v>
          </cell>
        </row>
        <row r="1223">
          <cell r="A1223" t="str">
            <v>LDA SERPA</v>
          </cell>
          <cell r="B1223">
            <v>427</v>
          </cell>
        </row>
        <row r="1224">
          <cell r="A1224" t="str">
            <v>LDA SERRAMEN</v>
          </cell>
          <cell r="B1224">
            <v>955</v>
          </cell>
        </row>
        <row r="1225">
          <cell r="A1225" t="str">
            <v>LDA SERRINHA</v>
          </cell>
          <cell r="B1225">
            <v>67</v>
          </cell>
        </row>
        <row r="1226">
          <cell r="A1226" t="str">
            <v>LDA SERTAO</v>
          </cell>
          <cell r="B1226">
            <v>513</v>
          </cell>
        </row>
        <row r="1227">
          <cell r="A1227" t="str">
            <v>LDA SERTORIO</v>
          </cell>
          <cell r="B1227">
            <v>368</v>
          </cell>
        </row>
        <row r="1228">
          <cell r="A1228" t="str">
            <v>LDA SERVIDAO</v>
          </cell>
          <cell r="B1228">
            <v>408</v>
          </cell>
        </row>
        <row r="1229">
          <cell r="A1229" t="str">
            <v>LDA SESC</v>
          </cell>
          <cell r="B1229">
            <v>362</v>
          </cell>
        </row>
        <row r="1230">
          <cell r="A1230" t="str">
            <v>LDA SESSENTA</v>
          </cell>
          <cell r="B1230">
            <v>1196</v>
          </cell>
        </row>
        <row r="1231">
          <cell r="A1231" t="str">
            <v>LDA SETEMAR</v>
          </cell>
          <cell r="B1231">
            <v>402</v>
          </cell>
        </row>
        <row r="1232">
          <cell r="A1232" t="str">
            <v>LDA SETEMBRO</v>
          </cell>
          <cell r="B1232">
            <v>982</v>
          </cell>
        </row>
        <row r="1233">
          <cell r="A1233" t="str">
            <v>LDA SETERRIA</v>
          </cell>
          <cell r="B1233">
            <v>568</v>
          </cell>
        </row>
        <row r="1234">
          <cell r="A1234" t="str">
            <v>LDA SEVERINO</v>
          </cell>
          <cell r="B1234">
            <v>765</v>
          </cell>
        </row>
        <row r="1235">
          <cell r="A1235" t="str">
            <v>LDA SHOPICEM</v>
          </cell>
          <cell r="B1235">
            <v>723</v>
          </cell>
        </row>
        <row r="1236">
          <cell r="A1236" t="str">
            <v>LDA SIDEROPOLIS</v>
          </cell>
          <cell r="B1236">
            <v>1397</v>
          </cell>
        </row>
        <row r="1237">
          <cell r="A1237" t="str">
            <v>LDA SILDORO</v>
          </cell>
          <cell r="B1237">
            <v>455</v>
          </cell>
        </row>
        <row r="1238">
          <cell r="A1238" t="str">
            <v>LDA SILTERRA</v>
          </cell>
          <cell r="B1238">
            <v>835</v>
          </cell>
        </row>
        <row r="1239">
          <cell r="A1239" t="str">
            <v>LDA SILVALE</v>
          </cell>
          <cell r="B1239">
            <v>601</v>
          </cell>
        </row>
        <row r="1240">
          <cell r="A1240" t="str">
            <v>LDA SILVEIRA</v>
          </cell>
          <cell r="B1240">
            <v>854</v>
          </cell>
        </row>
        <row r="1241">
          <cell r="A1241" t="str">
            <v>LDA SILVESTRE</v>
          </cell>
          <cell r="B1241">
            <v>558</v>
          </cell>
        </row>
        <row r="1242">
          <cell r="A1242" t="str">
            <v>LDA SILVINO</v>
          </cell>
          <cell r="B1242">
            <v>338</v>
          </cell>
        </row>
        <row r="1243">
          <cell r="A1243" t="str">
            <v>LDA SIMOES</v>
          </cell>
          <cell r="B1243">
            <v>719</v>
          </cell>
        </row>
        <row r="1244">
          <cell r="A1244" t="str">
            <v>LDA SINIMBU</v>
          </cell>
          <cell r="B1244">
            <v>1797</v>
          </cell>
        </row>
        <row r="1245">
          <cell r="A1245" t="str">
            <v>LDA SIQUEIRA</v>
          </cell>
          <cell r="B1245">
            <v>366</v>
          </cell>
        </row>
        <row r="1246">
          <cell r="A1246" t="str">
            <v>LDA SITIO</v>
          </cell>
          <cell r="B1246">
            <v>861</v>
          </cell>
        </row>
        <row r="1247">
          <cell r="A1247" t="str">
            <v>LDA SMIRNA</v>
          </cell>
          <cell r="B1247">
            <v>445</v>
          </cell>
        </row>
        <row r="1248">
          <cell r="A1248" t="str">
            <v>LDA SOBRADO</v>
          </cell>
          <cell r="B1248">
            <v>695</v>
          </cell>
        </row>
        <row r="1249">
          <cell r="A1249" t="str">
            <v>LDA SOLAR</v>
          </cell>
          <cell r="B1249">
            <v>339</v>
          </cell>
        </row>
        <row r="1250">
          <cell r="A1250" t="str">
            <v>LDA SOLEDADE</v>
          </cell>
          <cell r="B1250">
            <v>429</v>
          </cell>
        </row>
        <row r="1251">
          <cell r="A1251" t="str">
            <v>LDA SOMBREIRA</v>
          </cell>
          <cell r="B1251">
            <v>928</v>
          </cell>
        </row>
        <row r="1252">
          <cell r="A1252" t="str">
            <v>LDA SONHO</v>
          </cell>
          <cell r="B1252">
            <v>703</v>
          </cell>
        </row>
        <row r="1253">
          <cell r="A1253" t="str">
            <v>LDA SOUZAFILHO</v>
          </cell>
          <cell r="B1253">
            <v>644</v>
          </cell>
        </row>
        <row r="1254">
          <cell r="A1254" t="str">
            <v>LDA SPINO</v>
          </cell>
          <cell r="B1254">
            <v>1227</v>
          </cell>
        </row>
        <row r="1255">
          <cell r="A1255" t="str">
            <v>LDA STOCLER</v>
          </cell>
          <cell r="B1255">
            <v>47</v>
          </cell>
        </row>
        <row r="1256">
          <cell r="A1256" t="str">
            <v>LDA SUCUPIRA</v>
          </cell>
          <cell r="B1256">
            <v>700</v>
          </cell>
        </row>
        <row r="1257">
          <cell r="A1257" t="str">
            <v>LDA SUEZ</v>
          </cell>
          <cell r="B1257">
            <v>629</v>
          </cell>
        </row>
        <row r="1258">
          <cell r="A1258" t="str">
            <v>LDA SUICO NOVO</v>
          </cell>
          <cell r="B1258">
            <v>989</v>
          </cell>
        </row>
        <row r="1259">
          <cell r="A1259" t="str">
            <v>LDA SULAME</v>
          </cell>
          <cell r="B1259">
            <v>742</v>
          </cell>
        </row>
        <row r="1260">
          <cell r="A1260" t="str">
            <v>LDA SULTANA</v>
          </cell>
          <cell r="B1260">
            <v>418</v>
          </cell>
        </row>
        <row r="1261">
          <cell r="A1261" t="str">
            <v>LDA SURANA</v>
          </cell>
          <cell r="B1261">
            <v>240</v>
          </cell>
        </row>
        <row r="1262">
          <cell r="A1262" t="str">
            <v>LDA TABELIAO</v>
          </cell>
          <cell r="B1262">
            <v>452</v>
          </cell>
        </row>
        <row r="1263">
          <cell r="A1263" t="str">
            <v>LDA TABOLEIRO</v>
          </cell>
          <cell r="B1263">
            <v>1530</v>
          </cell>
        </row>
        <row r="1264">
          <cell r="A1264" t="str">
            <v>LDA TACAMIA</v>
          </cell>
          <cell r="B1264">
            <v>679</v>
          </cell>
        </row>
        <row r="1265">
          <cell r="A1265" t="str">
            <v>LDA TAMARATI</v>
          </cell>
          <cell r="B1265">
            <v>217</v>
          </cell>
        </row>
        <row r="1266">
          <cell r="A1266" t="str">
            <v>LDA TAMARINDO</v>
          </cell>
          <cell r="B1266">
            <v>269</v>
          </cell>
        </row>
        <row r="1267">
          <cell r="A1267" t="str">
            <v>LDA TAMBORIL</v>
          </cell>
          <cell r="B1267">
            <v>521</v>
          </cell>
        </row>
        <row r="1268">
          <cell r="A1268" t="str">
            <v>LDA TAMOIO IV</v>
          </cell>
          <cell r="B1268">
            <v>1052</v>
          </cell>
        </row>
        <row r="1269">
          <cell r="A1269" t="str">
            <v>LDA TANABI</v>
          </cell>
          <cell r="B1269">
            <v>222</v>
          </cell>
        </row>
        <row r="1270">
          <cell r="A1270" t="str">
            <v>LDA TANCREDO</v>
          </cell>
          <cell r="B1270">
            <v>913</v>
          </cell>
        </row>
        <row r="1271">
          <cell r="A1271" t="str">
            <v>LDA TANGARA</v>
          </cell>
          <cell r="B1271">
            <v>776</v>
          </cell>
        </row>
        <row r="1272">
          <cell r="A1272" t="str">
            <v>LDA TAPAJOS</v>
          </cell>
          <cell r="B1272">
            <v>646</v>
          </cell>
        </row>
        <row r="1273">
          <cell r="A1273" t="str">
            <v>LDA TARCISIO</v>
          </cell>
          <cell r="B1273">
            <v>675</v>
          </cell>
        </row>
        <row r="1274">
          <cell r="A1274" t="str">
            <v>LDA TARQUINO</v>
          </cell>
          <cell r="B1274">
            <v>484</v>
          </cell>
        </row>
        <row r="1275">
          <cell r="A1275" t="str">
            <v>LDA TAUBATE</v>
          </cell>
          <cell r="B1275">
            <v>203</v>
          </cell>
        </row>
        <row r="1276">
          <cell r="A1276" t="str">
            <v>LDA TEIXEIRA</v>
          </cell>
          <cell r="B1276">
            <v>210</v>
          </cell>
        </row>
        <row r="1277">
          <cell r="A1277" t="str">
            <v>LDA TEJUPA</v>
          </cell>
          <cell r="B1277">
            <v>648</v>
          </cell>
        </row>
        <row r="1278">
          <cell r="A1278" t="str">
            <v>LDA TELAVIV</v>
          </cell>
          <cell r="B1278">
            <v>992</v>
          </cell>
        </row>
        <row r="1279">
          <cell r="A1279" t="str">
            <v>LDA TELES</v>
          </cell>
          <cell r="B1279">
            <v>395</v>
          </cell>
        </row>
        <row r="1280">
          <cell r="A1280" t="str">
            <v>LDA TENCOSTA</v>
          </cell>
          <cell r="B1280">
            <v>461</v>
          </cell>
        </row>
        <row r="1281">
          <cell r="A1281" t="str">
            <v>LDA TEOTONIO</v>
          </cell>
          <cell r="B1281">
            <v>382</v>
          </cell>
        </row>
        <row r="1282">
          <cell r="A1282" t="str">
            <v>LDA TEREZOPOLIS</v>
          </cell>
          <cell r="B1282">
            <v>559</v>
          </cell>
        </row>
        <row r="1283">
          <cell r="A1283" t="str">
            <v>LDA TERRA</v>
          </cell>
          <cell r="B1283">
            <v>341</v>
          </cell>
        </row>
        <row r="1284">
          <cell r="A1284" t="str">
            <v>LDA TESLA</v>
          </cell>
          <cell r="B1284">
            <v>1835</v>
          </cell>
        </row>
        <row r="1285">
          <cell r="A1285" t="str">
            <v>LDA TESSALIA</v>
          </cell>
          <cell r="B1285">
            <v>281</v>
          </cell>
        </row>
        <row r="1286">
          <cell r="A1286" t="str">
            <v>LDA THEODORA</v>
          </cell>
          <cell r="B1286">
            <v>1460</v>
          </cell>
        </row>
        <row r="1287">
          <cell r="A1287" t="str">
            <v>LDA THOMAZ</v>
          </cell>
          <cell r="B1287">
            <v>533</v>
          </cell>
        </row>
        <row r="1288">
          <cell r="A1288" t="str">
            <v>LDA TIMORAPA</v>
          </cell>
          <cell r="B1288">
            <v>81</v>
          </cell>
        </row>
        <row r="1289">
          <cell r="A1289" t="str">
            <v>LDA TINDIBA</v>
          </cell>
          <cell r="B1289">
            <v>330</v>
          </cell>
        </row>
        <row r="1290">
          <cell r="A1290" t="str">
            <v>LDA TINGUA IV</v>
          </cell>
          <cell r="B1290">
            <v>416</v>
          </cell>
        </row>
        <row r="1291">
          <cell r="A1291" t="str">
            <v>LDA TINGUI</v>
          </cell>
          <cell r="B1291">
            <v>1791</v>
          </cell>
        </row>
        <row r="1292">
          <cell r="A1292" t="str">
            <v>LDA TIPOERA</v>
          </cell>
          <cell r="B1292">
            <v>766</v>
          </cell>
        </row>
        <row r="1293">
          <cell r="A1293" t="str">
            <v>LDA TIRICA</v>
          </cell>
          <cell r="B1293">
            <v>496</v>
          </cell>
        </row>
        <row r="1294">
          <cell r="A1294" t="str">
            <v>LDA TOBIAS</v>
          </cell>
          <cell r="B1294">
            <v>148</v>
          </cell>
        </row>
        <row r="1295">
          <cell r="A1295" t="str">
            <v>LDA TODILHAS</v>
          </cell>
          <cell r="B1295">
            <v>248</v>
          </cell>
        </row>
        <row r="1296">
          <cell r="A1296" t="str">
            <v>LDA TOLEDO</v>
          </cell>
          <cell r="B1296">
            <v>909</v>
          </cell>
        </row>
        <row r="1297">
          <cell r="A1297" t="str">
            <v>LDA TOMAZES</v>
          </cell>
          <cell r="B1297">
            <v>1212</v>
          </cell>
        </row>
        <row r="1298">
          <cell r="A1298" t="str">
            <v>LDA TOPAZIO</v>
          </cell>
          <cell r="B1298">
            <v>424</v>
          </cell>
        </row>
        <row r="1299">
          <cell r="A1299" t="str">
            <v>LDA TOPSHOPPING</v>
          </cell>
          <cell r="B1299">
            <v>23</v>
          </cell>
        </row>
        <row r="1300">
          <cell r="A1300" t="str">
            <v>LDA TOQUIO</v>
          </cell>
          <cell r="B1300">
            <v>600</v>
          </cell>
        </row>
        <row r="1301">
          <cell r="A1301" t="str">
            <v>LDA TORRE</v>
          </cell>
          <cell r="B1301">
            <v>416</v>
          </cell>
        </row>
        <row r="1302">
          <cell r="A1302" t="str">
            <v>LDA TRABALHADOR</v>
          </cell>
          <cell r="B1302">
            <v>234</v>
          </cell>
        </row>
        <row r="1303">
          <cell r="A1303" t="str">
            <v>LDA TRADAVE</v>
          </cell>
          <cell r="B1303">
            <v>509</v>
          </cell>
        </row>
        <row r="1304">
          <cell r="A1304" t="str">
            <v>LDA TRAVESSAO</v>
          </cell>
          <cell r="B1304">
            <v>461</v>
          </cell>
        </row>
        <row r="1305">
          <cell r="A1305" t="str">
            <v>LDA TRESPOCOS</v>
          </cell>
          <cell r="B1305">
            <v>1487</v>
          </cell>
        </row>
        <row r="1306">
          <cell r="A1306" t="str">
            <v>LDA TRIANA</v>
          </cell>
          <cell r="B1306">
            <v>310</v>
          </cell>
        </row>
        <row r="1307">
          <cell r="A1307" t="str">
            <v>LDA TRINDADE</v>
          </cell>
          <cell r="B1307">
            <v>354</v>
          </cell>
        </row>
        <row r="1308">
          <cell r="A1308" t="str">
            <v>LDA TRIUNFO</v>
          </cell>
          <cell r="B1308">
            <v>316</v>
          </cell>
        </row>
        <row r="1309">
          <cell r="A1309" t="str">
            <v>LDA TUCAO</v>
          </cell>
          <cell r="B1309">
            <v>534</v>
          </cell>
        </row>
        <row r="1310">
          <cell r="A1310" t="str">
            <v>LDA TULIPA</v>
          </cell>
          <cell r="B1310">
            <v>558</v>
          </cell>
        </row>
        <row r="1311">
          <cell r="A1311" t="str">
            <v>LDA TUPI</v>
          </cell>
          <cell r="B1311">
            <v>378</v>
          </cell>
        </row>
        <row r="1312">
          <cell r="A1312" t="str">
            <v>LDA TURMALINA</v>
          </cell>
          <cell r="B1312">
            <v>483</v>
          </cell>
        </row>
        <row r="1313">
          <cell r="A1313" t="str">
            <v>LDA TURQUESA</v>
          </cell>
          <cell r="B1313">
            <v>580</v>
          </cell>
        </row>
        <row r="1314">
          <cell r="A1314" t="str">
            <v>LDA TURVANIA</v>
          </cell>
          <cell r="B1314">
            <v>402</v>
          </cell>
        </row>
        <row r="1315">
          <cell r="A1315" t="str">
            <v>LDA TUTOIA</v>
          </cell>
          <cell r="B1315">
            <v>1159</v>
          </cell>
        </row>
        <row r="1316">
          <cell r="A1316" t="str">
            <v>LDA UBA</v>
          </cell>
          <cell r="B1316">
            <v>512</v>
          </cell>
        </row>
        <row r="1317">
          <cell r="A1317" t="str">
            <v>LDA UBAJARA</v>
          </cell>
          <cell r="B1317">
            <v>245</v>
          </cell>
        </row>
        <row r="1318">
          <cell r="A1318" t="str">
            <v>LDA UBARI</v>
          </cell>
          <cell r="B1318">
            <v>297</v>
          </cell>
        </row>
        <row r="1319">
          <cell r="A1319" t="str">
            <v>LDA UBATA</v>
          </cell>
          <cell r="B1319">
            <v>332</v>
          </cell>
        </row>
        <row r="1320">
          <cell r="A1320" t="str">
            <v>LDA UBIRA</v>
          </cell>
          <cell r="B1320">
            <v>411</v>
          </cell>
        </row>
        <row r="1321">
          <cell r="A1321" t="str">
            <v>LDA UNIAO IV</v>
          </cell>
          <cell r="B1321">
            <v>749</v>
          </cell>
        </row>
        <row r="1322">
          <cell r="A1322" t="str">
            <v>LDA UNIVERAL</v>
          </cell>
          <cell r="B1322">
            <v>869</v>
          </cell>
        </row>
        <row r="1323">
          <cell r="A1323" t="str">
            <v>LDA URANIO</v>
          </cell>
          <cell r="B1323">
            <v>636</v>
          </cell>
        </row>
        <row r="1324">
          <cell r="A1324" t="str">
            <v>LDA URANOS</v>
          </cell>
          <cell r="B1324">
            <v>124</v>
          </cell>
        </row>
        <row r="1325">
          <cell r="A1325" t="str">
            <v>LDA URSULINA</v>
          </cell>
          <cell r="B1325">
            <v>796</v>
          </cell>
        </row>
        <row r="1326">
          <cell r="A1326" t="str">
            <v>LDA URU</v>
          </cell>
          <cell r="B1326">
            <v>255</v>
          </cell>
        </row>
        <row r="1327">
          <cell r="A1327" t="str">
            <v>LDA URUCANGA</v>
          </cell>
          <cell r="B1327">
            <v>642</v>
          </cell>
        </row>
        <row r="1328">
          <cell r="A1328" t="str">
            <v>LDA URUCUIA</v>
          </cell>
          <cell r="B1328">
            <v>678</v>
          </cell>
        </row>
        <row r="1329">
          <cell r="A1329" t="str">
            <v>LDA URUTELES</v>
          </cell>
          <cell r="B1329">
            <v>194</v>
          </cell>
        </row>
        <row r="1330">
          <cell r="A1330" t="str">
            <v>LDA USINA</v>
          </cell>
          <cell r="B1330">
            <v>640</v>
          </cell>
        </row>
        <row r="1331">
          <cell r="A1331" t="str">
            <v>LDA VADAN</v>
          </cell>
          <cell r="B1331">
            <v>797</v>
          </cell>
        </row>
        <row r="1332">
          <cell r="A1332" t="str">
            <v>LDA VALAO</v>
          </cell>
          <cell r="B1332">
            <v>372</v>
          </cell>
        </row>
        <row r="1333">
          <cell r="A1333" t="str">
            <v>LDA VALDETARO</v>
          </cell>
          <cell r="B1333">
            <v>510</v>
          </cell>
        </row>
        <row r="1334">
          <cell r="A1334" t="str">
            <v>LDA VALENTIM</v>
          </cell>
          <cell r="B1334">
            <v>597</v>
          </cell>
        </row>
        <row r="1335">
          <cell r="A1335" t="str">
            <v>LDA VALENTINA</v>
          </cell>
          <cell r="B1335">
            <v>109</v>
          </cell>
        </row>
        <row r="1336">
          <cell r="A1336" t="str">
            <v>LDA VALPARAISO</v>
          </cell>
          <cell r="B1336">
            <v>294</v>
          </cell>
        </row>
        <row r="1337">
          <cell r="A1337" t="str">
            <v>LDA VALVERDE</v>
          </cell>
          <cell r="B1337">
            <v>553</v>
          </cell>
        </row>
        <row r="1338">
          <cell r="A1338" t="str">
            <v>LDA VARELA</v>
          </cell>
          <cell r="B1338">
            <v>486</v>
          </cell>
        </row>
        <row r="1339">
          <cell r="A1339" t="str">
            <v>LDA VARGAS</v>
          </cell>
          <cell r="B1339">
            <v>633</v>
          </cell>
        </row>
        <row r="1340">
          <cell r="A1340" t="str">
            <v>LDA VARIANTE</v>
          </cell>
          <cell r="B1340">
            <v>385</v>
          </cell>
        </row>
        <row r="1341">
          <cell r="A1341" t="str">
            <v>LDA VEGEZZI</v>
          </cell>
          <cell r="B1341">
            <v>492</v>
          </cell>
        </row>
        <row r="1342">
          <cell r="A1342" t="str">
            <v>LDA VELUNA</v>
          </cell>
          <cell r="B1342">
            <v>732</v>
          </cell>
        </row>
        <row r="1343">
          <cell r="A1343" t="str">
            <v>LDA VENANCIO</v>
          </cell>
          <cell r="B1343">
            <v>796</v>
          </cell>
        </row>
        <row r="1344">
          <cell r="A1344" t="str">
            <v>LDA VENEZA</v>
          </cell>
          <cell r="B1344">
            <v>696</v>
          </cell>
        </row>
        <row r="1345">
          <cell r="A1345" t="str">
            <v>LDA VERANEIO</v>
          </cell>
          <cell r="B1345">
            <v>721</v>
          </cell>
        </row>
        <row r="1346">
          <cell r="A1346" t="str">
            <v>LDA VERBAR</v>
          </cell>
          <cell r="B1346">
            <v>572</v>
          </cell>
        </row>
        <row r="1347">
          <cell r="A1347" t="str">
            <v>LDA VERDE</v>
          </cell>
          <cell r="B1347">
            <v>187</v>
          </cell>
        </row>
        <row r="1348">
          <cell r="A1348" t="str">
            <v>LDA VEREMAR</v>
          </cell>
          <cell r="B1348">
            <v>597</v>
          </cell>
        </row>
        <row r="1349">
          <cell r="A1349" t="str">
            <v>LDA VERMELHA</v>
          </cell>
          <cell r="B1349">
            <v>739</v>
          </cell>
        </row>
        <row r="1350">
          <cell r="A1350" t="str">
            <v>LDA VESPA</v>
          </cell>
          <cell r="B1350">
            <v>1189</v>
          </cell>
        </row>
        <row r="1351">
          <cell r="A1351" t="str">
            <v>LDA VIBRASIL</v>
          </cell>
          <cell r="B1351">
            <v>70</v>
          </cell>
        </row>
        <row r="1352">
          <cell r="A1352" t="str">
            <v>LDA VICENTINA</v>
          </cell>
          <cell r="B1352">
            <v>293</v>
          </cell>
        </row>
        <row r="1353">
          <cell r="A1353" t="str">
            <v>LDA VICINAL</v>
          </cell>
          <cell r="B1353">
            <v>911</v>
          </cell>
        </row>
        <row r="1354">
          <cell r="A1354" t="str">
            <v>LDA VIEIRA</v>
          </cell>
          <cell r="B1354">
            <v>217</v>
          </cell>
        </row>
        <row r="1355">
          <cell r="A1355" t="str">
            <v>LDA VIENA</v>
          </cell>
          <cell r="B1355">
            <v>859</v>
          </cell>
        </row>
        <row r="1356">
          <cell r="A1356" t="str">
            <v>LDA VILACA</v>
          </cell>
          <cell r="B1356">
            <v>883</v>
          </cell>
        </row>
        <row r="1357">
          <cell r="A1357" t="str">
            <v>LDA VILAMIL</v>
          </cell>
          <cell r="B1357">
            <v>1642</v>
          </cell>
        </row>
        <row r="1358">
          <cell r="A1358" t="str">
            <v>LDA VILAPAN</v>
          </cell>
          <cell r="B1358">
            <v>80</v>
          </cell>
        </row>
        <row r="1359">
          <cell r="A1359" t="str">
            <v>LDA VILAR</v>
          </cell>
          <cell r="B1359">
            <v>475</v>
          </cell>
        </row>
        <row r="1360">
          <cell r="A1360" t="str">
            <v>LDA VILETA</v>
          </cell>
          <cell r="B1360">
            <v>313</v>
          </cell>
        </row>
        <row r="1361">
          <cell r="A1361" t="str">
            <v>LDA VINQUATRO</v>
          </cell>
          <cell r="B1361">
            <v>280</v>
          </cell>
        </row>
        <row r="1362">
          <cell r="A1362" t="str">
            <v>LDA VIOLETA</v>
          </cell>
          <cell r="B1362">
            <v>833</v>
          </cell>
        </row>
        <row r="1363">
          <cell r="A1363" t="str">
            <v>LDA VIPAR</v>
          </cell>
          <cell r="B1363">
            <v>77</v>
          </cell>
        </row>
        <row r="1364">
          <cell r="A1364" t="str">
            <v>LDA VIRGILIO</v>
          </cell>
          <cell r="B1364">
            <v>1210</v>
          </cell>
        </row>
        <row r="1365">
          <cell r="A1365" t="str">
            <v>LDA VIROLA</v>
          </cell>
          <cell r="B1365">
            <v>738</v>
          </cell>
        </row>
        <row r="1366">
          <cell r="A1366" t="str">
            <v>LDA VISCONDE</v>
          </cell>
          <cell r="B1366">
            <v>699</v>
          </cell>
        </row>
        <row r="1367">
          <cell r="A1367" t="str">
            <v>LDA VISTALEGRE</v>
          </cell>
          <cell r="B1367">
            <v>304</v>
          </cell>
        </row>
        <row r="1368">
          <cell r="A1368" t="str">
            <v>LDA VITALINA</v>
          </cell>
          <cell r="B1368">
            <v>708</v>
          </cell>
        </row>
        <row r="1369">
          <cell r="A1369" t="str">
            <v>LDA VITERBO</v>
          </cell>
          <cell r="B1369">
            <v>965</v>
          </cell>
        </row>
        <row r="1370">
          <cell r="A1370" t="str">
            <v>LDA VITORAL</v>
          </cell>
          <cell r="B1370">
            <v>1340</v>
          </cell>
        </row>
        <row r="1371">
          <cell r="A1371" t="str">
            <v>LDA VITORIA</v>
          </cell>
          <cell r="B1371">
            <v>208</v>
          </cell>
        </row>
        <row r="1372">
          <cell r="A1372" t="str">
            <v>LDA VITORINO</v>
          </cell>
          <cell r="B1372">
            <v>784</v>
          </cell>
        </row>
        <row r="1373">
          <cell r="A1373" t="str">
            <v>LDA VIVAQUA</v>
          </cell>
          <cell r="B1373">
            <v>357</v>
          </cell>
        </row>
        <row r="1374">
          <cell r="A1374" t="str">
            <v>LDA VOLUNTARIA</v>
          </cell>
          <cell r="B1374">
            <v>450</v>
          </cell>
        </row>
        <row r="1375">
          <cell r="A1375" t="str">
            <v>LDA WALLACE</v>
          </cell>
          <cell r="B1375">
            <v>595</v>
          </cell>
        </row>
        <row r="1376">
          <cell r="A1376" t="str">
            <v>LDA WELLPONT</v>
          </cell>
          <cell r="B1376">
            <v>147</v>
          </cell>
        </row>
        <row r="1377">
          <cell r="A1377" t="str">
            <v>LDA WERNECK</v>
          </cell>
          <cell r="B1377">
            <v>383</v>
          </cell>
        </row>
        <row r="1378">
          <cell r="A1378" t="str">
            <v>LDA WERNER</v>
          </cell>
          <cell r="B1378">
            <v>1439</v>
          </cell>
        </row>
        <row r="1379">
          <cell r="A1379" t="str">
            <v>LDA XAVANTES</v>
          </cell>
          <cell r="B1379">
            <v>926</v>
          </cell>
        </row>
        <row r="1380">
          <cell r="A1380" t="str">
            <v>LDA XAVIER</v>
          </cell>
          <cell r="B1380">
            <v>408</v>
          </cell>
        </row>
        <row r="1381">
          <cell r="A1381" t="str">
            <v>LDA XINGU</v>
          </cell>
          <cell r="B1381">
            <v>329</v>
          </cell>
        </row>
        <row r="1382">
          <cell r="A1382" t="str">
            <v>LDA XISTO</v>
          </cell>
          <cell r="B1382">
            <v>838</v>
          </cell>
        </row>
        <row r="1383">
          <cell r="A1383" t="str">
            <v>LDA ZEBRUM</v>
          </cell>
          <cell r="B1383">
            <v>579</v>
          </cell>
        </row>
        <row r="1384">
          <cell r="A1384" t="str">
            <v>LDA ZELINA</v>
          </cell>
          <cell r="B1384">
            <v>644</v>
          </cell>
        </row>
        <row r="1385">
          <cell r="A1385" t="str">
            <v>LDA ZIEZE</v>
          </cell>
          <cell r="B1385">
            <v>380</v>
          </cell>
        </row>
        <row r="1386">
          <cell r="A1386" t="str">
            <v>LDA ZILDA</v>
          </cell>
          <cell r="B1386">
            <v>338</v>
          </cell>
        </row>
        <row r="1387">
          <cell r="A1387" t="str">
            <v>LDA ZIULA</v>
          </cell>
          <cell r="B1387">
            <v>1255</v>
          </cell>
        </row>
        <row r="1388">
          <cell r="A1388" t="str">
            <v>LDA ZOASTRO</v>
          </cell>
          <cell r="B1388">
            <v>661</v>
          </cell>
        </row>
        <row r="1389">
          <cell r="A1389" t="str">
            <v>LDA ZOOTECNICO</v>
          </cell>
          <cell r="B1389">
            <v>902</v>
          </cell>
        </row>
        <row r="1390">
          <cell r="A1390" t="str">
            <v>LDA ZUMBI</v>
          </cell>
          <cell r="B1390">
            <v>661</v>
          </cell>
        </row>
        <row r="1391">
          <cell r="A1391" t="str">
            <v>LDA ZURIQUE</v>
          </cell>
          <cell r="B1391">
            <v>455</v>
          </cell>
        </row>
        <row r="1392">
          <cell r="A1392" t="str">
            <v>LDS 1024</v>
          </cell>
          <cell r="B1392">
            <v>26</v>
          </cell>
        </row>
        <row r="1393">
          <cell r="A1393" t="str">
            <v>LDS 1031</v>
          </cell>
          <cell r="B1393">
            <v>2</v>
          </cell>
        </row>
        <row r="1394">
          <cell r="A1394" t="str">
            <v>LDS 1038</v>
          </cell>
          <cell r="B1394">
            <v>22</v>
          </cell>
        </row>
        <row r="1395">
          <cell r="A1395" t="str">
            <v>LDS 1060</v>
          </cell>
          <cell r="B1395">
            <v>6</v>
          </cell>
        </row>
        <row r="1396">
          <cell r="A1396" t="str">
            <v>LDS 1063</v>
          </cell>
          <cell r="B1396">
            <v>32</v>
          </cell>
        </row>
        <row r="1397">
          <cell r="A1397" t="str">
            <v>LDS 1093</v>
          </cell>
          <cell r="B1397">
            <v>6</v>
          </cell>
        </row>
        <row r="1398">
          <cell r="A1398" t="str">
            <v>LDS 1111</v>
          </cell>
          <cell r="B1398">
            <v>3</v>
          </cell>
        </row>
        <row r="1399">
          <cell r="A1399" t="str">
            <v>LDS 1127</v>
          </cell>
          <cell r="B1399">
            <v>23</v>
          </cell>
        </row>
        <row r="1400">
          <cell r="A1400" t="str">
            <v>LDS 1128/CORCOVADO</v>
          </cell>
          <cell r="B1400">
            <v>26</v>
          </cell>
        </row>
        <row r="1401">
          <cell r="A1401" t="str">
            <v>LDS 1239</v>
          </cell>
          <cell r="B1401">
            <v>3</v>
          </cell>
        </row>
        <row r="1402">
          <cell r="A1402" t="str">
            <v>LDS 1260</v>
          </cell>
          <cell r="B1402">
            <v>40</v>
          </cell>
        </row>
        <row r="1403">
          <cell r="A1403" t="str">
            <v>LDS 1288</v>
          </cell>
          <cell r="B1403">
            <v>2</v>
          </cell>
        </row>
        <row r="1404">
          <cell r="A1404" t="str">
            <v>LDS 1311</v>
          </cell>
          <cell r="B1404">
            <v>45</v>
          </cell>
        </row>
        <row r="1405">
          <cell r="A1405" t="str">
            <v>LDS 1317</v>
          </cell>
          <cell r="B1405">
            <v>2</v>
          </cell>
        </row>
        <row r="1406">
          <cell r="A1406" t="str">
            <v>LDS 1320</v>
          </cell>
          <cell r="B1406">
            <v>6</v>
          </cell>
        </row>
        <row r="1407">
          <cell r="A1407" t="str">
            <v>LDS 1322</v>
          </cell>
          <cell r="B1407">
            <v>1</v>
          </cell>
        </row>
        <row r="1408">
          <cell r="A1408" t="str">
            <v>LDS 1343</v>
          </cell>
          <cell r="B1408">
            <v>60</v>
          </cell>
        </row>
        <row r="1409">
          <cell r="A1409" t="str">
            <v>LDS 1346</v>
          </cell>
          <cell r="B1409">
            <v>29</v>
          </cell>
        </row>
        <row r="1410">
          <cell r="A1410" t="str">
            <v>LDS 1362</v>
          </cell>
          <cell r="B1410">
            <v>5</v>
          </cell>
        </row>
        <row r="1411">
          <cell r="A1411" t="str">
            <v>LDS 1375</v>
          </cell>
          <cell r="B1411">
            <v>21</v>
          </cell>
        </row>
        <row r="1412">
          <cell r="A1412" t="str">
            <v>LDS 1379</v>
          </cell>
          <cell r="B1412">
            <v>7</v>
          </cell>
        </row>
        <row r="1413">
          <cell r="A1413" t="str">
            <v>LDS 1381</v>
          </cell>
          <cell r="B1413">
            <v>1</v>
          </cell>
        </row>
        <row r="1414">
          <cell r="A1414" t="str">
            <v>LDS 1390</v>
          </cell>
          <cell r="B1414">
            <v>16</v>
          </cell>
        </row>
        <row r="1415">
          <cell r="A1415" t="str">
            <v>LDS 1394 GLO</v>
          </cell>
          <cell r="B1415">
            <v>7</v>
          </cell>
        </row>
        <row r="1416">
          <cell r="A1416" t="str">
            <v>LDS 1400</v>
          </cell>
          <cell r="B1416">
            <v>5</v>
          </cell>
        </row>
        <row r="1417">
          <cell r="A1417" t="str">
            <v>LDS 1405</v>
          </cell>
          <cell r="B1417">
            <v>53</v>
          </cell>
        </row>
        <row r="1418">
          <cell r="A1418" t="str">
            <v>LDS 1429</v>
          </cell>
          <cell r="B1418">
            <v>4</v>
          </cell>
        </row>
        <row r="1419">
          <cell r="A1419" t="str">
            <v>LDS 1438</v>
          </cell>
          <cell r="B1419">
            <v>18</v>
          </cell>
        </row>
        <row r="1420">
          <cell r="A1420" t="str">
            <v>LDS 1441</v>
          </cell>
          <cell r="B1420">
            <v>26</v>
          </cell>
        </row>
        <row r="1421">
          <cell r="A1421" t="str">
            <v>LDS 1518</v>
          </cell>
          <cell r="B1421">
            <v>1</v>
          </cell>
        </row>
        <row r="1422">
          <cell r="A1422" t="str">
            <v>LDS 1569</v>
          </cell>
          <cell r="B1422">
            <v>2</v>
          </cell>
        </row>
        <row r="1423">
          <cell r="A1423" t="str">
            <v>LDS 1570</v>
          </cell>
          <cell r="B1423">
            <v>1</v>
          </cell>
        </row>
        <row r="1424">
          <cell r="A1424" t="str">
            <v>LDS 1585</v>
          </cell>
          <cell r="B1424">
            <v>19</v>
          </cell>
        </row>
        <row r="1425">
          <cell r="A1425" t="str">
            <v>LDS 1641</v>
          </cell>
          <cell r="B1425">
            <v>30</v>
          </cell>
        </row>
        <row r="1426">
          <cell r="A1426" t="str">
            <v>LDS 1667</v>
          </cell>
          <cell r="B1426">
            <v>1</v>
          </cell>
        </row>
        <row r="1427">
          <cell r="A1427" t="str">
            <v>LDS 1692</v>
          </cell>
          <cell r="B1427">
            <v>1</v>
          </cell>
        </row>
        <row r="1428">
          <cell r="A1428" t="str">
            <v>LDS 1698</v>
          </cell>
          <cell r="B1428">
            <v>66</v>
          </cell>
        </row>
        <row r="1429">
          <cell r="A1429" t="str">
            <v>LDS 1702</v>
          </cell>
          <cell r="B1429">
            <v>56</v>
          </cell>
        </row>
        <row r="1430">
          <cell r="A1430" t="str">
            <v>LDS 1709</v>
          </cell>
          <cell r="B1430">
            <v>68</v>
          </cell>
        </row>
        <row r="1431">
          <cell r="A1431" t="str">
            <v>LDS 1737</v>
          </cell>
          <cell r="B1431">
            <v>14</v>
          </cell>
        </row>
        <row r="1432">
          <cell r="A1432" t="str">
            <v>LDS 1767</v>
          </cell>
          <cell r="B1432">
            <v>1</v>
          </cell>
        </row>
        <row r="1433">
          <cell r="A1433" t="str">
            <v>LDS 1776</v>
          </cell>
          <cell r="B1433">
            <v>30</v>
          </cell>
        </row>
        <row r="1434">
          <cell r="A1434" t="str">
            <v>LDS 1781</v>
          </cell>
          <cell r="B1434">
            <v>6</v>
          </cell>
        </row>
        <row r="1435">
          <cell r="A1435" t="str">
            <v>LDS 1786</v>
          </cell>
          <cell r="B1435">
            <v>10</v>
          </cell>
        </row>
        <row r="1436">
          <cell r="A1436" t="str">
            <v>LDS 1788</v>
          </cell>
          <cell r="B1436">
            <v>38</v>
          </cell>
        </row>
        <row r="1437">
          <cell r="A1437" t="str">
            <v>LDS 1806</v>
          </cell>
          <cell r="B1437">
            <v>68</v>
          </cell>
        </row>
        <row r="1438">
          <cell r="A1438" t="str">
            <v>LDS 1865</v>
          </cell>
          <cell r="B1438">
            <v>14</v>
          </cell>
        </row>
        <row r="1439">
          <cell r="A1439" t="str">
            <v>LDS 1872</v>
          </cell>
          <cell r="B1439">
            <v>30</v>
          </cell>
        </row>
        <row r="1440">
          <cell r="A1440" t="str">
            <v>LDS 1880</v>
          </cell>
          <cell r="B1440">
            <v>26</v>
          </cell>
        </row>
        <row r="1441">
          <cell r="A1441" t="str">
            <v>LDS 1983</v>
          </cell>
          <cell r="B1441">
            <v>24</v>
          </cell>
        </row>
        <row r="1442">
          <cell r="A1442" t="str">
            <v>LDS 1991</v>
          </cell>
          <cell r="B1442">
            <v>2</v>
          </cell>
        </row>
        <row r="1443">
          <cell r="A1443" t="str">
            <v>LDS 1999</v>
          </cell>
          <cell r="B1443">
            <v>22</v>
          </cell>
        </row>
        <row r="1444">
          <cell r="A1444" t="str">
            <v>LDS 2100 SLZ1</v>
          </cell>
          <cell r="B1444">
            <v>1</v>
          </cell>
        </row>
        <row r="1445">
          <cell r="A1445" t="str">
            <v>LDS 2160 COP3</v>
          </cell>
          <cell r="B1445">
            <v>68</v>
          </cell>
        </row>
        <row r="1446">
          <cell r="A1446" t="str">
            <v>LDS 2171 SAT4</v>
          </cell>
          <cell r="B1446">
            <v>2</v>
          </cell>
        </row>
        <row r="1447">
          <cell r="A1447" t="str">
            <v>LDS 24005</v>
          </cell>
          <cell r="B1447">
            <v>1</v>
          </cell>
        </row>
        <row r="1448">
          <cell r="A1448" t="str">
            <v>LDS 24007</v>
          </cell>
          <cell r="B1448">
            <v>18</v>
          </cell>
        </row>
        <row r="1449">
          <cell r="A1449" t="str">
            <v>LDS 24030</v>
          </cell>
          <cell r="B1449">
            <v>11</v>
          </cell>
        </row>
        <row r="1450">
          <cell r="A1450" t="str">
            <v>LDS 24090</v>
          </cell>
          <cell r="B1450">
            <v>18</v>
          </cell>
        </row>
        <row r="1451">
          <cell r="A1451" t="str">
            <v>LDS 24124</v>
          </cell>
          <cell r="B1451">
            <v>5</v>
          </cell>
        </row>
        <row r="1452">
          <cell r="A1452" t="str">
            <v>LDS 24126</v>
          </cell>
          <cell r="B1452">
            <v>1</v>
          </cell>
        </row>
        <row r="1453">
          <cell r="A1453" t="str">
            <v>LDS 24135</v>
          </cell>
          <cell r="B1453">
            <v>2</v>
          </cell>
        </row>
        <row r="1454">
          <cell r="A1454" t="str">
            <v>LDS 24170</v>
          </cell>
          <cell r="B1454">
            <v>2</v>
          </cell>
        </row>
        <row r="1455">
          <cell r="A1455" t="str">
            <v>LDS 24172</v>
          </cell>
          <cell r="B1455">
            <v>1</v>
          </cell>
        </row>
        <row r="1456">
          <cell r="A1456" t="str">
            <v>LDS 24174</v>
          </cell>
          <cell r="B1456">
            <v>1</v>
          </cell>
        </row>
        <row r="1457">
          <cell r="A1457" t="str">
            <v>LDS 24178</v>
          </cell>
          <cell r="B1457">
            <v>8</v>
          </cell>
        </row>
        <row r="1458">
          <cell r="A1458" t="str">
            <v>LDS 24186</v>
          </cell>
          <cell r="B1458">
            <v>3</v>
          </cell>
        </row>
        <row r="1459">
          <cell r="A1459" t="str">
            <v>LDS 24193</v>
          </cell>
          <cell r="B1459">
            <v>12</v>
          </cell>
        </row>
        <row r="1460">
          <cell r="A1460" t="str">
            <v>LDS 24210</v>
          </cell>
          <cell r="B1460">
            <v>4</v>
          </cell>
        </row>
        <row r="1461">
          <cell r="A1461" t="str">
            <v>LDS 24211</v>
          </cell>
          <cell r="B1461">
            <v>2</v>
          </cell>
        </row>
        <row r="1462">
          <cell r="A1462" t="str">
            <v>LDS 24238</v>
          </cell>
          <cell r="B1462">
            <v>1</v>
          </cell>
        </row>
        <row r="1463">
          <cell r="A1463" t="str">
            <v>LDS 24276</v>
          </cell>
          <cell r="B1463">
            <v>5</v>
          </cell>
        </row>
        <row r="1464">
          <cell r="A1464" t="str">
            <v>LDS 24296</v>
          </cell>
          <cell r="B1464">
            <v>8</v>
          </cell>
        </row>
        <row r="1465">
          <cell r="A1465" t="str">
            <v>LDS 24300</v>
          </cell>
          <cell r="B1465">
            <v>2</v>
          </cell>
        </row>
        <row r="1466">
          <cell r="A1466" t="str">
            <v>LDS 24307</v>
          </cell>
          <cell r="B1466">
            <v>59</v>
          </cell>
        </row>
        <row r="1467">
          <cell r="A1467" t="str">
            <v>LDS 24330</v>
          </cell>
          <cell r="B1467">
            <v>10</v>
          </cell>
        </row>
        <row r="1468">
          <cell r="A1468" t="str">
            <v>LDS 24338</v>
          </cell>
          <cell r="B1468">
            <v>1</v>
          </cell>
        </row>
        <row r="1469">
          <cell r="A1469" t="str">
            <v>LDS 24364</v>
          </cell>
          <cell r="B1469">
            <v>31</v>
          </cell>
        </row>
        <row r="1470">
          <cell r="A1470" t="str">
            <v>LDS 24385</v>
          </cell>
          <cell r="B1470">
            <v>1</v>
          </cell>
        </row>
        <row r="1471">
          <cell r="A1471" t="str">
            <v>LDS 24406</v>
          </cell>
          <cell r="B1471">
            <v>33</v>
          </cell>
        </row>
        <row r="1472">
          <cell r="A1472" t="str">
            <v>LDS 24420</v>
          </cell>
          <cell r="B1472">
            <v>28</v>
          </cell>
        </row>
        <row r="1473">
          <cell r="A1473" t="str">
            <v>LDS 24452</v>
          </cell>
          <cell r="B1473">
            <v>53</v>
          </cell>
        </row>
        <row r="1474">
          <cell r="A1474" t="str">
            <v>LDS 24460</v>
          </cell>
          <cell r="B1474">
            <v>87</v>
          </cell>
        </row>
        <row r="1475">
          <cell r="A1475" t="str">
            <v>LDS 24481</v>
          </cell>
          <cell r="B1475">
            <v>32</v>
          </cell>
        </row>
        <row r="1476">
          <cell r="A1476" t="str">
            <v>LDS 24567</v>
          </cell>
          <cell r="B1476">
            <v>29</v>
          </cell>
        </row>
        <row r="1477">
          <cell r="A1477" t="str">
            <v>LDS 24573</v>
          </cell>
          <cell r="B1477">
            <v>1</v>
          </cell>
        </row>
        <row r="1478">
          <cell r="A1478" t="str">
            <v>LDS 24577</v>
          </cell>
          <cell r="B1478">
            <v>1</v>
          </cell>
        </row>
        <row r="1479">
          <cell r="A1479" t="str">
            <v>LDS 24650</v>
          </cell>
          <cell r="B1479">
            <v>4</v>
          </cell>
        </row>
        <row r="1480">
          <cell r="A1480" t="str">
            <v>LDS 24726</v>
          </cell>
          <cell r="B1480">
            <v>10</v>
          </cell>
        </row>
        <row r="1481">
          <cell r="A1481" t="str">
            <v>LDS 24750</v>
          </cell>
          <cell r="B1481">
            <v>32</v>
          </cell>
        </row>
        <row r="1482">
          <cell r="A1482" t="str">
            <v>LDS 24777</v>
          </cell>
          <cell r="B1482">
            <v>35</v>
          </cell>
        </row>
        <row r="1483">
          <cell r="A1483" t="str">
            <v>LDS 24779</v>
          </cell>
          <cell r="B1483">
            <v>3</v>
          </cell>
        </row>
        <row r="1484">
          <cell r="A1484" t="str">
            <v>LDS 24788</v>
          </cell>
          <cell r="B1484">
            <v>22</v>
          </cell>
        </row>
        <row r="1485">
          <cell r="A1485" t="str">
            <v>LDS 24794</v>
          </cell>
          <cell r="B1485">
            <v>6</v>
          </cell>
        </row>
        <row r="1486">
          <cell r="A1486" t="str">
            <v>LDS 24800</v>
          </cell>
          <cell r="B1486">
            <v>20</v>
          </cell>
        </row>
        <row r="1487">
          <cell r="A1487" t="str">
            <v>LDS 24849</v>
          </cell>
          <cell r="B1487">
            <v>11</v>
          </cell>
        </row>
        <row r="1488">
          <cell r="A1488" t="str">
            <v>LDS 24882</v>
          </cell>
          <cell r="B1488">
            <v>16</v>
          </cell>
        </row>
        <row r="1489">
          <cell r="A1489" t="str">
            <v>LDS 24903</v>
          </cell>
          <cell r="B1489">
            <v>6</v>
          </cell>
        </row>
        <row r="1490">
          <cell r="A1490" t="str">
            <v>LDS 24907</v>
          </cell>
          <cell r="B1490">
            <v>3</v>
          </cell>
        </row>
        <row r="1491">
          <cell r="A1491" t="str">
            <v>LDS 24932</v>
          </cell>
          <cell r="B1491">
            <v>29</v>
          </cell>
        </row>
        <row r="1492">
          <cell r="A1492" t="str">
            <v>LDS 24942</v>
          </cell>
          <cell r="B1492">
            <v>2</v>
          </cell>
        </row>
        <row r="1493">
          <cell r="A1493" t="str">
            <v>LDS 24946</v>
          </cell>
          <cell r="B1493">
            <v>4</v>
          </cell>
        </row>
        <row r="1494">
          <cell r="A1494" t="str">
            <v>LDS 24960</v>
          </cell>
          <cell r="B1494">
            <v>6</v>
          </cell>
        </row>
        <row r="1495">
          <cell r="A1495" t="str">
            <v>LDS 24972</v>
          </cell>
          <cell r="B1495">
            <v>73</v>
          </cell>
        </row>
        <row r="1496">
          <cell r="A1496" t="str">
            <v>LDS 2530 LEM1</v>
          </cell>
          <cell r="B1496">
            <v>3</v>
          </cell>
        </row>
        <row r="1497">
          <cell r="A1497" t="str">
            <v>LDS 2570 CMR1</v>
          </cell>
          <cell r="B1497">
            <v>1</v>
          </cell>
        </row>
        <row r="1498">
          <cell r="A1498" t="str">
            <v>LDS 2700 COP2</v>
          </cell>
          <cell r="B1498">
            <v>2</v>
          </cell>
        </row>
        <row r="1499">
          <cell r="A1499" t="str">
            <v>LDS 29041</v>
          </cell>
          <cell r="B1499">
            <v>1</v>
          </cell>
        </row>
        <row r="1500">
          <cell r="A1500" t="str">
            <v>LDS 29088</v>
          </cell>
          <cell r="B1500">
            <v>1</v>
          </cell>
        </row>
        <row r="1501">
          <cell r="A1501" t="str">
            <v>LDS 29118</v>
          </cell>
          <cell r="B1501">
            <v>2</v>
          </cell>
        </row>
        <row r="1502">
          <cell r="A1502" t="str">
            <v>LDS 2940 SLZ1</v>
          </cell>
          <cell r="B1502">
            <v>14</v>
          </cell>
        </row>
        <row r="1503">
          <cell r="A1503" t="str">
            <v>LDS 29436</v>
          </cell>
          <cell r="B1503">
            <v>1</v>
          </cell>
        </row>
        <row r="1504">
          <cell r="A1504" t="str">
            <v>LDS 2983 SAT2</v>
          </cell>
          <cell r="B1504">
            <v>3</v>
          </cell>
        </row>
        <row r="1505">
          <cell r="A1505" t="str">
            <v>LDS 29995</v>
          </cell>
          <cell r="B1505">
            <v>3</v>
          </cell>
        </row>
        <row r="1506">
          <cell r="A1506" t="str">
            <v>LDS 30000</v>
          </cell>
          <cell r="B1506">
            <v>67</v>
          </cell>
        </row>
        <row r="1507">
          <cell r="A1507" t="str">
            <v>LDS 30026</v>
          </cell>
          <cell r="B1507">
            <v>41</v>
          </cell>
        </row>
        <row r="1508">
          <cell r="A1508" t="str">
            <v>LDS 30048</v>
          </cell>
          <cell r="B1508">
            <v>7</v>
          </cell>
        </row>
        <row r="1509">
          <cell r="A1509" t="str">
            <v>LDS 30081</v>
          </cell>
          <cell r="B1509">
            <v>11</v>
          </cell>
        </row>
        <row r="1510">
          <cell r="A1510" t="str">
            <v>LDS 30100</v>
          </cell>
          <cell r="B1510">
            <v>84</v>
          </cell>
        </row>
        <row r="1511">
          <cell r="A1511" t="str">
            <v>LDS 30123</v>
          </cell>
          <cell r="B1511">
            <v>72</v>
          </cell>
        </row>
        <row r="1512">
          <cell r="A1512" t="str">
            <v>LDS 30127</v>
          </cell>
          <cell r="B1512">
            <v>1</v>
          </cell>
        </row>
        <row r="1513">
          <cell r="A1513" t="str">
            <v>LDS 30160</v>
          </cell>
          <cell r="B1513">
            <v>1</v>
          </cell>
        </row>
        <row r="1514">
          <cell r="A1514" t="str">
            <v>LDS 30181</v>
          </cell>
          <cell r="B1514">
            <v>5</v>
          </cell>
        </row>
        <row r="1515">
          <cell r="A1515" t="str">
            <v>LDS 30194</v>
          </cell>
          <cell r="B1515">
            <v>5</v>
          </cell>
        </row>
        <row r="1516">
          <cell r="A1516" t="str">
            <v>LDS 30295</v>
          </cell>
          <cell r="B1516">
            <v>1</v>
          </cell>
        </row>
        <row r="1517">
          <cell r="A1517" t="str">
            <v>LDS 30331</v>
          </cell>
          <cell r="B1517">
            <v>7</v>
          </cell>
        </row>
        <row r="1518">
          <cell r="A1518" t="str">
            <v>LDS 30371</v>
          </cell>
          <cell r="B1518">
            <v>56</v>
          </cell>
        </row>
        <row r="1519">
          <cell r="A1519" t="str">
            <v>LDS 30426</v>
          </cell>
          <cell r="B1519">
            <v>1</v>
          </cell>
        </row>
        <row r="1520">
          <cell r="A1520" t="str">
            <v>LDS 30468</v>
          </cell>
          <cell r="B1520">
            <v>1</v>
          </cell>
        </row>
        <row r="1521">
          <cell r="A1521" t="str">
            <v>LDS 30485</v>
          </cell>
          <cell r="B1521">
            <v>4</v>
          </cell>
        </row>
        <row r="1522">
          <cell r="A1522" t="str">
            <v>LDS 30490</v>
          </cell>
          <cell r="B1522">
            <v>19</v>
          </cell>
        </row>
        <row r="1523">
          <cell r="A1523" t="str">
            <v>LDS 30503</v>
          </cell>
          <cell r="B1523">
            <v>12</v>
          </cell>
        </row>
        <row r="1524">
          <cell r="A1524" t="str">
            <v>LDS 30516</v>
          </cell>
          <cell r="B1524">
            <v>3</v>
          </cell>
        </row>
        <row r="1525">
          <cell r="A1525" t="str">
            <v>LDS 30537</v>
          </cell>
          <cell r="B1525">
            <v>3</v>
          </cell>
        </row>
        <row r="1526">
          <cell r="A1526" t="str">
            <v>LDS 30589</v>
          </cell>
          <cell r="B1526">
            <v>34</v>
          </cell>
        </row>
        <row r="1527">
          <cell r="A1527" t="str">
            <v>LDS 30632</v>
          </cell>
          <cell r="B1527">
            <v>7</v>
          </cell>
        </row>
        <row r="1528">
          <cell r="A1528" t="str">
            <v>LDS 30673</v>
          </cell>
          <cell r="B1528">
            <v>6</v>
          </cell>
        </row>
        <row r="1529">
          <cell r="A1529" t="str">
            <v>LDS 30722</v>
          </cell>
          <cell r="B1529">
            <v>1</v>
          </cell>
        </row>
        <row r="1530">
          <cell r="A1530" t="str">
            <v>LDS 33066</v>
          </cell>
          <cell r="B1530">
            <v>88</v>
          </cell>
        </row>
        <row r="1531">
          <cell r="A1531" t="str">
            <v>LDS 33234</v>
          </cell>
          <cell r="B1531">
            <v>1</v>
          </cell>
        </row>
        <row r="1532">
          <cell r="A1532" t="str">
            <v>LDS 33247</v>
          </cell>
          <cell r="B1532">
            <v>7</v>
          </cell>
        </row>
        <row r="1533">
          <cell r="A1533" t="str">
            <v>LDS 33291</v>
          </cell>
          <cell r="B1533">
            <v>1</v>
          </cell>
        </row>
        <row r="1534">
          <cell r="A1534" t="str">
            <v>LDS 33308</v>
          </cell>
          <cell r="B1534">
            <v>7</v>
          </cell>
        </row>
        <row r="1535">
          <cell r="A1535" t="str">
            <v>LDS 33318</v>
          </cell>
          <cell r="B1535">
            <v>1</v>
          </cell>
        </row>
        <row r="1536">
          <cell r="A1536" t="str">
            <v>LDS 33368</v>
          </cell>
          <cell r="B1536">
            <v>3</v>
          </cell>
        </row>
        <row r="1537">
          <cell r="A1537" t="str">
            <v>LDS 33395</v>
          </cell>
          <cell r="B1537">
            <v>3</v>
          </cell>
        </row>
        <row r="1538">
          <cell r="A1538" t="str">
            <v>LDS 33456</v>
          </cell>
          <cell r="B1538">
            <v>10</v>
          </cell>
        </row>
        <row r="1539">
          <cell r="A1539" t="str">
            <v>LDS 34372</v>
          </cell>
          <cell r="B1539">
            <v>2</v>
          </cell>
        </row>
        <row r="1540">
          <cell r="A1540" t="str">
            <v>LDS 34394</v>
          </cell>
          <cell r="B1540">
            <v>11</v>
          </cell>
        </row>
        <row r="1541">
          <cell r="A1541" t="str">
            <v>LDS 34707</v>
          </cell>
          <cell r="B1541">
            <v>57</v>
          </cell>
        </row>
        <row r="1542">
          <cell r="A1542" t="str">
            <v>LDS 34853</v>
          </cell>
          <cell r="B1542">
            <v>12</v>
          </cell>
        </row>
        <row r="1543">
          <cell r="A1543" t="str">
            <v>LDS 34901</v>
          </cell>
          <cell r="B1543">
            <v>6</v>
          </cell>
        </row>
        <row r="1544">
          <cell r="A1544" t="str">
            <v>LDS 34962</v>
          </cell>
          <cell r="B1544">
            <v>26</v>
          </cell>
        </row>
        <row r="1545">
          <cell r="A1545" t="str">
            <v>LDS 36187</v>
          </cell>
          <cell r="B1545">
            <v>2</v>
          </cell>
        </row>
        <row r="1546">
          <cell r="A1546" t="str">
            <v>LDS 36815</v>
          </cell>
          <cell r="B1546">
            <v>6</v>
          </cell>
        </row>
        <row r="1547">
          <cell r="A1547" t="str">
            <v>LDS 36817</v>
          </cell>
          <cell r="B1547">
            <v>14</v>
          </cell>
        </row>
        <row r="1548">
          <cell r="A1548" t="str">
            <v>LDS 37085</v>
          </cell>
          <cell r="B1548">
            <v>1</v>
          </cell>
        </row>
        <row r="1549">
          <cell r="A1549" t="str">
            <v>LDS 37177</v>
          </cell>
          <cell r="B1549">
            <v>1</v>
          </cell>
        </row>
        <row r="1550">
          <cell r="A1550" t="str">
            <v>LDS 37590</v>
          </cell>
          <cell r="B1550">
            <v>2</v>
          </cell>
        </row>
        <row r="1551">
          <cell r="A1551" t="str">
            <v>LDS 37938</v>
          </cell>
          <cell r="B1551">
            <v>13</v>
          </cell>
        </row>
        <row r="1552">
          <cell r="A1552" t="str">
            <v>LDS 38037</v>
          </cell>
          <cell r="B1552">
            <v>6</v>
          </cell>
        </row>
        <row r="1553">
          <cell r="A1553" t="str">
            <v>LDS 38662</v>
          </cell>
          <cell r="B1553">
            <v>2</v>
          </cell>
        </row>
        <row r="1554">
          <cell r="A1554" t="str">
            <v>LDS 4038</v>
          </cell>
          <cell r="B1554">
            <v>24</v>
          </cell>
        </row>
        <row r="1555">
          <cell r="A1555" t="str">
            <v>LDS 4073</v>
          </cell>
          <cell r="B1555">
            <v>60</v>
          </cell>
        </row>
        <row r="1556">
          <cell r="A1556" t="str">
            <v>LDS 4079</v>
          </cell>
          <cell r="B1556">
            <v>10</v>
          </cell>
        </row>
        <row r="1557">
          <cell r="A1557" t="str">
            <v>LDS 4094</v>
          </cell>
          <cell r="B1557">
            <v>1</v>
          </cell>
        </row>
        <row r="1558">
          <cell r="A1558" t="str">
            <v>LDS 4164</v>
          </cell>
          <cell r="B1558">
            <v>11</v>
          </cell>
        </row>
        <row r="1559">
          <cell r="A1559" t="str">
            <v>LDS 4191</v>
          </cell>
          <cell r="B1559">
            <v>14</v>
          </cell>
        </row>
        <row r="1560">
          <cell r="A1560" t="str">
            <v>LDS 4200</v>
          </cell>
          <cell r="B1560">
            <v>56</v>
          </cell>
        </row>
        <row r="1561">
          <cell r="A1561" t="str">
            <v>LDS 4228</v>
          </cell>
          <cell r="B1561">
            <v>139</v>
          </cell>
        </row>
        <row r="1562">
          <cell r="A1562" t="str">
            <v>LDS 4240</v>
          </cell>
          <cell r="B1562">
            <v>6</v>
          </cell>
        </row>
        <row r="1563">
          <cell r="A1563" t="str">
            <v>LDS 4244</v>
          </cell>
          <cell r="B1563">
            <v>11</v>
          </cell>
        </row>
        <row r="1564">
          <cell r="A1564" t="str">
            <v>LDS 4255</v>
          </cell>
          <cell r="B1564">
            <v>45</v>
          </cell>
        </row>
        <row r="1565">
          <cell r="A1565" t="str">
            <v>LDS 4379</v>
          </cell>
          <cell r="B1565">
            <v>26</v>
          </cell>
        </row>
        <row r="1566">
          <cell r="A1566" t="str">
            <v>LDS 4398</v>
          </cell>
          <cell r="B1566">
            <v>27</v>
          </cell>
        </row>
        <row r="1567">
          <cell r="A1567" t="str">
            <v>LDS 4431</v>
          </cell>
          <cell r="B1567">
            <v>1</v>
          </cell>
        </row>
        <row r="1568">
          <cell r="A1568" t="str">
            <v>LDS 4436</v>
          </cell>
          <cell r="B1568">
            <v>43</v>
          </cell>
        </row>
        <row r="1569">
          <cell r="A1569" t="str">
            <v>LDS 4472</v>
          </cell>
          <cell r="B1569">
            <v>8</v>
          </cell>
        </row>
        <row r="1570">
          <cell r="A1570" t="str">
            <v>LDS 4500</v>
          </cell>
          <cell r="B1570">
            <v>12</v>
          </cell>
        </row>
        <row r="1571">
          <cell r="A1571" t="str">
            <v>LDS 4529</v>
          </cell>
          <cell r="B1571">
            <v>55</v>
          </cell>
        </row>
        <row r="1572">
          <cell r="A1572" t="str">
            <v>LDS 4534</v>
          </cell>
          <cell r="B1572">
            <v>41</v>
          </cell>
        </row>
        <row r="1573">
          <cell r="A1573" t="str">
            <v>LDS 4535</v>
          </cell>
          <cell r="B1573">
            <v>4</v>
          </cell>
        </row>
        <row r="1574">
          <cell r="A1574" t="str">
            <v>LDS 4548</v>
          </cell>
          <cell r="B1574">
            <v>2</v>
          </cell>
        </row>
        <row r="1575">
          <cell r="A1575" t="str">
            <v>LDS 4576</v>
          </cell>
          <cell r="B1575">
            <v>41</v>
          </cell>
        </row>
        <row r="1576">
          <cell r="A1576" t="str">
            <v>LDS 4595</v>
          </cell>
          <cell r="B1576">
            <v>13</v>
          </cell>
        </row>
        <row r="1577">
          <cell r="A1577" t="str">
            <v>LDS 4609</v>
          </cell>
          <cell r="B1577">
            <v>57</v>
          </cell>
        </row>
        <row r="1578">
          <cell r="A1578" t="str">
            <v>LDS 4813</v>
          </cell>
          <cell r="B1578">
            <v>66</v>
          </cell>
        </row>
        <row r="1579">
          <cell r="A1579" t="str">
            <v>LDS 4841</v>
          </cell>
          <cell r="B1579">
            <v>6</v>
          </cell>
        </row>
        <row r="1580">
          <cell r="A1580" t="str">
            <v>LDS 4857</v>
          </cell>
          <cell r="B1580">
            <v>8</v>
          </cell>
        </row>
        <row r="1581">
          <cell r="A1581" t="str">
            <v>LDS 4871</v>
          </cell>
          <cell r="B1581">
            <v>2</v>
          </cell>
        </row>
        <row r="1582">
          <cell r="A1582" t="str">
            <v>LDS 4875</v>
          </cell>
          <cell r="B1582">
            <v>2</v>
          </cell>
        </row>
        <row r="1583">
          <cell r="A1583" t="str">
            <v>LDS 4886</v>
          </cell>
          <cell r="B1583">
            <v>20</v>
          </cell>
        </row>
        <row r="1584">
          <cell r="A1584" t="str">
            <v>LDS 4950</v>
          </cell>
          <cell r="B1584">
            <v>2</v>
          </cell>
        </row>
        <row r="1585">
          <cell r="A1585" t="str">
            <v>LDS 4990</v>
          </cell>
          <cell r="B1585">
            <v>3</v>
          </cell>
        </row>
        <row r="1586">
          <cell r="A1586" t="str">
            <v>LDS 4998</v>
          </cell>
          <cell r="B1586">
            <v>4</v>
          </cell>
        </row>
        <row r="1587">
          <cell r="A1587" t="str">
            <v>LDS 60077</v>
          </cell>
          <cell r="B1587">
            <v>1</v>
          </cell>
        </row>
        <row r="1588">
          <cell r="A1588" t="str">
            <v>LDS 61156</v>
          </cell>
          <cell r="B1588">
            <v>68</v>
          </cell>
        </row>
        <row r="1589">
          <cell r="A1589" t="str">
            <v>LDS 61300</v>
          </cell>
          <cell r="B1589">
            <v>1</v>
          </cell>
        </row>
        <row r="1590">
          <cell r="A1590" t="str">
            <v>LDS 698</v>
          </cell>
          <cell r="B1590">
            <v>7</v>
          </cell>
        </row>
        <row r="1591">
          <cell r="A1591" t="str">
            <v>LDS 799</v>
          </cell>
          <cell r="B1591">
            <v>4</v>
          </cell>
        </row>
        <row r="1592">
          <cell r="A1592" t="str">
            <v>LDS 807/ESTR/CAIOMAR</v>
          </cell>
          <cell r="B1592">
            <v>2</v>
          </cell>
        </row>
        <row r="1593">
          <cell r="A1593" t="str">
            <v>LDS 9009 PTS2</v>
          </cell>
          <cell r="B1593">
            <v>11</v>
          </cell>
        </row>
        <row r="1594">
          <cell r="A1594" t="str">
            <v>LDS 9040 FLA</v>
          </cell>
          <cell r="B1594">
            <v>19</v>
          </cell>
        </row>
        <row r="1595">
          <cell r="A1595" t="str">
            <v>LDS 9056 SLZ2</v>
          </cell>
          <cell r="B1595">
            <v>25</v>
          </cell>
        </row>
        <row r="1596">
          <cell r="A1596" t="str">
            <v>LDS 9150 PTS3</v>
          </cell>
          <cell r="B1596">
            <v>46</v>
          </cell>
        </row>
        <row r="1597">
          <cell r="A1597" t="str">
            <v>LDS 9190 COP1</v>
          </cell>
          <cell r="B1597">
            <v>36</v>
          </cell>
        </row>
        <row r="1598">
          <cell r="A1598" t="str">
            <v>LDS 932</v>
          </cell>
          <cell r="B1598">
            <v>1</v>
          </cell>
        </row>
        <row r="1599">
          <cell r="A1599" t="str">
            <v>LDS 9430 SAT1</v>
          </cell>
          <cell r="B1599">
            <v>4</v>
          </cell>
        </row>
        <row r="1600">
          <cell r="A1600" t="str">
            <v>LDS 9444 CMR3</v>
          </cell>
          <cell r="B1600">
            <v>1</v>
          </cell>
        </row>
        <row r="1601">
          <cell r="A1601" t="str">
            <v>LDS 9591 LEM2</v>
          </cell>
          <cell r="B1601">
            <v>6</v>
          </cell>
        </row>
        <row r="1602">
          <cell r="A1602" t="str">
            <v>LDS 9592 LBN1</v>
          </cell>
          <cell r="B1602">
            <v>18</v>
          </cell>
        </row>
        <row r="1603">
          <cell r="A1603" t="str">
            <v>LDS 9610 MKZ1</v>
          </cell>
          <cell r="B1603">
            <v>1</v>
          </cell>
        </row>
        <row r="1604">
          <cell r="A1604" t="str">
            <v>LDS 9617 MKZ2</v>
          </cell>
          <cell r="B1604">
            <v>3</v>
          </cell>
        </row>
        <row r="1605">
          <cell r="A1605" t="str">
            <v>LDS 9640 LBN2</v>
          </cell>
          <cell r="B1605">
            <v>21</v>
          </cell>
        </row>
        <row r="1606">
          <cell r="A1606" t="str">
            <v>LDS 9648 PTS4</v>
          </cell>
          <cell r="B1606">
            <v>12</v>
          </cell>
        </row>
        <row r="1607">
          <cell r="A1607" t="str">
            <v>LDS 9726 CAT</v>
          </cell>
          <cell r="B1607">
            <v>13</v>
          </cell>
        </row>
        <row r="1608">
          <cell r="A1608" t="str">
            <v>LDS 9775 PTS1</v>
          </cell>
          <cell r="B1608">
            <v>16</v>
          </cell>
        </row>
        <row r="1609">
          <cell r="A1609" t="str">
            <v>LDS 9782 LEM2</v>
          </cell>
          <cell r="B1609">
            <v>3</v>
          </cell>
        </row>
        <row r="1610">
          <cell r="A1610" t="str">
            <v>LDS 9790 GLO</v>
          </cell>
          <cell r="B1610">
            <v>58</v>
          </cell>
        </row>
        <row r="1611">
          <cell r="A1611" t="str">
            <v>LDS 9837</v>
          </cell>
          <cell r="B1611">
            <v>1</v>
          </cell>
        </row>
        <row r="1612">
          <cell r="A1612" t="str">
            <v>LRA ABADE</v>
          </cell>
          <cell r="B1612">
            <v>66</v>
          </cell>
        </row>
        <row r="1613">
          <cell r="A1613" t="str">
            <v>LRA ALAMBARI</v>
          </cell>
          <cell r="B1613">
            <v>232</v>
          </cell>
        </row>
        <row r="1614">
          <cell r="A1614" t="str">
            <v>LRA AMARELA</v>
          </cell>
          <cell r="B1614">
            <v>21</v>
          </cell>
        </row>
        <row r="1615">
          <cell r="A1615" t="str">
            <v>LRA ANTUNES</v>
          </cell>
          <cell r="B1615">
            <v>21</v>
          </cell>
        </row>
        <row r="1616">
          <cell r="A1616" t="str">
            <v>LRA AUTUORI</v>
          </cell>
          <cell r="B1616">
            <v>83</v>
          </cell>
        </row>
        <row r="1617">
          <cell r="A1617" t="str">
            <v>LRA BAROCOPO</v>
          </cell>
          <cell r="B1617">
            <v>20</v>
          </cell>
        </row>
        <row r="1618">
          <cell r="A1618" t="str">
            <v>LRA BENTOBEIRO</v>
          </cell>
          <cell r="B1618">
            <v>26</v>
          </cell>
        </row>
        <row r="1619">
          <cell r="A1619" t="str">
            <v>LRA BERNADOTTE</v>
          </cell>
          <cell r="B1619">
            <v>78</v>
          </cell>
        </row>
        <row r="1620">
          <cell r="A1620" t="str">
            <v>LRA BIBIANO</v>
          </cell>
          <cell r="B1620">
            <v>68</v>
          </cell>
        </row>
        <row r="1621">
          <cell r="A1621" t="str">
            <v>LRA BOGARINA</v>
          </cell>
          <cell r="B1621">
            <v>51</v>
          </cell>
        </row>
        <row r="1622">
          <cell r="A1622" t="str">
            <v>LRA BONIFÁCIO</v>
          </cell>
          <cell r="B1622">
            <v>91</v>
          </cell>
        </row>
        <row r="1623">
          <cell r="A1623" t="str">
            <v>LRA BOTANICO</v>
          </cell>
          <cell r="B1623">
            <v>19</v>
          </cell>
        </row>
        <row r="1624">
          <cell r="A1624" t="str">
            <v>LRA CAPURI</v>
          </cell>
          <cell r="B1624">
            <v>216</v>
          </cell>
        </row>
        <row r="1625">
          <cell r="A1625" t="str">
            <v>LRA CASBRANCO</v>
          </cell>
          <cell r="B1625">
            <v>4</v>
          </cell>
        </row>
        <row r="1626">
          <cell r="A1626" t="str">
            <v>LRA CODAJAS</v>
          </cell>
          <cell r="B1626">
            <v>118</v>
          </cell>
        </row>
        <row r="1627">
          <cell r="A1627" t="str">
            <v>LRA CONMASO</v>
          </cell>
          <cell r="B1627">
            <v>5</v>
          </cell>
        </row>
        <row r="1628">
          <cell r="A1628" t="str">
            <v>LRA ESCOBAR</v>
          </cell>
          <cell r="B1628">
            <v>70</v>
          </cell>
        </row>
        <row r="1629">
          <cell r="A1629" t="str">
            <v>LRA ESTAIMBRA</v>
          </cell>
          <cell r="B1629">
            <v>14</v>
          </cell>
        </row>
        <row r="1630">
          <cell r="A1630" t="str">
            <v>LRA FANGIO</v>
          </cell>
          <cell r="B1630">
            <v>8</v>
          </cell>
        </row>
        <row r="1631">
          <cell r="A1631" t="str">
            <v>LRA FARME</v>
          </cell>
          <cell r="B1631">
            <v>5</v>
          </cell>
        </row>
        <row r="1632">
          <cell r="A1632" t="str">
            <v>LRA FELICITA</v>
          </cell>
          <cell r="B1632">
            <v>29</v>
          </cell>
        </row>
        <row r="1633">
          <cell r="A1633" t="str">
            <v>LRA FORTECOPA</v>
          </cell>
          <cell r="B1633">
            <v>5</v>
          </cell>
        </row>
        <row r="1634">
          <cell r="A1634" t="str">
            <v>LRA GALEAO</v>
          </cell>
          <cell r="B1634">
            <v>87</v>
          </cell>
        </row>
        <row r="1635">
          <cell r="A1635" t="str">
            <v>LRA GIGOIA</v>
          </cell>
          <cell r="B1635">
            <v>234</v>
          </cell>
        </row>
        <row r="1636">
          <cell r="A1636" t="str">
            <v>LRA HELIO</v>
          </cell>
          <cell r="B1636">
            <v>10</v>
          </cell>
        </row>
        <row r="1637">
          <cell r="A1637" t="str">
            <v>LRA HERBERT</v>
          </cell>
          <cell r="B1637">
            <v>92</v>
          </cell>
        </row>
        <row r="1638">
          <cell r="A1638" t="str">
            <v>LRA HERFONTES</v>
          </cell>
          <cell r="B1638">
            <v>7</v>
          </cell>
        </row>
        <row r="1639">
          <cell r="A1639" t="str">
            <v>LRA HERICIO</v>
          </cell>
          <cell r="B1639">
            <v>8</v>
          </cell>
        </row>
        <row r="1640">
          <cell r="A1640" t="str">
            <v>LRA HORACIO</v>
          </cell>
          <cell r="B1640">
            <v>112</v>
          </cell>
        </row>
        <row r="1641">
          <cell r="A1641" t="str">
            <v>LRA IGARAPAVA</v>
          </cell>
          <cell r="B1641">
            <v>66</v>
          </cell>
        </row>
        <row r="1642">
          <cell r="A1642" t="str">
            <v>LRA INTERLAGOS</v>
          </cell>
          <cell r="B1642">
            <v>141</v>
          </cell>
        </row>
        <row r="1643">
          <cell r="A1643" t="str">
            <v>LRA JARBO</v>
          </cell>
          <cell r="B1643">
            <v>47</v>
          </cell>
        </row>
        <row r="1644">
          <cell r="A1644" t="str">
            <v>LRA JEAN</v>
          </cell>
          <cell r="B1644">
            <v>14</v>
          </cell>
        </row>
        <row r="1645">
          <cell r="A1645" t="str">
            <v>LRA LYNETO</v>
          </cell>
          <cell r="B1645">
            <v>10</v>
          </cell>
        </row>
        <row r="1646">
          <cell r="A1646" t="str">
            <v>LRA MANACLETO</v>
          </cell>
          <cell r="B1646">
            <v>199</v>
          </cell>
        </row>
        <row r="1647">
          <cell r="A1647" t="str">
            <v>LRA MANSOES</v>
          </cell>
          <cell r="B1647">
            <v>124</v>
          </cell>
        </row>
        <row r="1648">
          <cell r="A1648" t="str">
            <v>LRA MARINA</v>
          </cell>
          <cell r="B1648">
            <v>3</v>
          </cell>
        </row>
        <row r="1649">
          <cell r="A1649" t="str">
            <v>LRA MARROS</v>
          </cell>
          <cell r="B1649">
            <v>11</v>
          </cell>
        </row>
        <row r="1650">
          <cell r="A1650" t="str">
            <v>LRA MIGUEL</v>
          </cell>
          <cell r="B1650">
            <v>51</v>
          </cell>
        </row>
        <row r="1651">
          <cell r="A1651" t="str">
            <v>LRA MITRE</v>
          </cell>
          <cell r="B1651">
            <v>34</v>
          </cell>
        </row>
        <row r="1652">
          <cell r="A1652" t="str">
            <v>LRA NIEMEYER</v>
          </cell>
          <cell r="B1652">
            <v>56</v>
          </cell>
        </row>
        <row r="1653">
          <cell r="A1653" t="str">
            <v>LRA OLIVARES</v>
          </cell>
          <cell r="B1653">
            <v>57</v>
          </cell>
        </row>
        <row r="1654">
          <cell r="A1654" t="str">
            <v>LRA PACHELEAO</v>
          </cell>
          <cell r="B1654">
            <v>11</v>
          </cell>
        </row>
        <row r="1655">
          <cell r="A1655" t="str">
            <v>LRA PASCAN</v>
          </cell>
          <cell r="B1655">
            <v>131</v>
          </cell>
        </row>
        <row r="1656">
          <cell r="A1656" t="str">
            <v>LRA PEIXOTO</v>
          </cell>
          <cell r="B1656">
            <v>83</v>
          </cell>
        </row>
        <row r="1657">
          <cell r="A1657" t="str">
            <v>LRA R BARRETO</v>
          </cell>
          <cell r="B1657">
            <v>20</v>
          </cell>
        </row>
        <row r="1658">
          <cell r="A1658" t="str">
            <v>LRA R CAMBELO</v>
          </cell>
          <cell r="B1658">
            <v>169</v>
          </cell>
        </row>
        <row r="1659">
          <cell r="A1659" t="str">
            <v>LRA R CARLEME</v>
          </cell>
          <cell r="B1659">
            <v>62</v>
          </cell>
        </row>
        <row r="1660">
          <cell r="A1660" t="str">
            <v>LRA R DAVI</v>
          </cell>
          <cell r="B1660">
            <v>47</v>
          </cell>
        </row>
        <row r="1661">
          <cell r="A1661" t="str">
            <v>LRA R EDUAL</v>
          </cell>
          <cell r="B1661">
            <v>25</v>
          </cell>
        </row>
        <row r="1662">
          <cell r="A1662" t="str">
            <v>LRA R EUGENIA</v>
          </cell>
          <cell r="B1662">
            <v>62</v>
          </cell>
        </row>
        <row r="1663">
          <cell r="A1663" t="str">
            <v>LRA R GLORIA</v>
          </cell>
          <cell r="B1663">
            <v>85</v>
          </cell>
        </row>
        <row r="1664">
          <cell r="A1664" t="str">
            <v>LRA R HORTO</v>
          </cell>
          <cell r="B1664">
            <v>53</v>
          </cell>
        </row>
        <row r="1665">
          <cell r="A1665" t="str">
            <v>LRA R ICATU</v>
          </cell>
          <cell r="B1665">
            <v>53</v>
          </cell>
        </row>
        <row r="1666">
          <cell r="A1666" t="str">
            <v>LRA R INDIO</v>
          </cell>
          <cell r="B1666">
            <v>50</v>
          </cell>
        </row>
        <row r="1667">
          <cell r="A1667" t="str">
            <v>LRA R JOQUEI</v>
          </cell>
          <cell r="B1667">
            <v>56</v>
          </cell>
        </row>
        <row r="1668">
          <cell r="A1668" t="str">
            <v>LRA R MALPIRES</v>
          </cell>
          <cell r="B1668">
            <v>27</v>
          </cell>
        </row>
        <row r="1669">
          <cell r="A1669" t="str">
            <v>LRA R MAR</v>
          </cell>
          <cell r="B1669">
            <v>14</v>
          </cell>
        </row>
        <row r="1670">
          <cell r="A1670" t="str">
            <v>LRA R MARLICE</v>
          </cell>
          <cell r="B1670">
            <v>327</v>
          </cell>
        </row>
        <row r="1671">
          <cell r="A1671" t="str">
            <v>LRA R MARQUES</v>
          </cell>
          <cell r="B1671">
            <v>83</v>
          </cell>
        </row>
        <row r="1672">
          <cell r="A1672" t="str">
            <v>LRA R MASCARENHAS</v>
          </cell>
          <cell r="B1672">
            <v>19</v>
          </cell>
        </row>
        <row r="1673">
          <cell r="A1673" t="str">
            <v>LRA R MONACO</v>
          </cell>
          <cell r="B1673">
            <v>99</v>
          </cell>
        </row>
        <row r="1674">
          <cell r="A1674" t="str">
            <v>LRA R MOURA</v>
          </cell>
          <cell r="B1674">
            <v>93</v>
          </cell>
        </row>
        <row r="1675">
          <cell r="A1675" t="str">
            <v>LRA R MURATORI</v>
          </cell>
          <cell r="B1675">
            <v>92</v>
          </cell>
        </row>
        <row r="1676">
          <cell r="A1676" t="str">
            <v>LRA R OTAVIANO</v>
          </cell>
          <cell r="B1676">
            <v>260</v>
          </cell>
        </row>
        <row r="1677">
          <cell r="A1677" t="str">
            <v>LRA R PAÇUCAR</v>
          </cell>
          <cell r="B1677">
            <v>79</v>
          </cell>
        </row>
        <row r="1678">
          <cell r="A1678" t="str">
            <v>LRA R PAINEIRAS</v>
          </cell>
          <cell r="B1678">
            <v>70</v>
          </cell>
        </row>
        <row r="1679">
          <cell r="A1679" t="str">
            <v>LRA R PEMERICO</v>
          </cell>
          <cell r="B1679">
            <v>355</v>
          </cell>
        </row>
        <row r="1680">
          <cell r="A1680" t="str">
            <v>LRA R PINERI</v>
          </cell>
          <cell r="B1680">
            <v>61</v>
          </cell>
        </row>
        <row r="1681">
          <cell r="A1681" t="str">
            <v>LRA R POLIXENA</v>
          </cell>
          <cell r="B1681">
            <v>73</v>
          </cell>
        </row>
        <row r="1682">
          <cell r="A1682" t="str">
            <v>LRA R ROCHA</v>
          </cell>
          <cell r="B1682">
            <v>449</v>
          </cell>
        </row>
        <row r="1683">
          <cell r="A1683" t="str">
            <v>LRA R ROZO</v>
          </cell>
          <cell r="B1683">
            <v>41</v>
          </cell>
        </row>
        <row r="1684">
          <cell r="A1684" t="str">
            <v>LRA R SANTAMAR</v>
          </cell>
          <cell r="B1684">
            <v>184</v>
          </cell>
        </row>
        <row r="1685">
          <cell r="A1685" t="str">
            <v>LRA R SEVERIANO</v>
          </cell>
          <cell r="B1685">
            <v>8</v>
          </cell>
        </row>
        <row r="1686">
          <cell r="A1686" t="str">
            <v>LRA R SOROCABA</v>
          </cell>
          <cell r="B1686">
            <v>78</v>
          </cell>
        </row>
        <row r="1687">
          <cell r="A1687" t="str">
            <v>LRA R TEGUIMA</v>
          </cell>
          <cell r="B1687">
            <v>191</v>
          </cell>
        </row>
        <row r="1688">
          <cell r="A1688" t="str">
            <v>LRA R URCA</v>
          </cell>
          <cell r="B1688">
            <v>378</v>
          </cell>
        </row>
        <row r="1689">
          <cell r="A1689" t="str">
            <v>LRA R VILALIA</v>
          </cell>
          <cell r="B1689">
            <v>227</v>
          </cell>
        </row>
        <row r="1690">
          <cell r="A1690" t="str">
            <v>LRA R VISILVA</v>
          </cell>
          <cell r="B1690">
            <v>19</v>
          </cell>
        </row>
        <row r="1691">
          <cell r="A1691" t="str">
            <v>LRA R VIUVA</v>
          </cell>
          <cell r="B1691">
            <v>77</v>
          </cell>
        </row>
        <row r="1692">
          <cell r="A1692" t="str">
            <v>LRA REGIA</v>
          </cell>
          <cell r="B1692">
            <v>92</v>
          </cell>
        </row>
        <row r="1693">
          <cell r="A1693" t="str">
            <v>LRA RESEDA</v>
          </cell>
          <cell r="B1693">
            <v>27</v>
          </cell>
        </row>
        <row r="1694">
          <cell r="A1694" t="str">
            <v>LRA RIBAS</v>
          </cell>
          <cell r="B1694">
            <v>35</v>
          </cell>
        </row>
        <row r="1695">
          <cell r="A1695" t="str">
            <v>LRA RIOMAR</v>
          </cell>
          <cell r="B1695">
            <v>294</v>
          </cell>
        </row>
        <row r="1696">
          <cell r="A1696" t="str">
            <v>LRA SACADURA</v>
          </cell>
          <cell r="B1696">
            <v>23</v>
          </cell>
        </row>
        <row r="1697">
          <cell r="A1697" t="str">
            <v>LRA SACOPA</v>
          </cell>
          <cell r="B1697">
            <v>11</v>
          </cell>
        </row>
        <row r="1698">
          <cell r="A1698" t="str">
            <v>LRA SALDANHA</v>
          </cell>
          <cell r="B1698">
            <v>66</v>
          </cell>
        </row>
        <row r="1699">
          <cell r="A1699" t="str">
            <v>LRA VERMELHA</v>
          </cell>
          <cell r="B1699">
            <v>19</v>
          </cell>
        </row>
        <row r="1700">
          <cell r="A1700" t="str">
            <v>LRA VIBARRA</v>
          </cell>
          <cell r="B1700">
            <v>59</v>
          </cell>
        </row>
        <row r="1701">
          <cell r="A1701" t="str">
            <v>LSA AFRA</v>
          </cell>
          <cell r="B1701">
            <v>114</v>
          </cell>
        </row>
        <row r="1702">
          <cell r="A1702" t="str">
            <v>LSA ALBUQUERQUE</v>
          </cell>
          <cell r="B1702">
            <v>114</v>
          </cell>
        </row>
        <row r="1703">
          <cell r="A1703" t="str">
            <v>LSA AMBACU</v>
          </cell>
          <cell r="B1703">
            <v>413</v>
          </cell>
        </row>
        <row r="1704">
          <cell r="A1704" t="str">
            <v>LSA ANDRAPINTO</v>
          </cell>
          <cell r="B1704">
            <v>305</v>
          </cell>
        </row>
        <row r="1705">
          <cell r="A1705" t="str">
            <v>LSA ANGRA</v>
          </cell>
          <cell r="B1705">
            <v>177</v>
          </cell>
        </row>
        <row r="1706">
          <cell r="A1706" t="str">
            <v>LSA BARAO</v>
          </cell>
          <cell r="B1706">
            <v>147</v>
          </cell>
        </row>
        <row r="1707">
          <cell r="A1707" t="str">
            <v>LSA BARBARIO</v>
          </cell>
          <cell r="B1707">
            <v>672</v>
          </cell>
        </row>
        <row r="1708">
          <cell r="A1708" t="str">
            <v>LSA BARONESA</v>
          </cell>
          <cell r="B1708">
            <v>181</v>
          </cell>
        </row>
        <row r="1709">
          <cell r="A1709" t="str">
            <v>LSA BASTILHA</v>
          </cell>
          <cell r="B1709">
            <v>227</v>
          </cell>
        </row>
        <row r="1710">
          <cell r="A1710" t="str">
            <v>LSA BELIZARIO</v>
          </cell>
          <cell r="B1710">
            <v>804</v>
          </cell>
        </row>
        <row r="1711">
          <cell r="A1711" t="str">
            <v>LSA BELTUR</v>
          </cell>
          <cell r="B1711">
            <v>27</v>
          </cell>
        </row>
        <row r="1712">
          <cell r="A1712" t="str">
            <v>LSA BRISA</v>
          </cell>
          <cell r="B1712">
            <v>394</v>
          </cell>
        </row>
        <row r="1713">
          <cell r="A1713" t="str">
            <v>LSA BRUXELAS</v>
          </cell>
          <cell r="B1713">
            <v>542</v>
          </cell>
        </row>
        <row r="1714">
          <cell r="A1714" t="str">
            <v>LSA CABRALIA</v>
          </cell>
          <cell r="B1714">
            <v>319</v>
          </cell>
        </row>
        <row r="1715">
          <cell r="A1715" t="str">
            <v>LSA CADERJ</v>
          </cell>
          <cell r="B1715">
            <v>58</v>
          </cell>
        </row>
        <row r="1716">
          <cell r="A1716" t="str">
            <v>LSA CAMBARA</v>
          </cell>
          <cell r="B1716">
            <v>558</v>
          </cell>
        </row>
        <row r="1717">
          <cell r="A1717" t="str">
            <v>LSA CAMPONEZA</v>
          </cell>
          <cell r="B1717">
            <v>890</v>
          </cell>
        </row>
        <row r="1718">
          <cell r="A1718" t="str">
            <v>LSA CANARIO</v>
          </cell>
          <cell r="B1718">
            <v>288</v>
          </cell>
        </row>
        <row r="1719">
          <cell r="A1719" t="str">
            <v>LSA CANINDE</v>
          </cell>
          <cell r="B1719">
            <v>153</v>
          </cell>
        </row>
        <row r="1720">
          <cell r="A1720" t="str">
            <v>LSA CANTEIRO</v>
          </cell>
          <cell r="B1720">
            <v>305</v>
          </cell>
        </row>
        <row r="1721">
          <cell r="A1721" t="str">
            <v>LSA CAPIVARI I</v>
          </cell>
          <cell r="B1721">
            <v>288</v>
          </cell>
        </row>
        <row r="1722">
          <cell r="A1722" t="str">
            <v>LSA CAPIVARI II</v>
          </cell>
          <cell r="B1722">
            <v>117</v>
          </cell>
        </row>
        <row r="1723">
          <cell r="A1723" t="str">
            <v>LSA CARDEAL</v>
          </cell>
          <cell r="B1723">
            <v>358</v>
          </cell>
        </row>
        <row r="1724">
          <cell r="A1724" t="str">
            <v>LSA CARINADO</v>
          </cell>
          <cell r="B1724">
            <v>338</v>
          </cell>
        </row>
        <row r="1725">
          <cell r="A1725" t="str">
            <v>LSA CARMENSE I</v>
          </cell>
          <cell r="B1725">
            <v>96</v>
          </cell>
        </row>
        <row r="1726">
          <cell r="A1726" t="str">
            <v>LSA CARTONAGEM</v>
          </cell>
          <cell r="B1726">
            <v>486</v>
          </cell>
        </row>
        <row r="1727">
          <cell r="A1727" t="str">
            <v>LSA CARVALHEIRA</v>
          </cell>
          <cell r="B1727">
            <v>279</v>
          </cell>
        </row>
        <row r="1728">
          <cell r="A1728" t="str">
            <v>LSA CASCAIS</v>
          </cell>
          <cell r="B1728">
            <v>19</v>
          </cell>
        </row>
        <row r="1729">
          <cell r="A1729" t="str">
            <v>LSA CASCAPOL</v>
          </cell>
          <cell r="B1729">
            <v>589</v>
          </cell>
        </row>
        <row r="1730">
          <cell r="A1730" t="str">
            <v>LSA CAVADO</v>
          </cell>
          <cell r="B1730">
            <v>700</v>
          </cell>
        </row>
        <row r="1731">
          <cell r="A1731" t="str">
            <v>LSA CETEX</v>
          </cell>
          <cell r="B1731">
            <v>408</v>
          </cell>
        </row>
        <row r="1732">
          <cell r="A1732" t="str">
            <v>LSA CHUEKE</v>
          </cell>
          <cell r="B1732">
            <v>543</v>
          </cell>
        </row>
        <row r="1733">
          <cell r="A1733" t="str">
            <v>LSA CLARIMELO</v>
          </cell>
          <cell r="B1733">
            <v>353</v>
          </cell>
        </row>
        <row r="1734">
          <cell r="A1734" t="str">
            <v>LSA CONCORDIA</v>
          </cell>
          <cell r="B1734">
            <v>257</v>
          </cell>
        </row>
        <row r="1735">
          <cell r="A1735" t="str">
            <v>LSA CORDOVIL</v>
          </cell>
          <cell r="B1735">
            <v>405</v>
          </cell>
        </row>
        <row r="1736">
          <cell r="A1736" t="str">
            <v>LSA CURIO</v>
          </cell>
          <cell r="B1736">
            <v>481</v>
          </cell>
        </row>
        <row r="1737">
          <cell r="A1737" t="str">
            <v>LSA DAMADEIRA</v>
          </cell>
          <cell r="B1737">
            <v>504</v>
          </cell>
        </row>
        <row r="1738">
          <cell r="A1738" t="str">
            <v>LSA DART</v>
          </cell>
          <cell r="B1738">
            <v>381</v>
          </cell>
        </row>
        <row r="1739">
          <cell r="A1739" t="str">
            <v>LSA DASILVA</v>
          </cell>
          <cell r="B1739">
            <v>87</v>
          </cell>
        </row>
        <row r="1740">
          <cell r="A1740" t="str">
            <v>LSA DOCABRITO</v>
          </cell>
          <cell r="B1740">
            <v>428</v>
          </cell>
        </row>
        <row r="1741">
          <cell r="A1741" t="str">
            <v>LSA DONCARLOS</v>
          </cell>
          <cell r="B1741">
            <v>256</v>
          </cell>
        </row>
        <row r="1742">
          <cell r="A1742" t="str">
            <v>LSA ELDORADO IV</v>
          </cell>
          <cell r="B1742">
            <v>374</v>
          </cell>
        </row>
        <row r="1743">
          <cell r="A1743" t="str">
            <v>LSA EUFRASIA</v>
          </cell>
          <cell r="B1743">
            <v>140</v>
          </cell>
        </row>
        <row r="1744">
          <cell r="A1744" t="str">
            <v>LSA FACULDADE</v>
          </cell>
          <cell r="B1744">
            <v>193</v>
          </cell>
        </row>
        <row r="1745">
          <cell r="A1745" t="str">
            <v>LSA FORMOSA</v>
          </cell>
          <cell r="B1745">
            <v>328</v>
          </cell>
        </row>
        <row r="1746">
          <cell r="A1746" t="str">
            <v>LSA FORNASA</v>
          </cell>
          <cell r="B1746">
            <v>252</v>
          </cell>
        </row>
        <row r="1747">
          <cell r="A1747" t="str">
            <v>LSA FORNASA(RECURSO)</v>
          </cell>
          <cell r="B1747">
            <v>1</v>
          </cell>
        </row>
        <row r="1748">
          <cell r="A1748" t="str">
            <v>LSA FRAMBEL</v>
          </cell>
          <cell r="B1748">
            <v>884</v>
          </cell>
        </row>
        <row r="1749">
          <cell r="A1749" t="str">
            <v>LSA FREI</v>
          </cell>
          <cell r="B1749">
            <v>223</v>
          </cell>
        </row>
        <row r="1750">
          <cell r="A1750" t="str">
            <v>LSA GAVIAO</v>
          </cell>
          <cell r="B1750">
            <v>398</v>
          </cell>
        </row>
        <row r="1751">
          <cell r="A1751" t="str">
            <v>LSA GRAMA</v>
          </cell>
          <cell r="B1751">
            <v>35</v>
          </cell>
        </row>
        <row r="1752">
          <cell r="A1752" t="str">
            <v>LSA GROTA</v>
          </cell>
          <cell r="B1752">
            <v>878</v>
          </cell>
        </row>
        <row r="1753">
          <cell r="A1753" t="str">
            <v>LSA GUANDU</v>
          </cell>
          <cell r="B1753">
            <v>214</v>
          </cell>
        </row>
        <row r="1754">
          <cell r="A1754" t="str">
            <v>LSA HEMETERIO</v>
          </cell>
          <cell r="B1754">
            <v>716</v>
          </cell>
        </row>
        <row r="1755">
          <cell r="A1755" t="str">
            <v>LSA HEREDIA</v>
          </cell>
          <cell r="B1755">
            <v>119</v>
          </cell>
        </row>
        <row r="1756">
          <cell r="A1756" t="str">
            <v>LSA IGUAPOLIS</v>
          </cell>
          <cell r="B1756">
            <v>359</v>
          </cell>
        </row>
        <row r="1757">
          <cell r="A1757" t="str">
            <v>LSA INDUSTRIAL</v>
          </cell>
          <cell r="B1757">
            <v>305</v>
          </cell>
        </row>
        <row r="1758">
          <cell r="A1758" t="str">
            <v>LSA INEMA</v>
          </cell>
          <cell r="B1758">
            <v>404</v>
          </cell>
        </row>
        <row r="1759">
          <cell r="A1759" t="str">
            <v>LSA INVERNADA</v>
          </cell>
          <cell r="B1759">
            <v>654</v>
          </cell>
        </row>
        <row r="1760">
          <cell r="A1760" t="str">
            <v>LSA ITAMAR</v>
          </cell>
          <cell r="B1760">
            <v>6</v>
          </cell>
        </row>
        <row r="1761">
          <cell r="A1761" t="str">
            <v>LSA JACUBA</v>
          </cell>
          <cell r="B1761">
            <v>113</v>
          </cell>
        </row>
        <row r="1762">
          <cell r="A1762" t="str">
            <v>LSA JAPUIRA</v>
          </cell>
          <cell r="B1762">
            <v>436</v>
          </cell>
        </row>
        <row r="1763">
          <cell r="A1763" t="str">
            <v>LSA LETICIA</v>
          </cell>
          <cell r="B1763">
            <v>811</v>
          </cell>
        </row>
        <row r="1764">
          <cell r="A1764" t="str">
            <v>LSA LISBOA</v>
          </cell>
          <cell r="B1764">
            <v>35</v>
          </cell>
        </row>
        <row r="1765">
          <cell r="A1765" t="str">
            <v>LSA LUSO</v>
          </cell>
          <cell r="B1765">
            <v>535</v>
          </cell>
        </row>
        <row r="1766">
          <cell r="A1766" t="str">
            <v>LSA MAGALHAES</v>
          </cell>
          <cell r="B1766">
            <v>456</v>
          </cell>
        </row>
        <row r="1767">
          <cell r="A1767" t="str">
            <v>LSA MANTIQUIRA</v>
          </cell>
          <cell r="B1767">
            <v>280</v>
          </cell>
        </row>
        <row r="1768">
          <cell r="A1768" t="str">
            <v>LSA MARAJO</v>
          </cell>
          <cell r="B1768">
            <v>405</v>
          </cell>
        </row>
        <row r="1769">
          <cell r="A1769" t="str">
            <v>LSA MARECHAL</v>
          </cell>
          <cell r="B1769">
            <v>458</v>
          </cell>
        </row>
        <row r="1770">
          <cell r="A1770" t="str">
            <v>LSA MARTINE</v>
          </cell>
          <cell r="B1770">
            <v>60</v>
          </cell>
        </row>
        <row r="1771">
          <cell r="A1771" t="str">
            <v>LSA MATACAES</v>
          </cell>
          <cell r="B1771">
            <v>1034</v>
          </cell>
        </row>
        <row r="1772">
          <cell r="A1772" t="str">
            <v>LSA MATRIZ</v>
          </cell>
          <cell r="B1772">
            <v>920</v>
          </cell>
        </row>
        <row r="1773">
          <cell r="A1773" t="str">
            <v>LSA MERCADEGUE</v>
          </cell>
          <cell r="B1773">
            <v>179</v>
          </cell>
        </row>
        <row r="1774">
          <cell r="A1774" t="str">
            <v>LSA MERICOL</v>
          </cell>
          <cell r="B1774">
            <v>251</v>
          </cell>
        </row>
        <row r="1775">
          <cell r="A1775" t="str">
            <v>LSA METALURGICA</v>
          </cell>
          <cell r="B1775">
            <v>903</v>
          </cell>
        </row>
        <row r="1776">
          <cell r="A1776" t="str">
            <v>LSA METRAL</v>
          </cell>
          <cell r="B1776">
            <v>237</v>
          </cell>
        </row>
        <row r="1777">
          <cell r="A1777" t="str">
            <v>LSA METROPOL</v>
          </cell>
          <cell r="B1777">
            <v>333</v>
          </cell>
        </row>
        <row r="1778">
          <cell r="A1778" t="str">
            <v>LSA MONSENHOR</v>
          </cell>
          <cell r="B1778">
            <v>101</v>
          </cell>
        </row>
        <row r="1779">
          <cell r="A1779" t="str">
            <v>LSA MONTEVERDE</v>
          </cell>
          <cell r="B1779">
            <v>265</v>
          </cell>
        </row>
        <row r="1780">
          <cell r="A1780" t="str">
            <v>LSA NOVANIL</v>
          </cell>
          <cell r="B1780">
            <v>878</v>
          </cell>
        </row>
        <row r="1781">
          <cell r="A1781" t="str">
            <v>LSA PADILHA</v>
          </cell>
          <cell r="B1781">
            <v>578</v>
          </cell>
        </row>
        <row r="1782">
          <cell r="A1782" t="str">
            <v>LSA PARAIBA</v>
          </cell>
          <cell r="B1782">
            <v>616</v>
          </cell>
        </row>
        <row r="1783">
          <cell r="A1783" t="str">
            <v>LSA PEDAGIO</v>
          </cell>
          <cell r="B1783">
            <v>369</v>
          </cell>
        </row>
        <row r="1784">
          <cell r="A1784" t="str">
            <v>LSA PELICANO</v>
          </cell>
          <cell r="B1784">
            <v>379</v>
          </cell>
        </row>
        <row r="1785">
          <cell r="A1785" t="str">
            <v>LSA PINTASSILGO</v>
          </cell>
          <cell r="B1785">
            <v>510</v>
          </cell>
        </row>
        <row r="1786">
          <cell r="A1786" t="str">
            <v>LSA PINTOR</v>
          </cell>
          <cell r="B1786">
            <v>212</v>
          </cell>
        </row>
        <row r="1787">
          <cell r="A1787" t="str">
            <v>LSA PORTONOVO</v>
          </cell>
          <cell r="B1787">
            <v>317</v>
          </cell>
        </row>
        <row r="1788">
          <cell r="A1788" t="str">
            <v>LSA PRAJU</v>
          </cell>
          <cell r="B1788">
            <v>173</v>
          </cell>
        </row>
        <row r="1789">
          <cell r="A1789" t="str">
            <v>LSA QUIRINO</v>
          </cell>
          <cell r="B1789">
            <v>196</v>
          </cell>
        </row>
        <row r="1790">
          <cell r="A1790" t="str">
            <v>LSA QUIROA</v>
          </cell>
          <cell r="B1790">
            <v>385</v>
          </cell>
        </row>
        <row r="1791">
          <cell r="A1791" t="str">
            <v>LSA QUITO</v>
          </cell>
          <cell r="B1791">
            <v>31</v>
          </cell>
        </row>
        <row r="1792">
          <cell r="A1792" t="str">
            <v>LSA QUITUNGO</v>
          </cell>
          <cell r="B1792">
            <v>743</v>
          </cell>
        </row>
        <row r="1793">
          <cell r="A1793" t="str">
            <v>LSA RADIO</v>
          </cell>
          <cell r="B1793">
            <v>550</v>
          </cell>
        </row>
        <row r="1794">
          <cell r="A1794" t="str">
            <v>LSA RANGEL</v>
          </cell>
          <cell r="B1794">
            <v>220</v>
          </cell>
        </row>
        <row r="1795">
          <cell r="A1795" t="str">
            <v>LSA RAPI</v>
          </cell>
          <cell r="B1795">
            <v>686</v>
          </cell>
        </row>
        <row r="1796">
          <cell r="A1796" t="str">
            <v>LSA RIBEIRINHA</v>
          </cell>
          <cell r="B1796">
            <v>36</v>
          </cell>
        </row>
        <row r="1797">
          <cell r="A1797" t="str">
            <v>LSA RODUTRA</v>
          </cell>
          <cell r="B1797">
            <v>666</v>
          </cell>
        </row>
        <row r="1798">
          <cell r="A1798" t="str">
            <v>LSA RURAL</v>
          </cell>
          <cell r="B1798">
            <v>7</v>
          </cell>
        </row>
        <row r="1799">
          <cell r="A1799" t="str">
            <v>LSA SABIA</v>
          </cell>
          <cell r="B1799">
            <v>228</v>
          </cell>
        </row>
        <row r="1800">
          <cell r="A1800" t="str">
            <v>LSA SALINA</v>
          </cell>
          <cell r="B1800">
            <v>414</v>
          </cell>
        </row>
        <row r="1801">
          <cell r="A1801" t="str">
            <v>LSA SALVATERRA</v>
          </cell>
          <cell r="B1801">
            <v>466</v>
          </cell>
        </row>
        <row r="1802">
          <cell r="A1802" t="str">
            <v>LSA SAMBAR</v>
          </cell>
          <cell r="B1802">
            <v>1220</v>
          </cell>
        </row>
        <row r="1803">
          <cell r="A1803" t="str">
            <v>LSA SAMPAIO</v>
          </cell>
          <cell r="B1803">
            <v>97</v>
          </cell>
        </row>
        <row r="1804">
          <cell r="A1804" t="str">
            <v>LSA SANATORIO</v>
          </cell>
          <cell r="B1804">
            <v>62</v>
          </cell>
        </row>
        <row r="1805">
          <cell r="A1805" t="str">
            <v>LSA SAO ROQUE</v>
          </cell>
          <cell r="B1805">
            <v>338</v>
          </cell>
        </row>
        <row r="1806">
          <cell r="A1806" t="str">
            <v>LSA SAPOTIS</v>
          </cell>
          <cell r="B1806">
            <v>370</v>
          </cell>
        </row>
        <row r="1807">
          <cell r="A1807" t="str">
            <v>LSA SAPUSUL</v>
          </cell>
          <cell r="B1807">
            <v>84</v>
          </cell>
        </row>
        <row r="1808">
          <cell r="A1808" t="str">
            <v>LSA SERRA</v>
          </cell>
          <cell r="B1808">
            <v>960</v>
          </cell>
        </row>
        <row r="1809">
          <cell r="A1809" t="str">
            <v>LSA SHALON</v>
          </cell>
          <cell r="B1809">
            <v>544</v>
          </cell>
        </row>
        <row r="1810">
          <cell r="A1810" t="str">
            <v>LSA TACARATU</v>
          </cell>
          <cell r="B1810">
            <v>353</v>
          </cell>
        </row>
        <row r="1811">
          <cell r="A1811" t="str">
            <v>LSA TAMANDARE</v>
          </cell>
          <cell r="B1811">
            <v>473</v>
          </cell>
        </row>
        <row r="1812">
          <cell r="A1812" t="str">
            <v>LSA TIBOIM</v>
          </cell>
          <cell r="B1812">
            <v>584</v>
          </cell>
        </row>
        <row r="1813">
          <cell r="A1813" t="str">
            <v>LSA TIROL</v>
          </cell>
          <cell r="B1813">
            <v>396</v>
          </cell>
        </row>
        <row r="1814">
          <cell r="A1814" t="str">
            <v>LSA TRIANOVA</v>
          </cell>
          <cell r="B1814">
            <v>188</v>
          </cell>
        </row>
        <row r="1815">
          <cell r="A1815" t="str">
            <v>LSA TROPICAL</v>
          </cell>
          <cell r="B1815">
            <v>566</v>
          </cell>
        </row>
        <row r="1816">
          <cell r="A1816" t="str">
            <v>LSA TUPIARA</v>
          </cell>
          <cell r="B1816">
            <v>194</v>
          </cell>
        </row>
        <row r="1817">
          <cell r="A1817" t="str">
            <v>LSA V CARVALHO</v>
          </cell>
          <cell r="B1817">
            <v>287</v>
          </cell>
        </row>
        <row r="1818">
          <cell r="A1818" t="str">
            <v>LSA VOLBASA</v>
          </cell>
          <cell r="B1818">
            <v>226</v>
          </cell>
        </row>
        <row r="1819">
          <cell r="A1819" t="str">
            <v>LSA VOTORANTIM</v>
          </cell>
          <cell r="B1819">
            <v>267</v>
          </cell>
        </row>
        <row r="1820">
          <cell r="A1820" t="str">
            <v>LSA ZELITUS</v>
          </cell>
          <cell r="B1820">
            <v>677</v>
          </cell>
        </row>
        <row r="1821">
          <cell r="A1821" t="str">
            <v>LSS 20208</v>
          </cell>
          <cell r="B1821">
            <v>2</v>
          </cell>
        </row>
        <row r="1822">
          <cell r="A1822" t="str">
            <v>LSS 210</v>
          </cell>
          <cell r="B1822">
            <v>15</v>
          </cell>
        </row>
        <row r="1823">
          <cell r="A1823" t="str">
            <v>LSS 307</v>
          </cell>
          <cell r="B1823">
            <v>7</v>
          </cell>
        </row>
        <row r="1824">
          <cell r="A1824" t="str">
            <v>LSS 308</v>
          </cell>
          <cell r="B1824">
            <v>1</v>
          </cell>
        </row>
        <row r="1825">
          <cell r="A1825" t="str">
            <v>LSS 325</v>
          </cell>
          <cell r="B1825">
            <v>1</v>
          </cell>
        </row>
        <row r="1826">
          <cell r="A1826" t="str">
            <v>LSS 347</v>
          </cell>
          <cell r="B1826">
            <v>108</v>
          </cell>
        </row>
        <row r="1827">
          <cell r="A1827" t="str">
            <v>LSS 373</v>
          </cell>
          <cell r="B1827">
            <v>3</v>
          </cell>
        </row>
        <row r="1828">
          <cell r="A1828" t="str">
            <v>LSS 391</v>
          </cell>
          <cell r="B1828">
            <v>16</v>
          </cell>
        </row>
        <row r="1829">
          <cell r="A1829" t="str">
            <v>LSS 398</v>
          </cell>
          <cell r="B1829">
            <v>3</v>
          </cell>
        </row>
        <row r="1830">
          <cell r="A1830" t="str">
            <v>Total Geral</v>
          </cell>
          <cell r="B1830">
            <v>862737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ALIM"/>
      <sheetName val="CLIENTES"/>
      <sheetName val="REL_CLIENTES_ALIM_INVENTARIO"/>
    </sheetNames>
    <sheetDataSet>
      <sheetData sheetId="0">
        <row r="3">
          <cell r="A3" t="str">
            <v>Rótulos de Linha</v>
          </cell>
          <cell r="B3" t="str">
            <v>Contagem de CONTA</v>
          </cell>
        </row>
        <row r="4">
          <cell r="A4" t="str">
            <v>LDA ABAETE</v>
          </cell>
          <cell r="B4">
            <v>2344</v>
          </cell>
        </row>
        <row r="5">
          <cell r="A5" t="str">
            <v>LDA ABATOS</v>
          </cell>
          <cell r="B5">
            <v>190</v>
          </cell>
        </row>
        <row r="6">
          <cell r="A6" t="str">
            <v>LDA ABELARDO</v>
          </cell>
          <cell r="B6">
            <v>1917</v>
          </cell>
        </row>
        <row r="7">
          <cell r="A7" t="str">
            <v>LDA ADUTORA</v>
          </cell>
          <cell r="B7">
            <v>858</v>
          </cell>
        </row>
        <row r="8">
          <cell r="A8" t="str">
            <v>LDA AGUIA</v>
          </cell>
          <cell r="B8">
            <v>4788</v>
          </cell>
        </row>
        <row r="9">
          <cell r="A9" t="str">
            <v>LDA ALLENDE</v>
          </cell>
          <cell r="B9">
            <v>6</v>
          </cell>
        </row>
        <row r="10">
          <cell r="A10" t="str">
            <v>LDA ALMEIDA</v>
          </cell>
          <cell r="B10">
            <v>5087</v>
          </cell>
        </row>
        <row r="11">
          <cell r="A11" t="str">
            <v>LDA ALMIDARE</v>
          </cell>
          <cell r="B11">
            <v>2995</v>
          </cell>
        </row>
        <row r="12">
          <cell r="A12" t="str">
            <v>LDA ALVARENGA</v>
          </cell>
          <cell r="B12">
            <v>6662</v>
          </cell>
        </row>
        <row r="13">
          <cell r="A13" t="str">
            <v>LDA ALVIM</v>
          </cell>
          <cell r="B13">
            <v>4559</v>
          </cell>
        </row>
        <row r="14">
          <cell r="A14" t="str">
            <v>LDA ALZIBRAM</v>
          </cell>
          <cell r="B14">
            <v>4340</v>
          </cell>
        </row>
        <row r="15">
          <cell r="A15" t="str">
            <v>LDA ALZIRA</v>
          </cell>
          <cell r="B15">
            <v>2525</v>
          </cell>
        </row>
        <row r="16">
          <cell r="A16" t="str">
            <v>LDA AMARAL</v>
          </cell>
          <cell r="B16">
            <v>679</v>
          </cell>
        </row>
        <row r="17">
          <cell r="A17" t="str">
            <v>LDA AMARELA</v>
          </cell>
          <cell r="B17">
            <v>1</v>
          </cell>
        </row>
        <row r="18">
          <cell r="A18" t="str">
            <v>LDA AMERICAS</v>
          </cell>
          <cell r="B18">
            <v>3127</v>
          </cell>
        </row>
        <row r="19">
          <cell r="A19" t="str">
            <v>LDA ANGICO</v>
          </cell>
          <cell r="B19">
            <v>3976</v>
          </cell>
        </row>
        <row r="20">
          <cell r="A20" t="str">
            <v>LDA ARARIPE</v>
          </cell>
          <cell r="B20">
            <v>480</v>
          </cell>
        </row>
        <row r="21">
          <cell r="A21" t="str">
            <v>LDA ARENA</v>
          </cell>
          <cell r="B21">
            <v>4123</v>
          </cell>
        </row>
        <row r="22">
          <cell r="A22" t="str">
            <v>LDA ARQUIMIN</v>
          </cell>
          <cell r="B22">
            <v>292</v>
          </cell>
        </row>
        <row r="23">
          <cell r="A23" t="str">
            <v>LDA ARTISTAS</v>
          </cell>
          <cell r="B23">
            <v>2533</v>
          </cell>
        </row>
        <row r="24">
          <cell r="A24" t="str">
            <v>LDA ATENAS</v>
          </cell>
          <cell r="B24">
            <v>3713</v>
          </cell>
        </row>
        <row r="25">
          <cell r="A25" t="str">
            <v>LDA ATERLEME</v>
          </cell>
          <cell r="B25">
            <v>8278</v>
          </cell>
        </row>
        <row r="26">
          <cell r="A26" t="str">
            <v>LDA ATHAIDE</v>
          </cell>
          <cell r="B26">
            <v>343</v>
          </cell>
        </row>
        <row r="27">
          <cell r="A27" t="str">
            <v>LDA AUTODROMO</v>
          </cell>
          <cell r="B27">
            <v>5077</v>
          </cell>
        </row>
        <row r="28">
          <cell r="A28" t="str">
            <v>LDA AYRTON</v>
          </cell>
          <cell r="B28">
            <v>925</v>
          </cell>
        </row>
        <row r="29">
          <cell r="A29" t="str">
            <v>LDA BABILONIA</v>
          </cell>
          <cell r="B29">
            <v>1481</v>
          </cell>
        </row>
        <row r="30">
          <cell r="A30" t="str">
            <v>LDA BALSA</v>
          </cell>
          <cell r="B30">
            <v>3070</v>
          </cell>
        </row>
        <row r="31">
          <cell r="A31" t="str">
            <v>LDA BANDER</v>
          </cell>
          <cell r="B31">
            <v>1</v>
          </cell>
        </row>
        <row r="32">
          <cell r="A32" t="str">
            <v>LDA BANDUARTE</v>
          </cell>
          <cell r="B32">
            <v>5817</v>
          </cell>
        </row>
        <row r="33">
          <cell r="A33" t="str">
            <v>LDA BARONI</v>
          </cell>
          <cell r="B33">
            <v>6950</v>
          </cell>
        </row>
        <row r="34">
          <cell r="A34" t="str">
            <v>LDA BAURU</v>
          </cell>
          <cell r="B34">
            <v>1896</v>
          </cell>
        </row>
        <row r="35">
          <cell r="A35" t="str">
            <v>LDA BEIJAFLOR</v>
          </cell>
          <cell r="B35">
            <v>5896</v>
          </cell>
        </row>
        <row r="36">
          <cell r="A36" t="str">
            <v>LDA BEIRUTE</v>
          </cell>
          <cell r="B36">
            <v>5774</v>
          </cell>
        </row>
        <row r="37">
          <cell r="A37" t="str">
            <v>LDA BELAVI</v>
          </cell>
          <cell r="B37">
            <v>4909</v>
          </cell>
        </row>
        <row r="38">
          <cell r="A38" t="str">
            <v>LDA BELEM</v>
          </cell>
          <cell r="B38">
            <v>3198</v>
          </cell>
        </row>
        <row r="39">
          <cell r="A39" t="str">
            <v>LDA BEMARAL</v>
          </cell>
          <cell r="B39">
            <v>1028</v>
          </cell>
        </row>
        <row r="40">
          <cell r="A40" t="str">
            <v>LDA BENEDONI</v>
          </cell>
          <cell r="B40">
            <v>721</v>
          </cell>
        </row>
        <row r="41">
          <cell r="A41" t="str">
            <v>LDA BENVINDO</v>
          </cell>
          <cell r="B41">
            <v>3978</v>
          </cell>
        </row>
        <row r="42">
          <cell r="A42" t="str">
            <v>LDA BERLIM</v>
          </cell>
          <cell r="B42">
            <v>5372</v>
          </cell>
        </row>
        <row r="43">
          <cell r="A43" t="str">
            <v>LDA BRIGADEIRO</v>
          </cell>
          <cell r="B43">
            <v>4992</v>
          </cell>
        </row>
        <row r="44">
          <cell r="A44" t="str">
            <v>LDA BROMELIA</v>
          </cell>
          <cell r="B44">
            <v>5519</v>
          </cell>
        </row>
        <row r="45">
          <cell r="A45" t="str">
            <v>LDA BULHOES</v>
          </cell>
          <cell r="B45">
            <v>3277</v>
          </cell>
        </row>
        <row r="46">
          <cell r="A46" t="str">
            <v>LDA CABOFRIO</v>
          </cell>
          <cell r="B46">
            <v>3962</v>
          </cell>
        </row>
        <row r="47">
          <cell r="A47" t="str">
            <v>LDA CACHOEIRA</v>
          </cell>
          <cell r="B47">
            <v>1904</v>
          </cell>
        </row>
        <row r="48">
          <cell r="A48" t="str">
            <v>LDA CAETANO</v>
          </cell>
          <cell r="B48">
            <v>5116</v>
          </cell>
        </row>
        <row r="49">
          <cell r="A49" t="str">
            <v>LDA CAFUNDA</v>
          </cell>
          <cell r="B49">
            <v>3196</v>
          </cell>
        </row>
        <row r="50">
          <cell r="A50" t="str">
            <v>LDA CAJAIBA</v>
          </cell>
          <cell r="B50">
            <v>6123</v>
          </cell>
        </row>
        <row r="51">
          <cell r="A51" t="str">
            <v>LDA CALDAS</v>
          </cell>
          <cell r="B51">
            <v>4414</v>
          </cell>
        </row>
        <row r="52">
          <cell r="A52" t="str">
            <v>LDA CAMELIA</v>
          </cell>
          <cell r="B52">
            <v>2806</v>
          </cell>
        </row>
        <row r="53">
          <cell r="A53" t="str">
            <v>LDA CAMERON</v>
          </cell>
          <cell r="B53">
            <v>2782</v>
          </cell>
        </row>
        <row r="54">
          <cell r="A54" t="str">
            <v>LDA CAMPAR</v>
          </cell>
          <cell r="B54">
            <v>6026</v>
          </cell>
        </row>
        <row r="55">
          <cell r="A55" t="str">
            <v>LDA CAMPISTA</v>
          </cell>
          <cell r="B55">
            <v>2260</v>
          </cell>
        </row>
        <row r="56">
          <cell r="A56" t="str">
            <v>LDA CAMPOSO</v>
          </cell>
          <cell r="B56">
            <v>3214</v>
          </cell>
        </row>
        <row r="57">
          <cell r="A57" t="str">
            <v>LDA CANABARRO</v>
          </cell>
          <cell r="B57">
            <v>2225</v>
          </cell>
        </row>
        <row r="58">
          <cell r="A58" t="str">
            <v>LDA CANOA</v>
          </cell>
          <cell r="B58">
            <v>1102</v>
          </cell>
        </row>
        <row r="59">
          <cell r="A59" t="str">
            <v>LDA CAPOEIRAO</v>
          </cell>
          <cell r="B59">
            <v>1022</v>
          </cell>
        </row>
        <row r="60">
          <cell r="A60" t="str">
            <v>LDA CAPOTE</v>
          </cell>
          <cell r="B60">
            <v>3547</v>
          </cell>
        </row>
        <row r="61">
          <cell r="A61" t="str">
            <v>LDA CARAVANA</v>
          </cell>
          <cell r="B61">
            <v>4347</v>
          </cell>
        </row>
        <row r="62">
          <cell r="A62" t="str">
            <v>LDA CAREFIN</v>
          </cell>
          <cell r="B62">
            <v>1760</v>
          </cell>
        </row>
        <row r="63">
          <cell r="A63" t="str">
            <v>LDA CARIBU</v>
          </cell>
          <cell r="B63">
            <v>5419</v>
          </cell>
        </row>
        <row r="64">
          <cell r="A64" t="str">
            <v>LDA CARMONETO</v>
          </cell>
          <cell r="B64">
            <v>3081</v>
          </cell>
        </row>
        <row r="65">
          <cell r="A65" t="str">
            <v>LDA CARMOURA</v>
          </cell>
          <cell r="B65">
            <v>2189</v>
          </cell>
        </row>
        <row r="66">
          <cell r="A66" t="str">
            <v>LDA CARSAN</v>
          </cell>
          <cell r="B66">
            <v>2143</v>
          </cell>
        </row>
        <row r="67">
          <cell r="A67" t="str">
            <v>LDA CARUBE</v>
          </cell>
          <cell r="B67">
            <v>1973</v>
          </cell>
        </row>
        <row r="68">
          <cell r="A68" t="str">
            <v>LDA CASTORINA</v>
          </cell>
          <cell r="B68">
            <v>2258</v>
          </cell>
        </row>
        <row r="69">
          <cell r="A69" t="str">
            <v>LDA CASUARINA</v>
          </cell>
          <cell r="B69">
            <v>1036</v>
          </cell>
        </row>
        <row r="70">
          <cell r="A70" t="str">
            <v>LDA CEARA</v>
          </cell>
          <cell r="B70">
            <v>922</v>
          </cell>
        </row>
        <row r="71">
          <cell r="A71" t="str">
            <v>LDA CEDRO</v>
          </cell>
          <cell r="B71">
            <v>770</v>
          </cell>
        </row>
        <row r="72">
          <cell r="A72" t="str">
            <v>LDA CELESTINO</v>
          </cell>
          <cell r="B72">
            <v>4863</v>
          </cell>
        </row>
        <row r="73">
          <cell r="A73" t="str">
            <v>LDA CEPEL</v>
          </cell>
          <cell r="B73">
            <v>317</v>
          </cell>
        </row>
        <row r="74">
          <cell r="A74" t="str">
            <v>LDA CHUI</v>
          </cell>
          <cell r="B74">
            <v>1439</v>
          </cell>
        </row>
        <row r="75">
          <cell r="A75" t="str">
            <v>LDA CLEMENTE</v>
          </cell>
          <cell r="B75">
            <v>1409</v>
          </cell>
        </row>
        <row r="76">
          <cell r="A76" t="str">
            <v>LDA COBE</v>
          </cell>
          <cell r="B76">
            <v>2035</v>
          </cell>
        </row>
        <row r="77">
          <cell r="A77" t="str">
            <v>LDA CONDEFIM</v>
          </cell>
          <cell r="B77">
            <v>1435</v>
          </cell>
        </row>
        <row r="78">
          <cell r="A78" t="str">
            <v>LDA CONDELE</v>
          </cell>
          <cell r="B78">
            <v>1666</v>
          </cell>
        </row>
        <row r="79">
          <cell r="A79" t="str">
            <v>LDA CORMELO</v>
          </cell>
          <cell r="B79">
            <v>4792</v>
          </cell>
        </row>
        <row r="80">
          <cell r="A80" t="str">
            <v>LDA CRISTOVAO</v>
          </cell>
          <cell r="B80">
            <v>671</v>
          </cell>
        </row>
        <row r="81">
          <cell r="A81" t="str">
            <v>LDA CRUZALIA</v>
          </cell>
          <cell r="B81">
            <v>38</v>
          </cell>
        </row>
        <row r="82">
          <cell r="A82" t="str">
            <v>LDA CUPERTIBA</v>
          </cell>
          <cell r="B82">
            <v>6001</v>
          </cell>
        </row>
        <row r="83">
          <cell r="A83" t="str">
            <v>LDA CXSSHOPPING</v>
          </cell>
          <cell r="B83">
            <v>6</v>
          </cell>
        </row>
        <row r="84">
          <cell r="A84" t="str">
            <v>LDA CYRELA</v>
          </cell>
          <cell r="B84">
            <v>760</v>
          </cell>
        </row>
        <row r="85">
          <cell r="A85" t="str">
            <v>LDA DAFABRICA</v>
          </cell>
          <cell r="B85">
            <v>1</v>
          </cell>
        </row>
        <row r="86">
          <cell r="A86" t="str">
            <v>LDA DAFEIRA</v>
          </cell>
          <cell r="B86">
            <v>4596</v>
          </cell>
        </row>
        <row r="87">
          <cell r="A87" t="str">
            <v>LDA DAPRATA</v>
          </cell>
          <cell r="B87">
            <v>33</v>
          </cell>
        </row>
        <row r="88">
          <cell r="A88" t="str">
            <v>LDA DENGO</v>
          </cell>
          <cell r="B88">
            <v>5942</v>
          </cell>
        </row>
        <row r="89">
          <cell r="A89" t="str">
            <v>LDA DISTRITAL</v>
          </cell>
          <cell r="B89">
            <v>30</v>
          </cell>
        </row>
        <row r="90">
          <cell r="A90" t="str">
            <v>LDA DOMATO</v>
          </cell>
          <cell r="B90">
            <v>2665</v>
          </cell>
        </row>
        <row r="91">
          <cell r="A91" t="str">
            <v>LDA DOMINIQUE</v>
          </cell>
          <cell r="B91">
            <v>3050</v>
          </cell>
        </row>
        <row r="92">
          <cell r="A92" t="str">
            <v>LDA DOURADA</v>
          </cell>
          <cell r="B92">
            <v>8113</v>
          </cell>
        </row>
        <row r="93">
          <cell r="A93" t="str">
            <v>LDA DOVALE</v>
          </cell>
          <cell r="B93">
            <v>3159</v>
          </cell>
        </row>
        <row r="94">
          <cell r="A94" t="str">
            <v>LDA DYRCE</v>
          </cell>
          <cell r="B94">
            <v>6851</v>
          </cell>
        </row>
        <row r="95">
          <cell r="A95" t="str">
            <v>LDA EBANO</v>
          </cell>
          <cell r="B95">
            <v>245</v>
          </cell>
        </row>
        <row r="96">
          <cell r="A96" t="str">
            <v>LDA ELIMATO</v>
          </cell>
          <cell r="B96">
            <v>6558</v>
          </cell>
        </row>
        <row r="97">
          <cell r="A97" t="str">
            <v>LDA EPITACIO</v>
          </cell>
          <cell r="B97">
            <v>915</v>
          </cell>
        </row>
        <row r="98">
          <cell r="A98" t="str">
            <v>LDA ESPECIALISTA</v>
          </cell>
          <cell r="B98">
            <v>4089</v>
          </cell>
        </row>
        <row r="99">
          <cell r="A99" t="str">
            <v>LDA ESPLANADA</v>
          </cell>
          <cell r="B99">
            <v>2336</v>
          </cell>
        </row>
        <row r="100">
          <cell r="A100" t="str">
            <v>LDA ESTANCIA</v>
          </cell>
          <cell r="B100">
            <v>4314</v>
          </cell>
        </row>
        <row r="101">
          <cell r="A101" t="str">
            <v>LDA FEDERAL</v>
          </cell>
          <cell r="B101">
            <v>1663</v>
          </cell>
        </row>
        <row r="102">
          <cell r="A102" t="str">
            <v>LDA FELIX</v>
          </cell>
          <cell r="B102">
            <v>2124</v>
          </cell>
        </row>
        <row r="103">
          <cell r="A103" t="str">
            <v>LDA FERNANDA</v>
          </cell>
          <cell r="B103">
            <v>3515</v>
          </cell>
        </row>
        <row r="104">
          <cell r="A104" t="str">
            <v>LDA FERNANDES</v>
          </cell>
          <cell r="B104">
            <v>4629</v>
          </cell>
        </row>
        <row r="105">
          <cell r="A105" t="str">
            <v>LDA FLORENCA</v>
          </cell>
          <cell r="B105">
            <v>1931</v>
          </cell>
        </row>
        <row r="106">
          <cell r="A106" t="str">
            <v>LDA FOME</v>
          </cell>
          <cell r="B106">
            <v>3214</v>
          </cell>
        </row>
        <row r="107">
          <cell r="A107" t="str">
            <v>LDA FORGANE</v>
          </cell>
          <cell r="B107">
            <v>1</v>
          </cell>
        </row>
        <row r="108">
          <cell r="A108" t="str">
            <v>LDA FORTUNATO</v>
          </cell>
          <cell r="B108">
            <v>4838</v>
          </cell>
        </row>
        <row r="109">
          <cell r="A109" t="str">
            <v>LDA FORUM</v>
          </cell>
          <cell r="B109">
            <v>1736</v>
          </cell>
        </row>
        <row r="110">
          <cell r="A110" t="str">
            <v>LDA FRANCIGENIO</v>
          </cell>
          <cell r="B110">
            <v>1212</v>
          </cell>
        </row>
        <row r="111">
          <cell r="A111" t="str">
            <v>LDA GADOBAN</v>
          </cell>
          <cell r="B111">
            <v>7010</v>
          </cell>
        </row>
        <row r="112">
          <cell r="A112" t="str">
            <v>LDA GARIBALDI</v>
          </cell>
          <cell r="B112">
            <v>2770</v>
          </cell>
        </row>
        <row r="113">
          <cell r="A113" t="str">
            <v>LDA GENARO</v>
          </cell>
          <cell r="B113">
            <v>3551</v>
          </cell>
        </row>
        <row r="114">
          <cell r="A114" t="str">
            <v>LDA GENEMITRE</v>
          </cell>
          <cell r="B114">
            <v>2582</v>
          </cell>
        </row>
        <row r="115">
          <cell r="A115" t="str">
            <v>LDA GENIPABU</v>
          </cell>
          <cell r="B115">
            <v>1673</v>
          </cell>
        </row>
        <row r="116">
          <cell r="A116" t="str">
            <v>LDA GEORGIA</v>
          </cell>
          <cell r="B116">
            <v>4351</v>
          </cell>
        </row>
        <row r="117">
          <cell r="A117" t="str">
            <v>LDA GEVARGAS</v>
          </cell>
          <cell r="B117">
            <v>2620</v>
          </cell>
        </row>
        <row r="118">
          <cell r="A118" t="str">
            <v>LDA GOIANA</v>
          </cell>
          <cell r="B118">
            <v>1312</v>
          </cell>
        </row>
        <row r="119">
          <cell r="A119" t="str">
            <v>LDA GRABOIS</v>
          </cell>
          <cell r="B119">
            <v>3234</v>
          </cell>
        </row>
        <row r="120">
          <cell r="A120" t="str">
            <v>LDA GRAUNA</v>
          </cell>
          <cell r="B120">
            <v>595</v>
          </cell>
        </row>
        <row r="121">
          <cell r="A121" t="str">
            <v>LDA GROTAFUNDA</v>
          </cell>
          <cell r="B121">
            <v>1583</v>
          </cell>
        </row>
        <row r="122">
          <cell r="A122" t="str">
            <v>LDA GUADALAJARA</v>
          </cell>
          <cell r="B122">
            <v>3541</v>
          </cell>
        </row>
        <row r="123">
          <cell r="A123" t="str">
            <v>LDA GUAIACA</v>
          </cell>
          <cell r="B123">
            <v>4806</v>
          </cell>
        </row>
        <row r="124">
          <cell r="A124" t="str">
            <v>LDA GUARAJUBA</v>
          </cell>
          <cell r="B124">
            <v>3272</v>
          </cell>
        </row>
        <row r="125">
          <cell r="A125" t="str">
            <v>LDA GURGEL</v>
          </cell>
          <cell r="B125">
            <v>1785</v>
          </cell>
        </row>
        <row r="126">
          <cell r="A126" t="str">
            <v>LDA GURUPI</v>
          </cell>
          <cell r="B126">
            <v>3662</v>
          </cell>
        </row>
        <row r="127">
          <cell r="A127" t="str">
            <v>LDA HAITI</v>
          </cell>
          <cell r="B127">
            <v>5058</v>
          </cell>
        </row>
        <row r="128">
          <cell r="A128" t="str">
            <v>LDA HAVANA</v>
          </cell>
          <cell r="B128">
            <v>5806</v>
          </cell>
        </row>
        <row r="129">
          <cell r="A129" t="str">
            <v>LDA HIPOLITO</v>
          </cell>
          <cell r="B129">
            <v>595</v>
          </cell>
        </row>
        <row r="130">
          <cell r="A130" t="str">
            <v>LDA IGUAVELHO</v>
          </cell>
          <cell r="B130">
            <v>1040</v>
          </cell>
        </row>
        <row r="131">
          <cell r="A131" t="str">
            <v>LDA ILHAPURA</v>
          </cell>
          <cell r="B131">
            <v>20</v>
          </cell>
        </row>
        <row r="132">
          <cell r="A132" t="str">
            <v>LDA ILUSTRADA</v>
          </cell>
          <cell r="B132">
            <v>3817</v>
          </cell>
        </row>
        <row r="133">
          <cell r="A133" t="str">
            <v>LDA IMENAGUA</v>
          </cell>
          <cell r="B133">
            <v>4472</v>
          </cell>
        </row>
        <row r="134">
          <cell r="A134" t="str">
            <v>LDA IMPERADOR</v>
          </cell>
          <cell r="B134">
            <v>3410</v>
          </cell>
        </row>
        <row r="135">
          <cell r="A135" t="str">
            <v>LDA INFANTE</v>
          </cell>
          <cell r="B135">
            <v>2985</v>
          </cell>
        </row>
        <row r="136">
          <cell r="A136" t="str">
            <v>LDA IPADU</v>
          </cell>
          <cell r="B136">
            <v>5505</v>
          </cell>
        </row>
        <row r="137">
          <cell r="A137" t="str">
            <v>LDA ISAQUITA</v>
          </cell>
          <cell r="B137">
            <v>5200</v>
          </cell>
        </row>
        <row r="138">
          <cell r="A138" t="str">
            <v>LDA ITAPE</v>
          </cell>
          <cell r="B138">
            <v>2090</v>
          </cell>
        </row>
        <row r="139">
          <cell r="A139" t="str">
            <v>LDA ITIMIRIM</v>
          </cell>
          <cell r="B139">
            <v>4603</v>
          </cell>
        </row>
        <row r="140">
          <cell r="A140" t="str">
            <v>LDA JACARANDA</v>
          </cell>
          <cell r="B140">
            <v>944</v>
          </cell>
        </row>
        <row r="141">
          <cell r="A141" t="str">
            <v>LDA JACERUBA</v>
          </cell>
          <cell r="B141">
            <v>3048</v>
          </cell>
        </row>
        <row r="142">
          <cell r="A142" t="str">
            <v>LDA JAMBEIRO</v>
          </cell>
          <cell r="B142">
            <v>4725</v>
          </cell>
        </row>
        <row r="143">
          <cell r="A143" t="str">
            <v>LDA JANJANA</v>
          </cell>
          <cell r="B143">
            <v>423</v>
          </cell>
        </row>
        <row r="144">
          <cell r="A144" t="str">
            <v>LDA JAPONES</v>
          </cell>
          <cell r="B144">
            <v>776</v>
          </cell>
        </row>
        <row r="145">
          <cell r="A145" t="str">
            <v>LDA JAPOREMA</v>
          </cell>
          <cell r="B145">
            <v>4546</v>
          </cell>
        </row>
        <row r="146">
          <cell r="A146" t="str">
            <v>LDA JAQUEIRAS</v>
          </cell>
          <cell r="B146">
            <v>2529</v>
          </cell>
        </row>
        <row r="147">
          <cell r="A147" t="str">
            <v>LDA JATOBA</v>
          </cell>
          <cell r="B147">
            <v>285</v>
          </cell>
        </row>
        <row r="148">
          <cell r="A148" t="str">
            <v>LDA JEQUITIBA</v>
          </cell>
          <cell r="B148">
            <v>3587</v>
          </cell>
        </row>
        <row r="149">
          <cell r="A149" t="str">
            <v>LDA JOAL</v>
          </cell>
          <cell r="B149">
            <v>3778</v>
          </cell>
        </row>
        <row r="150">
          <cell r="A150" t="str">
            <v>LDA JOARA</v>
          </cell>
          <cell r="B150">
            <v>400</v>
          </cell>
        </row>
        <row r="151">
          <cell r="A151" t="str">
            <v>LDA JOASEIRA</v>
          </cell>
          <cell r="B151">
            <v>662</v>
          </cell>
        </row>
        <row r="152">
          <cell r="A152" t="str">
            <v>LDA JOFER</v>
          </cell>
          <cell r="B152">
            <v>814</v>
          </cell>
        </row>
        <row r="153">
          <cell r="A153" t="str">
            <v>LDA JOLIVA</v>
          </cell>
          <cell r="B153">
            <v>5928</v>
          </cell>
        </row>
        <row r="154">
          <cell r="A154" t="str">
            <v>LDA LARA</v>
          </cell>
          <cell r="B154">
            <v>3663</v>
          </cell>
        </row>
        <row r="155">
          <cell r="A155" t="str">
            <v>LDA LAZARETO</v>
          </cell>
          <cell r="B155">
            <v>4342</v>
          </cell>
        </row>
        <row r="156">
          <cell r="A156" t="str">
            <v>LDA LEMAX</v>
          </cell>
          <cell r="B156">
            <v>5210</v>
          </cell>
        </row>
        <row r="157">
          <cell r="A157" t="str">
            <v>LDA LIMITES</v>
          </cell>
          <cell r="B157">
            <v>6677</v>
          </cell>
        </row>
        <row r="158">
          <cell r="A158" t="str">
            <v>LDA LITORANEA</v>
          </cell>
          <cell r="B158">
            <v>948</v>
          </cell>
        </row>
        <row r="159">
          <cell r="A159" t="str">
            <v>LDA LIVRETO</v>
          </cell>
          <cell r="B159">
            <v>2448</v>
          </cell>
        </row>
        <row r="160">
          <cell r="A160" t="str">
            <v>LDA LOQUINTAS</v>
          </cell>
          <cell r="B160">
            <v>1833</v>
          </cell>
        </row>
        <row r="161">
          <cell r="A161" t="str">
            <v>LDA MAFRA</v>
          </cell>
          <cell r="B161">
            <v>4978</v>
          </cell>
        </row>
        <row r="162">
          <cell r="A162" t="str">
            <v>LDA MAJOFRA</v>
          </cell>
          <cell r="B162">
            <v>1620</v>
          </cell>
        </row>
        <row r="163">
          <cell r="A163" t="str">
            <v>LDA MALBATA</v>
          </cell>
          <cell r="B163">
            <v>3976</v>
          </cell>
        </row>
        <row r="164">
          <cell r="A164" t="str">
            <v>LDA MAPENDI</v>
          </cell>
          <cell r="B164">
            <v>6231</v>
          </cell>
        </row>
        <row r="165">
          <cell r="A165" t="str">
            <v>LDA MARAMAR</v>
          </cell>
          <cell r="B165">
            <v>3125</v>
          </cell>
        </row>
        <row r="166">
          <cell r="A166" t="str">
            <v>LDA MARAMBAIA</v>
          </cell>
          <cell r="B166">
            <v>2584</v>
          </cell>
        </row>
        <row r="167">
          <cell r="A167" t="str">
            <v>LDA MARAN</v>
          </cell>
          <cell r="B167">
            <v>3334</v>
          </cell>
        </row>
        <row r="168">
          <cell r="A168" t="str">
            <v>LDA MARCIANO</v>
          </cell>
          <cell r="B168">
            <v>5808</v>
          </cell>
        </row>
        <row r="169">
          <cell r="A169" t="str">
            <v>LDA MARCINA</v>
          </cell>
          <cell r="B169">
            <v>1022</v>
          </cell>
        </row>
        <row r="170">
          <cell r="A170" t="str">
            <v>LDA MARGARIDA</v>
          </cell>
          <cell r="B170">
            <v>4195</v>
          </cell>
        </row>
        <row r="171">
          <cell r="A171" t="str">
            <v>LDA MARICA</v>
          </cell>
          <cell r="B171">
            <v>4892</v>
          </cell>
        </row>
        <row r="172">
          <cell r="A172" t="str">
            <v>LDA MARICANDIDA</v>
          </cell>
          <cell r="B172">
            <v>1616</v>
          </cell>
        </row>
        <row r="173">
          <cell r="A173" t="str">
            <v>LDA MARQUETE</v>
          </cell>
          <cell r="B173">
            <v>1796</v>
          </cell>
        </row>
        <row r="174">
          <cell r="A174" t="str">
            <v>LDA MARQUEVAL</v>
          </cell>
          <cell r="B174">
            <v>3540</v>
          </cell>
        </row>
        <row r="175">
          <cell r="A175" t="str">
            <v>LDA MARTINELLI</v>
          </cell>
          <cell r="B175">
            <v>4099</v>
          </cell>
        </row>
        <row r="176">
          <cell r="A176" t="str">
            <v>LDA MARTINS</v>
          </cell>
          <cell r="B176">
            <v>4230</v>
          </cell>
        </row>
        <row r="177">
          <cell r="A177" t="str">
            <v>LDA MASSARANDUBA</v>
          </cell>
          <cell r="B177">
            <v>2542</v>
          </cell>
        </row>
        <row r="178">
          <cell r="A178" t="str">
            <v>LDA MATADOURO</v>
          </cell>
          <cell r="B178">
            <v>3350</v>
          </cell>
        </row>
        <row r="179">
          <cell r="A179" t="str">
            <v>LDA MAZZA</v>
          </cell>
          <cell r="B179">
            <v>398</v>
          </cell>
        </row>
        <row r="180">
          <cell r="A180" t="str">
            <v>LDA MENDASIL</v>
          </cell>
          <cell r="B180">
            <v>837</v>
          </cell>
        </row>
        <row r="181">
          <cell r="A181" t="str">
            <v>LDA MENEZES</v>
          </cell>
          <cell r="B181">
            <v>4732</v>
          </cell>
        </row>
        <row r="182">
          <cell r="A182" t="str">
            <v>LDA MENTA</v>
          </cell>
          <cell r="B182">
            <v>5160</v>
          </cell>
        </row>
        <row r="183">
          <cell r="A183" t="str">
            <v>LDA MERIBE</v>
          </cell>
          <cell r="B183">
            <v>564</v>
          </cell>
        </row>
        <row r="184">
          <cell r="A184" t="str">
            <v>LDA MERINGUAVA</v>
          </cell>
          <cell r="B184">
            <v>3336</v>
          </cell>
        </row>
        <row r="185">
          <cell r="A185" t="str">
            <v>LDA MIRANDELA</v>
          </cell>
          <cell r="B185">
            <v>4404</v>
          </cell>
        </row>
        <row r="186">
          <cell r="A186" t="str">
            <v>LDA MIRANTE</v>
          </cell>
          <cell r="B186">
            <v>230</v>
          </cell>
        </row>
        <row r="187">
          <cell r="A187" t="str">
            <v>LDA MOGNO</v>
          </cell>
          <cell r="B187">
            <v>492</v>
          </cell>
        </row>
        <row r="188">
          <cell r="A188" t="str">
            <v>LDA MONTEBAR</v>
          </cell>
          <cell r="B188">
            <v>2166</v>
          </cell>
        </row>
        <row r="189">
          <cell r="A189" t="str">
            <v>LDA MOQUETA</v>
          </cell>
          <cell r="B189">
            <v>5110</v>
          </cell>
        </row>
        <row r="190">
          <cell r="A190" t="str">
            <v>LDA MORGADO</v>
          </cell>
          <cell r="B190">
            <v>2193</v>
          </cell>
        </row>
        <row r="191">
          <cell r="A191" t="str">
            <v>LDA MORSILVA</v>
          </cell>
          <cell r="B191">
            <v>3530</v>
          </cell>
        </row>
        <row r="192">
          <cell r="A192" t="str">
            <v>LDA MUNIZ</v>
          </cell>
          <cell r="B192">
            <v>2131</v>
          </cell>
        </row>
        <row r="193">
          <cell r="A193" t="str">
            <v>LDA MUSSU</v>
          </cell>
          <cell r="B193">
            <v>2221</v>
          </cell>
        </row>
        <row r="194">
          <cell r="A194" t="str">
            <v>LDA NAZARENO</v>
          </cell>
          <cell r="B194">
            <v>1351</v>
          </cell>
        </row>
        <row r="195">
          <cell r="A195" t="str">
            <v>LDA NEGREIROS</v>
          </cell>
          <cell r="B195">
            <v>2826</v>
          </cell>
        </row>
        <row r="196">
          <cell r="A196" t="str">
            <v>LDA NOBET</v>
          </cell>
          <cell r="B196">
            <v>4</v>
          </cell>
        </row>
        <row r="197">
          <cell r="A197" t="str">
            <v>LDA NOBRE</v>
          </cell>
          <cell r="B197">
            <v>1603</v>
          </cell>
        </row>
        <row r="198">
          <cell r="A198" t="str">
            <v>LDA NOVAERA</v>
          </cell>
          <cell r="B198">
            <v>2180</v>
          </cell>
        </row>
        <row r="199">
          <cell r="A199" t="str">
            <v>LDA NOVELISTA</v>
          </cell>
          <cell r="B199">
            <v>5798</v>
          </cell>
        </row>
        <row r="200">
          <cell r="A200" t="str">
            <v>LDA OASIS</v>
          </cell>
          <cell r="B200">
            <v>416</v>
          </cell>
        </row>
        <row r="201">
          <cell r="A201" t="str">
            <v>LDA OLIMPIA</v>
          </cell>
          <cell r="B201">
            <v>5110</v>
          </cell>
        </row>
        <row r="202">
          <cell r="A202" t="str">
            <v>LDA OLIMPICA</v>
          </cell>
          <cell r="B202">
            <v>8</v>
          </cell>
        </row>
        <row r="203">
          <cell r="A203" t="str">
            <v>LDA OURIVES</v>
          </cell>
          <cell r="B203">
            <v>610</v>
          </cell>
        </row>
        <row r="204">
          <cell r="A204" t="str">
            <v>LDA OURO</v>
          </cell>
          <cell r="B204">
            <v>2</v>
          </cell>
        </row>
        <row r="205">
          <cell r="A205" t="str">
            <v>LDA PAESLEME</v>
          </cell>
          <cell r="B205">
            <v>1410</v>
          </cell>
        </row>
        <row r="206">
          <cell r="A206" t="str">
            <v>LDA PARADISO</v>
          </cell>
          <cell r="B206">
            <v>2789</v>
          </cell>
        </row>
        <row r="207">
          <cell r="A207" t="str">
            <v>LDA PARIS</v>
          </cell>
          <cell r="B207">
            <v>5119</v>
          </cell>
        </row>
        <row r="208">
          <cell r="A208" t="str">
            <v>LDA PATRIOTA</v>
          </cell>
          <cell r="B208">
            <v>2</v>
          </cell>
        </row>
        <row r="209">
          <cell r="A209" t="str">
            <v>LDA PAULA</v>
          </cell>
          <cell r="B209">
            <v>2</v>
          </cell>
        </row>
        <row r="210">
          <cell r="A210" t="str">
            <v>LDA PEDROAL</v>
          </cell>
          <cell r="B210">
            <v>917</v>
          </cell>
        </row>
        <row r="211">
          <cell r="A211" t="str">
            <v>LDA PENAFON</v>
          </cell>
          <cell r="B211">
            <v>2415</v>
          </cell>
        </row>
        <row r="212">
          <cell r="A212" t="str">
            <v>LDA PERE</v>
          </cell>
          <cell r="B212">
            <v>1</v>
          </cell>
        </row>
        <row r="213">
          <cell r="A213" t="str">
            <v>LDA PERENUNES</v>
          </cell>
          <cell r="B213">
            <v>1006</v>
          </cell>
        </row>
        <row r="214">
          <cell r="A214" t="str">
            <v>LDA PERSEU</v>
          </cell>
          <cell r="B214">
            <v>16</v>
          </cell>
        </row>
        <row r="215">
          <cell r="A215" t="str">
            <v>LDA PIRAQUE</v>
          </cell>
          <cell r="B215">
            <v>7</v>
          </cell>
        </row>
        <row r="216">
          <cell r="A216" t="str">
            <v>LDA PLINIO</v>
          </cell>
          <cell r="B216">
            <v>2193</v>
          </cell>
        </row>
        <row r="217">
          <cell r="A217" t="str">
            <v>LDA POLINDO</v>
          </cell>
          <cell r="B217">
            <v>2738</v>
          </cell>
        </row>
        <row r="218">
          <cell r="A218" t="str">
            <v>LDA POSSOLO</v>
          </cell>
          <cell r="B218">
            <v>5396</v>
          </cell>
        </row>
        <row r="219">
          <cell r="A219" t="str">
            <v>LDA PRADO</v>
          </cell>
          <cell r="B219">
            <v>1019</v>
          </cell>
        </row>
        <row r="220">
          <cell r="A220" t="str">
            <v>LDA RAMIDAN</v>
          </cell>
          <cell r="B220">
            <v>9653</v>
          </cell>
        </row>
        <row r="221">
          <cell r="A221" t="str">
            <v>LDA RAVASCO</v>
          </cell>
          <cell r="B221">
            <v>4067</v>
          </cell>
        </row>
        <row r="222">
          <cell r="A222" t="str">
            <v>LDA REALENGO</v>
          </cell>
          <cell r="B222">
            <v>1911</v>
          </cell>
        </row>
        <row r="223">
          <cell r="A223" t="str">
            <v>LDA REBOUCAS</v>
          </cell>
          <cell r="B223">
            <v>380</v>
          </cell>
        </row>
        <row r="224">
          <cell r="A224" t="str">
            <v>LDA RECORD</v>
          </cell>
          <cell r="B224">
            <v>796</v>
          </cell>
        </row>
        <row r="225">
          <cell r="A225" t="str">
            <v>LDA RESERVA-ZIN</v>
          </cell>
          <cell r="B225">
            <v>6</v>
          </cell>
        </row>
        <row r="226">
          <cell r="A226" t="str">
            <v>LDA RIMARAES</v>
          </cell>
          <cell r="B226">
            <v>2975</v>
          </cell>
        </row>
        <row r="227">
          <cell r="A227" t="str">
            <v>LDA RIMOSA</v>
          </cell>
          <cell r="B227">
            <v>2398</v>
          </cell>
        </row>
        <row r="228">
          <cell r="A228" t="str">
            <v>LDA RINEGRO</v>
          </cell>
          <cell r="B228">
            <v>4415</v>
          </cell>
        </row>
        <row r="229">
          <cell r="A229" t="str">
            <v>LDA RIO 2</v>
          </cell>
          <cell r="B229">
            <v>3619</v>
          </cell>
        </row>
        <row r="230">
          <cell r="A230" t="str">
            <v>LDA RIOBRAN</v>
          </cell>
          <cell r="B230">
            <v>3110</v>
          </cell>
        </row>
        <row r="231">
          <cell r="A231" t="str">
            <v>LDA RIOMORTO</v>
          </cell>
          <cell r="B231">
            <v>7741</v>
          </cell>
        </row>
        <row r="232">
          <cell r="A232" t="str">
            <v>LDA RISOL</v>
          </cell>
          <cell r="B232">
            <v>1151</v>
          </cell>
        </row>
        <row r="233">
          <cell r="A233" t="str">
            <v>LDA RODOCENTER</v>
          </cell>
          <cell r="B233">
            <v>794</v>
          </cell>
        </row>
        <row r="234">
          <cell r="A234" t="str">
            <v>LDA RODOSAN</v>
          </cell>
          <cell r="B234">
            <v>3301</v>
          </cell>
        </row>
        <row r="235">
          <cell r="A235" t="str">
            <v>LDA RODU</v>
          </cell>
          <cell r="B235">
            <v>2247</v>
          </cell>
        </row>
        <row r="236">
          <cell r="A236" t="str">
            <v>LDA ROVAL</v>
          </cell>
          <cell r="B236">
            <v>4246</v>
          </cell>
        </row>
        <row r="237">
          <cell r="A237" t="str">
            <v>LDA ROVEIRA</v>
          </cell>
          <cell r="B237">
            <v>2030</v>
          </cell>
        </row>
        <row r="238">
          <cell r="A238" t="str">
            <v>LDA SABUGO</v>
          </cell>
          <cell r="B238">
            <v>3944</v>
          </cell>
        </row>
        <row r="239">
          <cell r="A239" t="str">
            <v>LDA SAFREIRE</v>
          </cell>
          <cell r="B239">
            <v>2852</v>
          </cell>
        </row>
        <row r="240">
          <cell r="A240" t="str">
            <v>LDA SALVADOR</v>
          </cell>
          <cell r="B240">
            <v>7486</v>
          </cell>
        </row>
        <row r="241">
          <cell r="A241" t="str">
            <v>LDA SANES</v>
          </cell>
          <cell r="B241">
            <v>18</v>
          </cell>
        </row>
        <row r="242">
          <cell r="A242" t="str">
            <v>LDA SANTAREM / SERV.</v>
          </cell>
          <cell r="B242">
            <v>291</v>
          </cell>
        </row>
        <row r="243">
          <cell r="A243" t="str">
            <v>LDA SANTARI</v>
          </cell>
          <cell r="B243">
            <v>1536</v>
          </cell>
        </row>
        <row r="244">
          <cell r="A244" t="str">
            <v>LDA SARTRE</v>
          </cell>
          <cell r="B244">
            <v>83</v>
          </cell>
        </row>
        <row r="245">
          <cell r="A245" t="str">
            <v>LDA SAVAGET</v>
          </cell>
          <cell r="B245">
            <v>3279</v>
          </cell>
        </row>
        <row r="246">
          <cell r="A246" t="str">
            <v>LDA SAVEIRO</v>
          </cell>
          <cell r="B246">
            <v>2095</v>
          </cell>
        </row>
        <row r="247">
          <cell r="A247" t="str">
            <v>LDA SERNAMBI</v>
          </cell>
          <cell r="B247">
            <v>3067</v>
          </cell>
        </row>
        <row r="248">
          <cell r="A248" t="str">
            <v>LDA SEROPE</v>
          </cell>
          <cell r="B248">
            <v>2491</v>
          </cell>
        </row>
        <row r="249">
          <cell r="A249" t="str">
            <v>LDA SESC</v>
          </cell>
          <cell r="B249">
            <v>2593</v>
          </cell>
        </row>
        <row r="250">
          <cell r="A250" t="str">
            <v>LDA SILVINO</v>
          </cell>
          <cell r="B250">
            <v>2406</v>
          </cell>
        </row>
        <row r="251">
          <cell r="A251" t="str">
            <v>LDA SIQUEIRA</v>
          </cell>
          <cell r="B251">
            <v>3340</v>
          </cell>
        </row>
        <row r="252">
          <cell r="A252" t="str">
            <v>LDA SOMBREIRA</v>
          </cell>
          <cell r="B252">
            <v>2623</v>
          </cell>
        </row>
        <row r="253">
          <cell r="A253" t="str">
            <v>LDA TABOLEIRO</v>
          </cell>
          <cell r="B253">
            <v>1845</v>
          </cell>
        </row>
        <row r="254">
          <cell r="A254" t="str">
            <v>LDA TARQUINO</v>
          </cell>
          <cell r="B254">
            <v>3805</v>
          </cell>
        </row>
        <row r="255">
          <cell r="A255" t="str">
            <v>LDA TELES</v>
          </cell>
          <cell r="B255">
            <v>3794</v>
          </cell>
        </row>
        <row r="256">
          <cell r="A256" t="str">
            <v>LDA THOMAZ</v>
          </cell>
          <cell r="B256">
            <v>4056</v>
          </cell>
        </row>
        <row r="257">
          <cell r="A257" t="str">
            <v>LDA TIMORAPA</v>
          </cell>
          <cell r="B257">
            <v>1502</v>
          </cell>
        </row>
        <row r="258">
          <cell r="A258" t="str">
            <v>LDA TINDIBA</v>
          </cell>
          <cell r="B258">
            <v>4810</v>
          </cell>
        </row>
        <row r="259">
          <cell r="A259" t="str">
            <v>LDA TINGUA IV</v>
          </cell>
          <cell r="B259">
            <v>464</v>
          </cell>
        </row>
        <row r="260">
          <cell r="A260" t="str">
            <v>LDA TOPSHOPPING</v>
          </cell>
          <cell r="B260">
            <v>1</v>
          </cell>
        </row>
        <row r="261">
          <cell r="A261" t="str">
            <v>LDA TRABALHADOR</v>
          </cell>
          <cell r="B261">
            <v>1106</v>
          </cell>
        </row>
        <row r="262">
          <cell r="A262" t="str">
            <v>LDA TULIPA</v>
          </cell>
          <cell r="B262">
            <v>5512</v>
          </cell>
        </row>
        <row r="263">
          <cell r="A263" t="str">
            <v>LDA TURVANIA</v>
          </cell>
          <cell r="B263">
            <v>3446</v>
          </cell>
        </row>
        <row r="264">
          <cell r="A264" t="str">
            <v>LDA UNIVERAL</v>
          </cell>
          <cell r="B264">
            <v>621</v>
          </cell>
        </row>
        <row r="265">
          <cell r="A265" t="str">
            <v>LDA URUCANGA</v>
          </cell>
          <cell r="B265">
            <v>3565</v>
          </cell>
        </row>
        <row r="266">
          <cell r="A266" t="str">
            <v>LDA URUTELES</v>
          </cell>
          <cell r="B266">
            <v>2009</v>
          </cell>
        </row>
        <row r="267">
          <cell r="A267" t="str">
            <v>LDA USINA</v>
          </cell>
          <cell r="B267">
            <v>502</v>
          </cell>
        </row>
        <row r="268">
          <cell r="A268" t="str">
            <v>LDA VADAN</v>
          </cell>
          <cell r="B268">
            <v>5191</v>
          </cell>
        </row>
        <row r="269">
          <cell r="A269" t="str">
            <v>LDA VALENTIM</v>
          </cell>
          <cell r="B269">
            <v>4173</v>
          </cell>
        </row>
        <row r="270">
          <cell r="A270" t="str">
            <v>LDA VEREMAR</v>
          </cell>
          <cell r="B270">
            <v>2565</v>
          </cell>
        </row>
        <row r="271">
          <cell r="A271" t="str">
            <v>LDA VESPA</v>
          </cell>
          <cell r="B271">
            <v>7146</v>
          </cell>
        </row>
        <row r="272">
          <cell r="A272" t="str">
            <v>LDA VICINAL</v>
          </cell>
          <cell r="B272">
            <v>298</v>
          </cell>
        </row>
        <row r="273">
          <cell r="A273" t="str">
            <v>LDA VIENA</v>
          </cell>
          <cell r="B273">
            <v>6467</v>
          </cell>
        </row>
        <row r="274">
          <cell r="A274" t="str">
            <v>LDA VILAMIL</v>
          </cell>
          <cell r="B274">
            <v>2917</v>
          </cell>
        </row>
        <row r="275">
          <cell r="A275" t="str">
            <v>LDA VILAPAN</v>
          </cell>
          <cell r="B275">
            <v>2352</v>
          </cell>
        </row>
        <row r="276">
          <cell r="A276" t="str">
            <v>LDA VIOLETA</v>
          </cell>
          <cell r="B276">
            <v>5822</v>
          </cell>
        </row>
        <row r="277">
          <cell r="A277" t="str">
            <v>LDA VIPAR</v>
          </cell>
          <cell r="B277">
            <v>23</v>
          </cell>
        </row>
        <row r="278">
          <cell r="A278" t="str">
            <v>LDA VIRGILIO</v>
          </cell>
          <cell r="B278">
            <v>6856</v>
          </cell>
        </row>
        <row r="279">
          <cell r="A279" t="str">
            <v>LDA WELLPONT</v>
          </cell>
          <cell r="B279">
            <v>1671</v>
          </cell>
        </row>
        <row r="280">
          <cell r="A280" t="str">
            <v>LDA XAVIER</v>
          </cell>
          <cell r="B280">
            <v>2773</v>
          </cell>
        </row>
        <row r="281">
          <cell r="A281" t="str">
            <v>LDA ZELINA</v>
          </cell>
          <cell r="B281">
            <v>4637</v>
          </cell>
        </row>
        <row r="282">
          <cell r="A282" t="str">
            <v>LDA ZOASTRO</v>
          </cell>
          <cell r="B282">
            <v>4398</v>
          </cell>
        </row>
        <row r="283">
          <cell r="A283" t="str">
            <v>LDS 61156</v>
          </cell>
          <cell r="B283">
            <v>433</v>
          </cell>
        </row>
        <row r="284">
          <cell r="A284" t="str">
            <v>LSA AFRA</v>
          </cell>
          <cell r="B284">
            <v>2</v>
          </cell>
        </row>
        <row r="285">
          <cell r="A285" t="str">
            <v>LSA AMBACU</v>
          </cell>
          <cell r="B285">
            <v>2</v>
          </cell>
        </row>
        <row r="286">
          <cell r="A286" t="str">
            <v>LSA CAMPONEZA</v>
          </cell>
          <cell r="B286">
            <v>1</v>
          </cell>
        </row>
        <row r="287">
          <cell r="A287" t="str">
            <v>LSA DART</v>
          </cell>
          <cell r="B287">
            <v>1</v>
          </cell>
        </row>
        <row r="288">
          <cell r="A288" t="str">
            <v>LSA FRAMBEL</v>
          </cell>
          <cell r="B288">
            <v>6</v>
          </cell>
        </row>
        <row r="289">
          <cell r="A289" t="str">
            <v>LSA INVERNADA</v>
          </cell>
          <cell r="B289">
            <v>1</v>
          </cell>
        </row>
        <row r="290">
          <cell r="A290" t="str">
            <v>LSA MARAJO</v>
          </cell>
          <cell r="B290">
            <v>3</v>
          </cell>
        </row>
        <row r="291">
          <cell r="A291" t="str">
            <v>LSA MATRIZ</v>
          </cell>
          <cell r="B291">
            <v>2</v>
          </cell>
        </row>
        <row r="292">
          <cell r="A292" t="str">
            <v>LSA MERCADEGUE</v>
          </cell>
          <cell r="B292">
            <v>2</v>
          </cell>
        </row>
        <row r="293">
          <cell r="A293" t="str">
            <v>LSA METROPOL</v>
          </cell>
          <cell r="B293">
            <v>2</v>
          </cell>
        </row>
        <row r="294">
          <cell r="A294" t="str">
            <v>LSA PEDAGIO</v>
          </cell>
          <cell r="B294">
            <v>4</v>
          </cell>
        </row>
        <row r="295">
          <cell r="A295" t="str">
            <v>LSA PELICANO</v>
          </cell>
          <cell r="B295">
            <v>4</v>
          </cell>
        </row>
        <row r="296">
          <cell r="A296" t="str">
            <v>LSA PINTOR</v>
          </cell>
          <cell r="B296">
            <v>1</v>
          </cell>
        </row>
        <row r="297">
          <cell r="A297" t="str">
            <v>LSA RADIO</v>
          </cell>
          <cell r="B297">
            <v>4</v>
          </cell>
        </row>
        <row r="298">
          <cell r="A298" t="str">
            <v>LSA RIBEIRINHA</v>
          </cell>
          <cell r="B298">
            <v>1</v>
          </cell>
        </row>
        <row r="299">
          <cell r="A299" t="str">
            <v>LSA RODUTRA</v>
          </cell>
          <cell r="B299">
            <v>2</v>
          </cell>
        </row>
        <row r="300">
          <cell r="A300" t="str">
            <v>LSA SAMPAIO</v>
          </cell>
          <cell r="B300">
            <v>4</v>
          </cell>
        </row>
        <row r="301">
          <cell r="A301" t="str">
            <v>LSA SHALON</v>
          </cell>
          <cell r="B301">
            <v>2</v>
          </cell>
        </row>
        <row r="302">
          <cell r="A302" t="str">
            <v>LSA TROPICAL</v>
          </cell>
          <cell r="B302">
            <v>1</v>
          </cell>
        </row>
        <row r="303">
          <cell r="A303" t="str">
            <v>(vazio)</v>
          </cell>
        </row>
        <row r="304">
          <cell r="A304" t="str">
            <v>Total Geral</v>
          </cell>
          <cell r="B304">
            <v>796129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neanes inacio vieira sabino 4010314" refreshedDate="45254.731359259262" createdVersion="8" refreshedVersion="8" minRefreshableVersion="3" recordCount="383" xr:uid="{28B824DD-B315-4173-8E69-2E6ED63D55DE}">
  <cacheSource type="worksheet">
    <worksheetSource name="Tabela3"/>
  </cacheSource>
  <cacheFields count="5">
    <cacheField name="Inventário" numFmtId="0">
      <sharedItems/>
    </cacheField>
    <cacheField name="Alimentador" numFmtId="0">
      <sharedItems/>
    </cacheField>
    <cacheField name="Regional" numFmtId="0">
      <sharedItems count="3">
        <s v="BAIXADA"/>
        <s v="CENTRO SUL"/>
        <s v="OESTE"/>
      </sharedItems>
    </cacheField>
    <cacheField name="Total Postes" numFmtId="0">
      <sharedItems containsSemiMixedTypes="0" containsString="0" containsNumber="1" containsInteger="1" minValue="1" maxValue="1711"/>
    </cacheField>
    <cacheField name="Local Perigoso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s v="Sim"/>
    <s v="TRAFO DE SERVIÇO-WLSTSL42"/>
    <x v="0"/>
    <n v="1"/>
    <s v="Não"/>
  </r>
  <r>
    <s v="Sim"/>
    <s v="LDS 30127"/>
    <x v="0"/>
    <n v="1"/>
    <s v="Não"/>
  </r>
  <r>
    <s v="Sim"/>
    <s v="LDS 30160"/>
    <x v="0"/>
    <n v="2"/>
    <s v="Não"/>
  </r>
  <r>
    <s v="Sim"/>
    <s v="LDS 4307"/>
    <x v="0"/>
    <n v="4"/>
    <s v="Não"/>
  </r>
  <r>
    <s v="Sim"/>
    <s v="LDS 30534"/>
    <x v="0"/>
    <n v="18"/>
    <s v="Não"/>
  </r>
  <r>
    <s v="Sim"/>
    <s v="LDA TOPSHOPPING"/>
    <x v="0"/>
    <n v="21"/>
    <s v="Não"/>
  </r>
  <r>
    <s v="Sim"/>
    <s v="LDA CXSSHOPPING"/>
    <x v="0"/>
    <n v="34"/>
    <s v="Não"/>
  </r>
  <r>
    <s v="Sim"/>
    <s v="LDA ATHAIDE"/>
    <x v="0"/>
    <n v="56"/>
    <s v="Não"/>
  </r>
  <r>
    <s v="Sim"/>
    <s v="LDA PIRAQUE"/>
    <x v="0"/>
    <n v="64"/>
    <s v="Não"/>
  </r>
  <r>
    <s v="Sim"/>
    <s v="LDS 33456"/>
    <x v="0"/>
    <n v="64"/>
    <s v="Não"/>
  </r>
  <r>
    <s v="Sim"/>
    <s v="LDS 4240"/>
    <x v="0"/>
    <n v="69"/>
    <s v="Não"/>
  </r>
  <r>
    <s v="Sim"/>
    <s v="LSA AFRA"/>
    <x v="0"/>
    <n v="70"/>
    <s v="Não"/>
  </r>
  <r>
    <s v="Sim"/>
    <s v="LDA SANES"/>
    <x v="0"/>
    <n v="75"/>
    <s v="Não"/>
  </r>
  <r>
    <s v="Sim"/>
    <s v="LDS 4191"/>
    <x v="0"/>
    <n v="80"/>
    <s v="Não"/>
  </r>
  <r>
    <s v="Sim"/>
    <s v="LDA PERSEU"/>
    <x v="0"/>
    <n v="83"/>
    <s v="Não"/>
  </r>
  <r>
    <s v="Sim"/>
    <s v="LDA RODOCENTER"/>
    <x v="0"/>
    <n v="86"/>
    <s v="Não"/>
  </r>
  <r>
    <s v="Sim"/>
    <s v="LDA DISTRITAL"/>
    <x v="0"/>
    <n v="96"/>
    <s v="Não"/>
  </r>
  <r>
    <s v="Sim"/>
    <s v="LDA PATRIOTA"/>
    <x v="0"/>
    <n v="98"/>
    <s v="Não"/>
  </r>
  <r>
    <s v="Sim"/>
    <s v="LDA RISOL"/>
    <x v="0"/>
    <n v="98"/>
    <s v="Não"/>
  </r>
  <r>
    <s v="Sim"/>
    <s v="LSA MARAJO"/>
    <x v="0"/>
    <n v="115"/>
    <s v="Não"/>
  </r>
  <r>
    <s v="Sim"/>
    <s v="LSA AMBACU"/>
    <x v="0"/>
    <n v="120"/>
    <s v="Não"/>
  </r>
  <r>
    <s v="Sim"/>
    <s v="LDA MAJOFRA"/>
    <x v="0"/>
    <n v="140"/>
    <s v="Não"/>
  </r>
  <r>
    <s v="Sim"/>
    <s v="LSA CURIO"/>
    <x v="0"/>
    <n v="142"/>
    <s v="Não"/>
  </r>
  <r>
    <s v="Sim"/>
    <s v="LSA PELICANO"/>
    <x v="0"/>
    <n v="145"/>
    <s v="Não"/>
  </r>
  <r>
    <s v="Sim"/>
    <s v="LSA TROPICAL"/>
    <x v="0"/>
    <n v="147"/>
    <s v="Não"/>
  </r>
  <r>
    <s v="Sim"/>
    <s v="LDA MARCINA"/>
    <x v="0"/>
    <n v="156"/>
    <s v="Não"/>
  </r>
  <r>
    <s v="Sim"/>
    <s v="LSA SABIA"/>
    <x v="0"/>
    <n v="159"/>
    <s v="Não"/>
  </r>
  <r>
    <s v="Sim"/>
    <s v="LSA CARDEAL"/>
    <x v="0"/>
    <n v="159"/>
    <s v="Não"/>
  </r>
  <r>
    <s v="Sim"/>
    <s v="LDA CONDELE"/>
    <x v="0"/>
    <n v="164"/>
    <s v="Não"/>
  </r>
  <r>
    <s v="Sim"/>
    <s v="LDA BEMARAL"/>
    <x v="0"/>
    <n v="167"/>
    <s v="Não"/>
  </r>
  <r>
    <s v="Sim"/>
    <s v="LDA ABATOS"/>
    <x v="0"/>
    <n v="218"/>
    <s v="Não"/>
  </r>
  <r>
    <s v="Sim"/>
    <s v="LDA ROVEIRA"/>
    <x v="0"/>
    <n v="223"/>
    <s v="Não"/>
  </r>
  <r>
    <s v="Sim"/>
    <s v="LDA TRABALHADOR"/>
    <x v="0"/>
    <n v="230"/>
    <s v="Não"/>
  </r>
  <r>
    <s v="Sim"/>
    <s v="LSA CANARIO"/>
    <x v="0"/>
    <n v="234"/>
    <s v="Não"/>
  </r>
  <r>
    <s v="Sim"/>
    <s v="LDA NAZARENO"/>
    <x v="0"/>
    <n v="237"/>
    <s v="Não"/>
  </r>
  <r>
    <s v="Sim"/>
    <s v="LDA ESPLANADA"/>
    <x v="0"/>
    <n v="240"/>
    <s v="Não"/>
  </r>
  <r>
    <s v="Sim"/>
    <s v="LDA FORUM"/>
    <x v="0"/>
    <n v="256"/>
    <s v="Não"/>
  </r>
  <r>
    <s v="Sim"/>
    <s v="LDA JATOBA"/>
    <x v="0"/>
    <n v="258"/>
    <s v="Não"/>
  </r>
  <r>
    <s v="Sim"/>
    <s v="LDA CHUI"/>
    <x v="0"/>
    <n v="262"/>
    <s v="Não"/>
  </r>
  <r>
    <s v="Sim"/>
    <s v="LDA GEVARGAS"/>
    <x v="0"/>
    <n v="262"/>
    <s v="Não"/>
  </r>
  <r>
    <s v="Sim"/>
    <s v="LSA QUIROA"/>
    <x v="0"/>
    <n v="269"/>
    <s v="Não"/>
  </r>
  <r>
    <s v="Sim"/>
    <s v="LDA AEROCLUBE"/>
    <x v="0"/>
    <n v="269"/>
    <s v="Não"/>
  </r>
  <r>
    <s v="Sim"/>
    <s v="LDA RIOBRAN"/>
    <x v="0"/>
    <n v="275"/>
    <s v="Não"/>
  </r>
  <r>
    <s v="Sim"/>
    <s v="LDA IGUAVELHO"/>
    <x v="0"/>
    <n v="281"/>
    <s v="Não"/>
  </r>
  <r>
    <s v="Sim"/>
    <s v="LDA SAVEIRO"/>
    <x v="0"/>
    <n v="297"/>
    <s v="Não"/>
  </r>
  <r>
    <s v="Sim"/>
    <s v="LDA CARSAN"/>
    <x v="0"/>
    <n v="300"/>
    <s v="Não"/>
  </r>
  <r>
    <s v="Sim"/>
    <s v="LDA PLINIO"/>
    <x v="0"/>
    <n v="318"/>
    <s v="Não"/>
  </r>
  <r>
    <s v="Sim"/>
    <s v="LDA MARICANDIDA"/>
    <x v="0"/>
    <n v="321"/>
    <s v="Não"/>
  </r>
  <r>
    <s v="Sim"/>
    <s v="LDA SESC"/>
    <x v="0"/>
    <n v="333"/>
    <s v="Não"/>
  </r>
  <r>
    <s v="Sim"/>
    <s v="LSA CAMPONEZA"/>
    <x v="0"/>
    <n v="357"/>
    <s v="Não"/>
  </r>
  <r>
    <s v="Sim"/>
    <s v="LDA GUADALAJARA"/>
    <x v="0"/>
    <n v="365"/>
    <s v="Não"/>
  </r>
  <r>
    <s v="Sim"/>
    <s v="LDA GENEMITRE"/>
    <x v="0"/>
    <n v="367"/>
    <s v="Não"/>
  </r>
  <r>
    <s v="Sim"/>
    <s v="LDA MOGNO"/>
    <x v="0"/>
    <n v="369"/>
    <s v="Não"/>
  </r>
  <r>
    <s v="Sim"/>
    <s v="LDA MIRANTE"/>
    <x v="0"/>
    <n v="373"/>
    <s v="Não"/>
  </r>
  <r>
    <s v="Sim"/>
    <s v="LDA MIRANDELA"/>
    <x v="0"/>
    <n v="378"/>
    <s v="Não"/>
  </r>
  <r>
    <s v="Sim"/>
    <s v="LDA RIMOSA"/>
    <x v="0"/>
    <n v="387"/>
    <s v="Não"/>
  </r>
  <r>
    <s v="Sim"/>
    <s v="LDA NEGREIROS"/>
    <x v="0"/>
    <n v="407"/>
    <s v="Não"/>
  </r>
  <r>
    <s v="Sim"/>
    <s v="LDA TINGUA IV"/>
    <x v="0"/>
    <n v="410"/>
    <s v="Não"/>
  </r>
  <r>
    <s v="Sim"/>
    <s v="LDA CEPEL"/>
    <x v="0"/>
    <n v="415"/>
    <s v="Não"/>
  </r>
  <r>
    <s v="Sim"/>
    <s v="LDA ALMIDARE"/>
    <x v="0"/>
    <n v="416"/>
    <s v="Não"/>
  </r>
  <r>
    <s v="Sim"/>
    <s v="LDA CORMELO"/>
    <x v="0"/>
    <n v="425"/>
    <s v="Não"/>
  </r>
  <r>
    <s v="Sim"/>
    <s v="LDA BRIGADEIRO"/>
    <x v="0"/>
    <n v="435"/>
    <s v="Não"/>
  </r>
  <r>
    <s v="Sim"/>
    <s v="LDA TARQUINO"/>
    <x v="0"/>
    <n v="438"/>
    <s v="Não"/>
  </r>
  <r>
    <s v="Sim"/>
    <s v="LDA ARCADIA"/>
    <x v="0"/>
    <n v="440"/>
    <s v="Não"/>
  </r>
  <r>
    <s v="Sim"/>
    <s v="LDA THOMAZ"/>
    <x v="0"/>
    <n v="451"/>
    <s v="Não"/>
  </r>
  <r>
    <s v="Sim"/>
    <s v="LDA MONTEBAR"/>
    <x v="0"/>
    <n v="452"/>
    <s v="Não"/>
  </r>
  <r>
    <s v="Sim"/>
    <s v="LDA CAPOEIRAO"/>
    <x v="0"/>
    <n v="455"/>
    <s v="Não"/>
  </r>
  <r>
    <s v="Sim"/>
    <s v="LDA JOARA"/>
    <x v="0"/>
    <n v="472"/>
    <s v="Não"/>
  </r>
  <r>
    <s v="Sim"/>
    <s v="LDA JOAL"/>
    <x v="0"/>
    <n v="484"/>
    <s v="Não"/>
  </r>
  <r>
    <s v="Sim"/>
    <s v="LDA ALZIRA"/>
    <x v="0"/>
    <n v="484"/>
    <s v="Não"/>
  </r>
  <r>
    <s v="Sim"/>
    <s v="LDA NOVAERA"/>
    <x v="0"/>
    <n v="489"/>
    <s v="Não"/>
  </r>
  <r>
    <s v="Sim"/>
    <s v="LDA BULHOES"/>
    <x v="0"/>
    <n v="501"/>
    <s v="Não"/>
  </r>
  <r>
    <s v="Sim"/>
    <s v="LDA GURGEL"/>
    <x v="0"/>
    <n v="506"/>
    <s v="Não"/>
  </r>
  <r>
    <s v="Sim"/>
    <s v="LDA ATENAS"/>
    <x v="0"/>
    <n v="524"/>
    <s v="Não"/>
  </r>
  <r>
    <s v="Sim"/>
    <s v="LDA BEIJAFLOR"/>
    <x v="0"/>
    <n v="529"/>
    <s v="Não"/>
  </r>
  <r>
    <s v="Sim"/>
    <s v="LDA CAMERON"/>
    <x v="0"/>
    <n v="530"/>
    <s v="Não"/>
  </r>
  <r>
    <s v="Sim"/>
    <s v="LDA LAZARETO"/>
    <x v="0"/>
    <n v="532"/>
    <s v="Não"/>
  </r>
  <r>
    <s v="Sim"/>
    <s v="LDA BELEM"/>
    <x v="0"/>
    <n v="533"/>
    <s v="Não"/>
  </r>
  <r>
    <s v="Sim"/>
    <s v="LDA RODOVIA"/>
    <x v="0"/>
    <n v="536"/>
    <s v="Não"/>
  </r>
  <r>
    <s v="Sim"/>
    <s v="LDA JAQUEIRAS"/>
    <x v="0"/>
    <n v="547"/>
    <s v="Não"/>
  </r>
  <r>
    <s v="Sim"/>
    <s v="LDA JANJANA"/>
    <x v="0"/>
    <n v="550"/>
    <s v="Não"/>
  </r>
  <r>
    <s v="Sim"/>
    <s v="LDA VEREMAR"/>
    <x v="0"/>
    <n v="551"/>
    <s v="Não"/>
  </r>
  <r>
    <s v="Sim"/>
    <s v="LDA HAITI"/>
    <x v="0"/>
    <n v="564"/>
    <s v="Não"/>
  </r>
  <r>
    <s v="Sim"/>
    <s v="LDA MARGARIDA"/>
    <x v="0"/>
    <n v="567"/>
    <s v="Não"/>
  </r>
  <r>
    <s v="Sim"/>
    <s v="LDA CAETANO"/>
    <x v="0"/>
    <n v="573"/>
    <s v="Não"/>
  </r>
  <r>
    <s v="Sim"/>
    <s v="LDA DOMINIQUE"/>
    <x v="0"/>
    <n v="594"/>
    <s v="Não"/>
  </r>
  <r>
    <s v="Sim"/>
    <s v="LDA USINA"/>
    <x v="0"/>
    <n v="627"/>
    <s v="Não"/>
  </r>
  <r>
    <s v="Sim"/>
    <s v="LDA ALVARENGA"/>
    <x v="0"/>
    <n v="638"/>
    <s v="Não"/>
  </r>
  <r>
    <s v="Sim"/>
    <s v="LDA ZELINA"/>
    <x v="0"/>
    <n v="640"/>
    <s v="Não"/>
  </r>
  <r>
    <s v="Sim"/>
    <s v="LDA GUARAJUBA"/>
    <x v="0"/>
    <n v="644"/>
    <s v="Não"/>
  </r>
  <r>
    <s v="Sim"/>
    <s v="LDA AGUIA"/>
    <x v="0"/>
    <n v="655"/>
    <s v="Não"/>
  </r>
  <r>
    <s v="Sim"/>
    <s v="LDA PARADISO"/>
    <x v="0"/>
    <n v="668"/>
    <s v="Não"/>
  </r>
  <r>
    <s v="Sim"/>
    <s v="LDA CACHOEIRA"/>
    <x v="0"/>
    <n v="676"/>
    <s v="Não"/>
  </r>
  <r>
    <s v="Sim"/>
    <s v="LDA MOQUETA"/>
    <x v="0"/>
    <n v="677"/>
    <s v="Não"/>
  </r>
  <r>
    <s v="Sim"/>
    <s v="LDA CEDRO"/>
    <x v="0"/>
    <n v="688"/>
    <s v="Não"/>
  </r>
  <r>
    <s v="Sim"/>
    <s v="LDA BERLIM"/>
    <x v="0"/>
    <n v="691"/>
    <s v="Não"/>
  </r>
  <r>
    <s v="Sim"/>
    <s v="LDA BARONI"/>
    <x v="0"/>
    <n v="707"/>
    <s v="Não"/>
  </r>
  <r>
    <s v="Sim"/>
    <s v="LDA ANGICO"/>
    <x v="0"/>
    <n v="752"/>
    <s v="Não"/>
  </r>
  <r>
    <s v="Sim"/>
    <s v="LDA VIOLETA"/>
    <x v="0"/>
    <n v="759"/>
    <s v="Não"/>
  </r>
  <r>
    <s v="Sim"/>
    <s v="LDA CARAVANA"/>
    <x v="0"/>
    <n v="766"/>
    <s v="Não"/>
  </r>
  <r>
    <s v="Sim"/>
    <s v="LDA JAPONES"/>
    <x v="0"/>
    <n v="806"/>
    <s v="Não"/>
  </r>
  <r>
    <s v="Sim"/>
    <s v="LDA VIENA"/>
    <x v="0"/>
    <n v="824"/>
    <s v="Não"/>
  </r>
  <r>
    <s v="Sim"/>
    <s v="LDA GEORGIA"/>
    <x v="0"/>
    <n v="828"/>
    <s v="Não"/>
  </r>
  <r>
    <s v="Sim"/>
    <s v="LDA ILUSTRADA"/>
    <x v="0"/>
    <n v="831"/>
    <s v="Não"/>
  </r>
  <r>
    <s v="Sim"/>
    <s v="LDA INFANTE"/>
    <x v="0"/>
    <n v="836"/>
    <s v="Não"/>
  </r>
  <r>
    <s v="Sim"/>
    <s v="LDA PAESLEME"/>
    <x v="0"/>
    <n v="874"/>
    <s v="Não"/>
  </r>
  <r>
    <s v="Sim"/>
    <s v="LDA HAVANA"/>
    <x v="0"/>
    <n v="876"/>
    <s v="Não"/>
  </r>
  <r>
    <s v="Sim"/>
    <s v="LDA DYRCE"/>
    <x v="0"/>
    <n v="879"/>
    <s v="Não"/>
  </r>
  <r>
    <s v="Sim"/>
    <s v="LDA SOMBREIRA"/>
    <x v="0"/>
    <n v="887"/>
    <s v="Não"/>
  </r>
  <r>
    <s v="Sim"/>
    <s v="LDA CAMPAR"/>
    <x v="0"/>
    <n v="919"/>
    <s v="Não"/>
  </r>
  <r>
    <s v="Sim"/>
    <s v="LDA GRAUNA"/>
    <x v="0"/>
    <n v="924"/>
    <s v="Não"/>
  </r>
  <r>
    <s v="Sim"/>
    <s v="LDA FLORENCA"/>
    <x v="0"/>
    <n v="928"/>
    <s v="Não"/>
  </r>
  <r>
    <s v="Sim"/>
    <s v="LDA PARIS"/>
    <x v="0"/>
    <n v="949"/>
    <s v="Não"/>
  </r>
  <r>
    <s v="Sim"/>
    <s v="LDA SAFREIRE"/>
    <x v="0"/>
    <n v="952"/>
    <s v="Não"/>
  </r>
  <r>
    <s v="Sim"/>
    <s v="LDA MASSARANDUBA"/>
    <x v="0"/>
    <n v="952"/>
    <s v="Não"/>
  </r>
  <r>
    <s v="Sim"/>
    <s v="LDA CASEIROS"/>
    <x v="0"/>
    <n v="965"/>
    <s v="Não"/>
  </r>
  <r>
    <s v="Sim"/>
    <s v="LDA TAMOIO"/>
    <x v="0"/>
    <n v="987"/>
    <s v="Não"/>
  </r>
  <r>
    <s v="Sim"/>
    <s v="LDA OLIMPIA"/>
    <x v="0"/>
    <n v="1016"/>
    <s v="Não"/>
  </r>
  <r>
    <s v="Sim"/>
    <s v="LDA FEDERAL"/>
    <x v="0"/>
    <n v="1069"/>
    <s v="Não"/>
  </r>
  <r>
    <s v="Sim"/>
    <s v="LDA SABUGO"/>
    <x v="0"/>
    <n v="1102"/>
    <s v="Não"/>
  </r>
  <r>
    <s v="Sim"/>
    <s v="LDA VESPA"/>
    <x v="0"/>
    <n v="1167"/>
    <s v="Não"/>
  </r>
  <r>
    <s v="Sim"/>
    <s v="LDA VIRGILIO"/>
    <x v="0"/>
    <n v="1174"/>
    <s v="Não"/>
  </r>
  <r>
    <s v="Sim"/>
    <s v="LDA BROMELIA"/>
    <x v="0"/>
    <n v="1175"/>
    <s v="Não"/>
  </r>
  <r>
    <s v="Sim"/>
    <s v="LDA JACERUBA"/>
    <x v="0"/>
    <n v="1244"/>
    <s v="Não"/>
  </r>
  <r>
    <s v="Sim"/>
    <s v="LDA PEROBA"/>
    <x v="0"/>
    <n v="1293"/>
    <s v="Não"/>
  </r>
  <r>
    <s v="Sim"/>
    <s v="LDA JEQUITIBA"/>
    <x v="0"/>
    <n v="1439"/>
    <s v="Não"/>
  </r>
  <r>
    <s v="Sim"/>
    <s v="LDA TABOLEIRO"/>
    <x v="0"/>
    <n v="1492"/>
    <s v="Não"/>
  </r>
  <r>
    <s v="Sim"/>
    <s v="LDA HORTENCIA/CENTAUREA"/>
    <x v="0"/>
    <n v="1517"/>
    <s v="Não"/>
  </r>
  <r>
    <s v="Sim"/>
    <s v="LDA EUCALIPTO"/>
    <x v="0"/>
    <n v="1566"/>
    <s v="Não"/>
  </r>
  <r>
    <s v="Sim"/>
    <s v="LDA DAGRACA"/>
    <x v="1"/>
    <n v="4"/>
    <s v="Não"/>
  </r>
  <r>
    <s v="Sim"/>
    <s v="LDA ALLENDE"/>
    <x v="1"/>
    <n v="20"/>
    <s v="Não"/>
  </r>
  <r>
    <s v="Sim"/>
    <s v="LDA SALVALENDE"/>
    <x v="1"/>
    <n v="36"/>
    <s v="Não"/>
  </r>
  <r>
    <s v="Sim"/>
    <s v="LDA PAULA"/>
    <x v="1"/>
    <n v="36"/>
    <s v="Não"/>
  </r>
  <r>
    <s v="Sim"/>
    <s v="LDA OLIMPICA"/>
    <x v="1"/>
    <n v="37"/>
    <s v="Não"/>
  </r>
  <r>
    <s v="Sim"/>
    <s v="LDA ILHAPURA"/>
    <x v="1"/>
    <n v="53"/>
    <s v="Não"/>
  </r>
  <r>
    <s v="Sim"/>
    <s v="LSA SAMPAIO"/>
    <x v="1"/>
    <n v="62"/>
    <s v="Não"/>
  </r>
  <r>
    <s v="Sim"/>
    <s v="LDA EBANO"/>
    <x v="1"/>
    <n v="71"/>
    <s v="Não"/>
  </r>
  <r>
    <s v="Sim"/>
    <s v="LDA CASUARINA"/>
    <x v="1"/>
    <n v="74"/>
    <s v="Não"/>
  </r>
  <r>
    <s v="Sim"/>
    <s v="LDA PERENUNES"/>
    <x v="1"/>
    <n v="75"/>
    <s v="Não"/>
  </r>
  <r>
    <s v="Sim"/>
    <s v="LDA VIPAR"/>
    <x v="1"/>
    <n v="78"/>
    <s v="Não"/>
  </r>
  <r>
    <s v="Sim"/>
    <s v="LSA MERCADEGUE"/>
    <x v="1"/>
    <n v="81"/>
    <s v="Não"/>
  </r>
  <r>
    <s v="Sim"/>
    <s v="LDA REBOUCAS"/>
    <x v="1"/>
    <n v="82"/>
    <s v="Não"/>
  </r>
  <r>
    <s v="Sim"/>
    <s v="LSA PRAJU"/>
    <x v="1"/>
    <n v="91"/>
    <s v="Não"/>
  </r>
  <r>
    <s v="Sim"/>
    <s v="LDA ARARIPE"/>
    <x v="1"/>
    <n v="111"/>
    <s v="Não"/>
  </r>
  <r>
    <s v="Sim"/>
    <s v="LDA AMARAL"/>
    <x v="1"/>
    <n v="117"/>
    <s v="Não"/>
  </r>
  <r>
    <s v="Sim"/>
    <s v="LDA HIPOLITO"/>
    <x v="1"/>
    <n v="130"/>
    <s v="Não"/>
  </r>
  <r>
    <s v="Sim"/>
    <s v="LDA WELLPONT"/>
    <x v="1"/>
    <n v="132"/>
    <s v="Não"/>
  </r>
  <r>
    <s v="Sim"/>
    <s v="LDA TIMORAPA"/>
    <x v="1"/>
    <n v="145"/>
    <s v="Não"/>
  </r>
  <r>
    <s v="Sim"/>
    <s v="LDA SARTRE"/>
    <x v="1"/>
    <n v="148"/>
    <s v="Não"/>
  </r>
  <r>
    <s v="Sim"/>
    <s v="LDA CRISTOVAO"/>
    <x v="1"/>
    <n v="148"/>
    <s v="Não"/>
  </r>
  <r>
    <s v="Sim"/>
    <s v="LDA CONDEFIM"/>
    <x v="1"/>
    <n v="157"/>
    <s v="Não"/>
  </r>
  <r>
    <s v="Sim"/>
    <s v="LDA CEARA"/>
    <x v="1"/>
    <n v="163"/>
    <s v="Não"/>
  </r>
  <r>
    <s v="Sim"/>
    <s v="LDA CARUBE"/>
    <x v="1"/>
    <n v="172"/>
    <s v="Não"/>
  </r>
  <r>
    <s v="Sim"/>
    <s v="LDA BABILONIA"/>
    <x v="1"/>
    <n v="181"/>
    <s v="Não"/>
  </r>
  <r>
    <s v="Sim"/>
    <s v="LDA CARMOURA"/>
    <x v="1"/>
    <n v="183"/>
    <s v="Não"/>
  </r>
  <r>
    <s v="Sim"/>
    <s v="LDA ITAPE"/>
    <x v="1"/>
    <n v="190"/>
    <s v="Não"/>
  </r>
  <r>
    <s v="Sim"/>
    <s v="LDA RECORD"/>
    <x v="1"/>
    <n v="193"/>
    <s v="Não"/>
  </r>
  <r>
    <s v="Sim"/>
    <s v="LDA SANTARI"/>
    <x v="1"/>
    <n v="203"/>
    <s v="Não"/>
  </r>
  <r>
    <s v="Sim"/>
    <s v="LDA URUTELES"/>
    <x v="1"/>
    <n v="210"/>
    <s v="Não"/>
  </r>
  <r>
    <s v="Sim"/>
    <s v="LDA GROTAFUNDA"/>
    <x v="1"/>
    <n v="211"/>
    <s v="Não"/>
  </r>
  <r>
    <s v="Sim"/>
    <s v="LDA EPITACIO"/>
    <x v="1"/>
    <n v="212"/>
    <s v="Não"/>
  </r>
  <r>
    <s v="Sim"/>
    <s v="LDA PRADO"/>
    <x v="1"/>
    <n v="214"/>
    <s v="Não"/>
  </r>
  <r>
    <s v="Sim"/>
    <s v="LDA MAZZA"/>
    <x v="1"/>
    <n v="223"/>
    <s v="Não"/>
  </r>
  <r>
    <s v="Sim"/>
    <s v="LDA MERIBE"/>
    <x v="1"/>
    <n v="224"/>
    <s v="Não"/>
  </r>
  <r>
    <s v="Sim"/>
    <s v="LDA CANABARRO"/>
    <x v="1"/>
    <n v="231"/>
    <s v="Não"/>
  </r>
  <r>
    <s v="Sim"/>
    <s v="LDA BAURU"/>
    <x v="1"/>
    <n v="231"/>
    <s v="Não"/>
  </r>
  <r>
    <s v="Sim"/>
    <s v="LDA PASC/CARL"/>
    <x v="1"/>
    <n v="233"/>
    <s v="Não"/>
  </r>
  <r>
    <s v="Sim"/>
    <s v="LDA CAMPISTA"/>
    <x v="1"/>
    <n v="234"/>
    <s v="Não"/>
  </r>
  <r>
    <s v="Sim"/>
    <s v="LDA FRANCIGENIO"/>
    <x v="1"/>
    <n v="235"/>
    <s v="Não"/>
  </r>
  <r>
    <s v="Sim"/>
    <s v="LDA BENEDONI"/>
    <x v="1"/>
    <n v="252"/>
    <s v="Não"/>
  </r>
  <r>
    <s v="Sim"/>
    <s v="LDA GARIBALDI"/>
    <x v="1"/>
    <n v="256"/>
    <s v="Não"/>
  </r>
  <r>
    <s v="Sim"/>
    <s v="LDA ARQUIMIN"/>
    <x v="1"/>
    <n v="261"/>
    <s v="Não"/>
  </r>
  <r>
    <s v="Sim"/>
    <s v="LDA PEDROAL"/>
    <x v="1"/>
    <n v="262"/>
    <s v="Não"/>
  </r>
  <r>
    <s v="Sim"/>
    <s v="LDA LOQUINTAS"/>
    <x v="1"/>
    <n v="268"/>
    <s v="Não"/>
  </r>
  <r>
    <s v="Sim"/>
    <s v="LDA FELIX"/>
    <x v="1"/>
    <n v="270"/>
    <s v="Não"/>
  </r>
  <r>
    <s v="Sim"/>
    <s v="LDA PACUCARSEVERIANOPOLIXENAPEI"/>
    <x v="1"/>
    <n v="272"/>
    <s v="Não"/>
  </r>
  <r>
    <s v="Sim"/>
    <s v="LDA CLEMENTE"/>
    <x v="1"/>
    <n v="275"/>
    <s v="Não"/>
  </r>
  <r>
    <s v="Sim"/>
    <s v="LDA RIQUE/LDA RIODESIGN"/>
    <x v="1"/>
    <n v="279"/>
    <s v="Não"/>
  </r>
  <r>
    <s v="Sim"/>
    <s v="LDA PENAFON"/>
    <x v="1"/>
    <n v="282"/>
    <s v="Não"/>
  </r>
  <r>
    <s v="Sim"/>
    <s v="LDA RIMARAES"/>
    <x v="1"/>
    <n v="288"/>
    <s v="Não"/>
  </r>
  <r>
    <s v="Sim"/>
    <s v="LDA CABOFRIO"/>
    <x v="1"/>
    <n v="311"/>
    <s v="Não"/>
  </r>
  <r>
    <s v="Sim"/>
    <s v="LDA MARQUEVAL"/>
    <x v="1"/>
    <n v="338"/>
    <s v="Não"/>
  </r>
  <r>
    <s v="Sim"/>
    <s v="LDA LITORANEA"/>
    <x v="1"/>
    <n v="345"/>
    <s v="Não"/>
  </r>
  <r>
    <s v="Sim"/>
    <s v="LDA ALVIM"/>
    <x v="1"/>
    <n v="350"/>
    <s v="Não"/>
  </r>
  <r>
    <s v="Sim"/>
    <s v="LDA GRABOIS"/>
    <x v="1"/>
    <n v="352"/>
    <s v="Não"/>
  </r>
  <r>
    <s v="Sim"/>
    <s v="LDS MVMO-R"/>
    <x v="2"/>
    <n v="1"/>
    <s v="Não"/>
  </r>
  <r>
    <s v="Sim"/>
    <s v="LDS MVMO-N"/>
    <x v="2"/>
    <n v="1"/>
    <s v="Não"/>
  </r>
  <r>
    <s v="Sim"/>
    <s v="LDS MVML-N"/>
    <x v="2"/>
    <n v="1"/>
    <s v="Não"/>
  </r>
  <r>
    <s v="Sim"/>
    <s v="LDS MVBL-R"/>
    <x v="2"/>
    <n v="1"/>
    <s v="Não"/>
  </r>
  <r>
    <s v="Sim"/>
    <s v="LDS MPC-N"/>
    <x v="2"/>
    <n v="1"/>
    <s v="Não"/>
  </r>
  <r>
    <s v="Sim"/>
    <s v="LDS CENTROAQUATICO-N"/>
    <x v="2"/>
    <n v="1"/>
    <s v="Não"/>
  </r>
  <r>
    <s v="Sim"/>
    <s v="LDA JARDIM"/>
    <x v="2"/>
    <n v="1"/>
    <s v="Não"/>
  </r>
  <r>
    <s v="Sim"/>
    <s v="LDS ARENACARIOCA1-R"/>
    <x v="2"/>
    <n v="1"/>
    <s v="Não"/>
  </r>
  <r>
    <s v="Sim"/>
    <s v="LDS VELODROMO-N"/>
    <x v="2"/>
    <n v="2"/>
    <s v="Não"/>
  </r>
  <r>
    <s v="Sim"/>
    <s v="LDS MVH-R"/>
    <x v="2"/>
    <n v="2"/>
    <s v="Não"/>
  </r>
  <r>
    <s v="Sim"/>
    <s v="LDS MARIA LENK-N"/>
    <x v="2"/>
    <n v="2"/>
    <s v="Não"/>
  </r>
  <r>
    <s v="Sim"/>
    <s v="LDS DOMINIO COMUM 1"/>
    <x v="2"/>
    <n v="2"/>
    <s v="Não"/>
  </r>
  <r>
    <s v="Sim"/>
    <s v="LDS 61300"/>
    <x v="2"/>
    <n v="2"/>
    <s v="Não"/>
  </r>
  <r>
    <s v="Sim"/>
    <s v="LDS 61138"/>
    <x v="2"/>
    <n v="2"/>
    <s v="Não"/>
  </r>
  <r>
    <s v="Sim"/>
    <s v="LDS MVBO-R"/>
    <x v="2"/>
    <n v="3"/>
    <s v="Não"/>
  </r>
  <r>
    <s v="Sim"/>
    <s v="LDS MARIA LENK-R"/>
    <x v="2"/>
    <n v="3"/>
    <s v="Não"/>
  </r>
  <r>
    <s v="Sim"/>
    <s v="LDS HSBC ARENA-N"/>
    <x v="2"/>
    <n v="3"/>
    <s v="Não"/>
  </r>
  <r>
    <s v="Sim"/>
    <s v="LDS HANDBALL-R"/>
    <x v="2"/>
    <n v="3"/>
    <s v="Não"/>
  </r>
  <r>
    <s v="Sim"/>
    <s v="LDS ARENACARIOCA2-N"/>
    <x v="2"/>
    <n v="3"/>
    <s v="Não"/>
  </r>
  <r>
    <s v="Sim"/>
    <s v="LDS CENTROAQUATICO-R"/>
    <x v="2"/>
    <n v="5"/>
    <s v="Não"/>
  </r>
  <r>
    <s v="Sim"/>
    <s v="LDS 61437"/>
    <x v="2"/>
    <n v="5"/>
    <s v="Não"/>
  </r>
  <r>
    <s v="Sim"/>
    <s v="LDA SILVINO"/>
    <x v="1"/>
    <n v="360"/>
    <s v="Não"/>
  </r>
  <r>
    <s v="Sim"/>
    <s v="LDS ARENATENIS-N"/>
    <x v="2"/>
    <n v="6"/>
    <s v="Não"/>
  </r>
  <r>
    <s v="Sim"/>
    <s v="LDS VELODROMO-R"/>
    <x v="2"/>
    <n v="7"/>
    <s v="Não"/>
  </r>
  <r>
    <s v="Sim"/>
    <s v="LDS ARENACARIOCA3-R"/>
    <x v="2"/>
    <n v="7"/>
    <s v="Não"/>
  </r>
  <r>
    <s v="Sim"/>
    <s v="LDS ARENACARIOCA3-N"/>
    <x v="2"/>
    <n v="7"/>
    <s v="Não"/>
  </r>
  <r>
    <s v="Sim"/>
    <s v="LSS 20208"/>
    <x v="2"/>
    <n v="8"/>
    <s v="Não"/>
  </r>
  <r>
    <s v="Sim"/>
    <s v="LDS ARENATENIS-R"/>
    <x v="2"/>
    <n v="8"/>
    <s v="Não"/>
  </r>
  <r>
    <s v="Sim"/>
    <s v="LDS 61140"/>
    <x v="2"/>
    <n v="8"/>
    <s v="Não"/>
  </r>
  <r>
    <s v="Sim"/>
    <s v="LDS 30207"/>
    <x v="2"/>
    <n v="8"/>
    <s v="Não"/>
  </r>
  <r>
    <s v="Sim"/>
    <s v="LDS HANDBALL-N"/>
    <x v="2"/>
    <n v="9"/>
    <s v="Não"/>
  </r>
  <r>
    <s v="Sim"/>
    <s v="LDS HSBC ARENA-R"/>
    <x v="2"/>
    <n v="10"/>
    <s v="Não"/>
  </r>
  <r>
    <s v="Sim"/>
    <s v="LDS 61702"/>
    <x v="2"/>
    <n v="10"/>
    <s v="Não"/>
  </r>
  <r>
    <s v="Sim"/>
    <s v="LDS 61143"/>
    <x v="2"/>
    <n v="10"/>
    <s v="Não"/>
  </r>
  <r>
    <s v="Sim"/>
    <s v="LDA BANDER"/>
    <x v="2"/>
    <n v="12"/>
    <s v="Não"/>
  </r>
  <r>
    <s v="Sim"/>
    <s v="LDS 61299"/>
    <x v="2"/>
    <n v="12"/>
    <s v="Não"/>
  </r>
  <r>
    <s v="Sim"/>
    <s v="LDS 61297"/>
    <x v="2"/>
    <n v="12"/>
    <s v="Não"/>
  </r>
  <r>
    <s v="Sim"/>
    <s v="LDA NOBET"/>
    <x v="2"/>
    <n v="13"/>
    <s v="Não"/>
  </r>
  <r>
    <s v="Sim"/>
    <s v="LDA AMERICAS"/>
    <x v="1"/>
    <n v="367"/>
    <s v="Não"/>
  </r>
  <r>
    <s v="Sim"/>
    <s v="LDA CANTAGALO"/>
    <x v="2"/>
    <n v="16"/>
    <s v="Não"/>
  </r>
  <r>
    <s v="Sim"/>
    <s v="LSA RIBEIRINHA"/>
    <x v="2"/>
    <n v="16"/>
    <s v="Não"/>
  </r>
  <r>
    <s v="Sim"/>
    <s v="LDS 61139"/>
    <x v="2"/>
    <n v="16"/>
    <s v="Não"/>
  </r>
  <r>
    <s v="Sim"/>
    <s v="LDA FORGANE"/>
    <x v="2"/>
    <n v="17"/>
    <s v="Não"/>
  </r>
  <r>
    <s v="Sim"/>
    <s v="LDS 61265"/>
    <x v="2"/>
    <n v="19"/>
    <s v="Não"/>
  </r>
  <r>
    <s v="Sim"/>
    <s v="LDS 60819"/>
    <x v="2"/>
    <n v="19"/>
    <s v="Não"/>
  </r>
  <r>
    <s v="Sim"/>
    <s v="LDA PERE"/>
    <x v="2"/>
    <n v="20"/>
    <s v="Não"/>
  </r>
  <r>
    <s v="Sim"/>
    <s v="LDS 61906"/>
    <x v="2"/>
    <n v="21"/>
    <s v="Não"/>
  </r>
  <r>
    <s v="Sim"/>
    <s v="LDA SIQUEIRA"/>
    <x v="1"/>
    <n v="368"/>
    <s v="Não"/>
  </r>
  <r>
    <s v="Sim"/>
    <s v="LDA CARMONETO"/>
    <x v="1"/>
    <n v="374"/>
    <s v="Não"/>
  </r>
  <r>
    <s v="Sim"/>
    <s v="LDS 24794"/>
    <x v="2"/>
    <n v="25"/>
    <s v="Não"/>
  </r>
  <r>
    <s v="Sim"/>
    <s v="LSA PINTOR"/>
    <x v="2"/>
    <n v="32"/>
    <s v="Não"/>
  </r>
  <r>
    <s v="Sim"/>
    <s v="LDA DAPRATA"/>
    <x v="2"/>
    <n v="37"/>
    <s v="Não"/>
  </r>
  <r>
    <s v="Sim"/>
    <s v="LDS 61805"/>
    <x v="2"/>
    <n v="40"/>
    <s v="Não"/>
  </r>
  <r>
    <s v="Sim"/>
    <s v="LDA CASTOARES"/>
    <x v="2"/>
    <n v="42"/>
    <s v="Não"/>
  </r>
  <r>
    <s v="Sim"/>
    <s v="LDA MORUPI"/>
    <x v="2"/>
    <n v="42"/>
    <s v="Não"/>
  </r>
  <r>
    <s v="Sim"/>
    <s v="LDS 61704"/>
    <x v="2"/>
    <n v="46"/>
    <s v="Não"/>
  </r>
  <r>
    <s v="Sim"/>
    <s v="LSA MARECHAL"/>
    <x v="2"/>
    <n v="47"/>
    <s v="Não"/>
  </r>
  <r>
    <s v="Sim"/>
    <s v="LDA DAFABRICA"/>
    <x v="2"/>
    <n v="47"/>
    <s v="Não"/>
  </r>
  <r>
    <s v="Sim"/>
    <s v="LDS 61016"/>
    <x v="2"/>
    <n v="51"/>
    <s v="Não"/>
  </r>
  <r>
    <s v="Sim"/>
    <s v="LDA RESERVA-ZIN"/>
    <x v="2"/>
    <n v="52"/>
    <s v="Não"/>
  </r>
  <r>
    <s v="Sim"/>
    <s v="LDA OASIS"/>
    <x v="2"/>
    <n v="57"/>
    <s v="Não"/>
  </r>
  <r>
    <s v="Sim"/>
    <s v="LDA PROJAC/NOVAIBC"/>
    <x v="2"/>
    <n v="73"/>
    <s v="Não"/>
  </r>
  <r>
    <s v="Sim"/>
    <s v="LDA MUSSU"/>
    <x v="1"/>
    <n v="382"/>
    <s v="Não"/>
  </r>
  <r>
    <s v="Sim"/>
    <s v="LDA VILAPAN"/>
    <x v="2"/>
    <n v="82"/>
    <s v="Não"/>
  </r>
  <r>
    <s v="Sim"/>
    <s v="LDA MARQUETE"/>
    <x v="1"/>
    <n v="391"/>
    <s v="Não"/>
  </r>
  <r>
    <s v="Sim"/>
    <s v="LDA GURUPI"/>
    <x v="1"/>
    <n v="392"/>
    <s v="Não"/>
  </r>
  <r>
    <s v="Sim"/>
    <s v="LDA AMARELA"/>
    <x v="2"/>
    <n v="95"/>
    <s v="Não"/>
  </r>
  <r>
    <s v="Sim"/>
    <s v="LDA MARTINELLI"/>
    <x v="1"/>
    <n v="398"/>
    <s v="Não"/>
  </r>
  <r>
    <s v="Sim"/>
    <s v="LSA METROPOL"/>
    <x v="2"/>
    <n v="102"/>
    <s v="Não"/>
  </r>
  <r>
    <s v="Sim"/>
    <s v="LDS 61156"/>
    <x v="2"/>
    <n v="106"/>
    <s v="Não"/>
  </r>
  <r>
    <s v="Sim"/>
    <s v="LDA CRUZALIA"/>
    <x v="2"/>
    <n v="111"/>
    <s v="Não"/>
  </r>
  <r>
    <s v="Sim"/>
    <s v="LDA RIO 2"/>
    <x v="2"/>
    <n v="115"/>
    <s v="Não"/>
  </r>
  <r>
    <s v="Sim"/>
    <s v="LDA JAURU"/>
    <x v="2"/>
    <n v="118"/>
    <s v="Não"/>
  </r>
  <r>
    <s v="Sim"/>
    <s v="LDA CYRELA"/>
    <x v="2"/>
    <n v="123"/>
    <s v="Não"/>
  </r>
  <r>
    <s v="Sim"/>
    <s v="LDA AUTODROMO"/>
    <x v="2"/>
    <n v="135"/>
    <s v="Não"/>
  </r>
  <r>
    <s v="Sim"/>
    <s v="LDA AYRTON"/>
    <x v="2"/>
    <n v="136"/>
    <s v="Não"/>
  </r>
  <r>
    <s v="Sim"/>
    <s v="LSA LETICIA"/>
    <x v="2"/>
    <n v="138"/>
    <s v="Não"/>
  </r>
  <r>
    <s v="Sim"/>
    <s v="LDA OURO"/>
    <x v="2"/>
    <n v="142"/>
    <s v="Não"/>
  </r>
  <r>
    <s v="Sim"/>
    <s v="LSA CETEX"/>
    <x v="2"/>
    <n v="145"/>
    <s v="Não"/>
  </r>
  <r>
    <s v="Sim"/>
    <s v="LSA RAPI"/>
    <x v="2"/>
    <n v="152"/>
    <s v="Não"/>
  </r>
  <r>
    <s v="Sim"/>
    <s v="LSA DART"/>
    <x v="2"/>
    <n v="152"/>
    <s v="Não"/>
  </r>
  <r>
    <s v="Sim"/>
    <s v="LSA MATRIZ"/>
    <x v="2"/>
    <n v="167"/>
    <s v="Não"/>
  </r>
  <r>
    <s v="Sim"/>
    <s v="LDA GIBRAN/LDA ACHE"/>
    <x v="1"/>
    <n v="399"/>
    <s v="Não"/>
  </r>
  <r>
    <s v="Sim"/>
    <s v="LDA ARTISTAS"/>
    <x v="2"/>
    <n v="173"/>
    <s v="Não"/>
  </r>
  <r>
    <s v="Sim"/>
    <s v="LSA RADIO"/>
    <x v="2"/>
    <n v="182"/>
    <s v="Não"/>
  </r>
  <r>
    <s v="Sim"/>
    <s v="LSA PEDAGIO"/>
    <x v="2"/>
    <n v="191"/>
    <s v="Não"/>
  </r>
  <r>
    <s v="Sim"/>
    <s v="LDA CAPOTE"/>
    <x v="1"/>
    <n v="425"/>
    <s v="Não"/>
  </r>
  <r>
    <s v="Sim"/>
    <s v="LDA MUNIZ"/>
    <x v="2"/>
    <n v="207"/>
    <s v="Não"/>
  </r>
  <r>
    <s v="Sim"/>
    <s v="LDA MENDASIL"/>
    <x v="2"/>
    <n v="214"/>
    <s v="Não"/>
  </r>
  <r>
    <s v="Sim"/>
    <s v="LDA GOIANA"/>
    <x v="2"/>
    <n v="214"/>
    <s v="Não"/>
  </r>
  <r>
    <s v="Sim"/>
    <s v="LDA ALZIBRAM"/>
    <x v="1"/>
    <n v="431"/>
    <s v="Não"/>
  </r>
  <r>
    <s v="Sim"/>
    <s v="LDA COBE"/>
    <x v="2"/>
    <n v="243"/>
    <s v="Não"/>
  </r>
  <r>
    <s v="Sim"/>
    <s v="LDA XAVIER"/>
    <x v="1"/>
    <n v="439"/>
    <s v="Não"/>
  </r>
  <r>
    <s v="Sim"/>
    <s v="LDA REALENGO"/>
    <x v="2"/>
    <n v="263"/>
    <s v="Não"/>
  </r>
  <r>
    <s v="Sim"/>
    <s v="LSA FRAMBEL"/>
    <x v="2"/>
    <n v="273"/>
    <s v="Não"/>
  </r>
  <r>
    <s v="Sim"/>
    <s v="LDA LIVRETO"/>
    <x v="2"/>
    <n v="277"/>
    <s v="Não"/>
  </r>
  <r>
    <s v="Sim"/>
    <s v="LSA SHALON"/>
    <x v="2"/>
    <n v="220"/>
    <s v="Não"/>
  </r>
  <r>
    <s v="Sim"/>
    <s v="LSA RODUTRA"/>
    <x v="2"/>
    <n v="246"/>
    <s v="Não"/>
  </r>
  <r>
    <s v="Sim"/>
    <s v="LDA MAPENDI"/>
    <x v="2"/>
    <n v="297"/>
    <s v="Não"/>
  </r>
  <r>
    <s v="Sim"/>
    <s v="LDA GENIPABU"/>
    <x v="2"/>
    <n v="302"/>
    <s v="Não"/>
  </r>
  <r>
    <s v="Sim"/>
    <s v="LSA INVERNADA"/>
    <x v="2"/>
    <n v="289"/>
    <s v="Não"/>
  </r>
  <r>
    <s v="Sim"/>
    <s v="LDA CAFUNDA"/>
    <x v="2"/>
    <n v="317"/>
    <s v="Não"/>
  </r>
  <r>
    <s v="Sim"/>
    <s v="LDA DOVALE"/>
    <x v="2"/>
    <n v="328"/>
    <s v="Não"/>
  </r>
  <r>
    <s v="Sim"/>
    <s v="LDA FOME"/>
    <x v="2"/>
    <n v="351"/>
    <s v="Não"/>
  </r>
  <r>
    <s v="Sim"/>
    <s v="LDA CAMELIA"/>
    <x v="2"/>
    <n v="357"/>
    <s v="Não"/>
  </r>
  <r>
    <s v="Sim"/>
    <s v="LDA TINDIBA"/>
    <x v="2"/>
    <n v="385"/>
    <s v="Não"/>
  </r>
  <r>
    <s v="Sim"/>
    <s v="LDA TURVANIA"/>
    <x v="2"/>
    <n v="394"/>
    <s v="Não"/>
  </r>
  <r>
    <s v="Sim"/>
    <s v="LDA TELES"/>
    <x v="2"/>
    <n v="396"/>
    <s v="Não"/>
  </r>
  <r>
    <s v="Sim"/>
    <s v="LDA MARCIANO"/>
    <x v="2"/>
    <n v="411"/>
    <s v="Não"/>
  </r>
  <r>
    <s v="Sim"/>
    <s v="LDA MENTA"/>
    <x v="2"/>
    <n v="427"/>
    <s v="Não"/>
  </r>
  <r>
    <s v="Sim"/>
    <s v="LDA SALVADOR"/>
    <x v="2"/>
    <n v="430"/>
    <s v="Não"/>
  </r>
  <r>
    <s v="Sim"/>
    <s v="LDA JOFER"/>
    <x v="2"/>
    <n v="436"/>
    <s v="Não"/>
  </r>
  <r>
    <s v="Sim"/>
    <s v="LDA MERINGUAVA"/>
    <x v="2"/>
    <n v="438"/>
    <s v="Não"/>
  </r>
  <r>
    <s v="Sim"/>
    <s v="LDA SAVAGET"/>
    <x v="2"/>
    <n v="439"/>
    <s v="Não"/>
  </r>
  <r>
    <s v="Sim"/>
    <s v="LDA SERNAMBI"/>
    <x v="1"/>
    <n v="454"/>
    <s v="Não"/>
  </r>
  <r>
    <s v="Sim"/>
    <s v="LDA BALSA"/>
    <x v="2"/>
    <n v="450"/>
    <s v="Não"/>
  </r>
  <r>
    <s v="Sim"/>
    <s v="LDA TAMARATI/ LDA MAFREIRE"/>
    <x v="1"/>
    <n v="460"/>
    <s v="Não"/>
  </r>
  <r>
    <s v="Sim"/>
    <s v="LDA MARAN"/>
    <x v="2"/>
    <n v="467"/>
    <s v="Não"/>
  </r>
  <r>
    <s v="Sim"/>
    <s v="LDA CASTORINA"/>
    <x v="1"/>
    <n v="463"/>
    <s v="Não"/>
  </r>
  <r>
    <s v="Sim"/>
    <s v="LDA NOVELISTA"/>
    <x v="2"/>
    <n v="476"/>
    <s v="Não"/>
  </r>
  <r>
    <s v="Sim"/>
    <s v="LDA DOURADA"/>
    <x v="2"/>
    <n v="492"/>
    <s v="Não"/>
  </r>
  <r>
    <s v="Sim"/>
    <s v="LDA LARA"/>
    <x v="2"/>
    <n v="494"/>
    <s v="Não"/>
  </r>
  <r>
    <s v="Sim"/>
    <s v="LDA IMPERADOR"/>
    <x v="2"/>
    <n v="502"/>
    <s v="Não"/>
  </r>
  <r>
    <s v="Sim"/>
    <s v="LDA POLINDO"/>
    <x v="2"/>
    <n v="526"/>
    <s v="Não"/>
  </r>
  <r>
    <s v="Sim"/>
    <s v="LDA ALMEIDA"/>
    <x v="2"/>
    <n v="532"/>
    <s v="Não"/>
  </r>
  <r>
    <s v="Sim"/>
    <s v="LDA VALENTIM"/>
    <x v="2"/>
    <n v="535"/>
    <s v="Não"/>
  </r>
  <r>
    <s v="Sim"/>
    <s v="LDA CUPERTIBA"/>
    <x v="2"/>
    <n v="549"/>
    <s v="Não"/>
  </r>
  <r>
    <s v="Sim"/>
    <s v="LDA NOBRE"/>
    <x v="1"/>
    <n v="483"/>
    <s v="Não"/>
  </r>
  <r>
    <s v="Sim"/>
    <s v="LDA TULIPA"/>
    <x v="2"/>
    <n v="551"/>
    <s v="Não"/>
  </r>
  <r>
    <s v="Sim"/>
    <s v="LDA ESPECIALISTA"/>
    <x v="2"/>
    <n v="566"/>
    <s v="Não"/>
  </r>
  <r>
    <s v="Sim"/>
    <s v="LDA JACARANDA"/>
    <x v="2"/>
    <n v="567"/>
    <s v="Não"/>
  </r>
  <r>
    <s v="Sim"/>
    <s v="LDA MORGADO"/>
    <x v="2"/>
    <n v="570"/>
    <s v="Não"/>
  </r>
  <r>
    <s v="Sim"/>
    <s v="LDA MATADOURO"/>
    <x v="2"/>
    <n v="571"/>
    <s v="Não"/>
  </r>
  <r>
    <s v="Sim"/>
    <s v="LDA CALDAS"/>
    <x v="2"/>
    <n v="574"/>
    <s v="Não"/>
  </r>
  <r>
    <s v="Sim"/>
    <s v="LDA ROVAL"/>
    <x v="2"/>
    <n v="577"/>
    <s v="Não"/>
  </r>
  <r>
    <s v="Sim"/>
    <s v="LDA MENEZES"/>
    <x v="2"/>
    <n v="586"/>
    <s v="Não"/>
  </r>
  <r>
    <s v="Sim"/>
    <s v="LDA CARIBU"/>
    <x v="2"/>
    <n v="588"/>
    <s v="Não"/>
  </r>
  <r>
    <s v="Sim"/>
    <s v="LDA LIMITES"/>
    <x v="2"/>
    <n v="595"/>
    <s v="Não"/>
  </r>
  <r>
    <s v="Sim"/>
    <s v="LDA CAJAIBA"/>
    <x v="2"/>
    <n v="596"/>
    <s v="Não"/>
  </r>
  <r>
    <s v="Sim"/>
    <s v="LDA JOLIVA"/>
    <x v="2"/>
    <n v="619"/>
    <s v="Não"/>
  </r>
  <r>
    <s v="Sim"/>
    <s v="LDA OURIVES"/>
    <x v="2"/>
    <n v="620"/>
    <s v="Não"/>
  </r>
  <r>
    <s v="Sim"/>
    <s v="LDA URUCANGA"/>
    <x v="2"/>
    <n v="622"/>
    <s v="Não"/>
  </r>
  <r>
    <s v="Sim"/>
    <s v="LDA GUAIACA"/>
    <x v="2"/>
    <n v="625"/>
    <s v="Não"/>
  </r>
  <r>
    <s v="Sim"/>
    <s v="LDA JAMBEIRO"/>
    <x v="2"/>
    <n v="635"/>
    <s v="Não"/>
  </r>
  <r>
    <s v="Sim"/>
    <s v="LDA LEMAX"/>
    <x v="1"/>
    <n v="494"/>
    <s v="Não"/>
  </r>
  <r>
    <s v="Sim"/>
    <s v="LDA FERNANDA"/>
    <x v="2"/>
    <n v="649"/>
    <s v="Não"/>
  </r>
  <r>
    <s v="Sim"/>
    <s v="LDA ZOASTRO"/>
    <x v="2"/>
    <n v="668"/>
    <s v="Não"/>
  </r>
  <r>
    <s v="Sim"/>
    <s v="LDA ESTANCIA"/>
    <x v="2"/>
    <n v="673"/>
    <s v="Não"/>
  </r>
  <r>
    <s v="Sim"/>
    <s v="LDA DAFEIRA"/>
    <x v="2"/>
    <n v="689"/>
    <s v="Não"/>
  </r>
  <r>
    <s v="Sim"/>
    <s v="LDA DENGO"/>
    <x v="2"/>
    <n v="691"/>
    <s v="Não"/>
  </r>
  <r>
    <s v="Sim"/>
    <s v="LDA IMENAGUA"/>
    <x v="2"/>
    <n v="694"/>
    <s v="Não"/>
  </r>
  <r>
    <s v="Sim"/>
    <s v="LDA JAPOREMA"/>
    <x v="2"/>
    <n v="699"/>
    <s v="Não"/>
  </r>
  <r>
    <s v="Sim"/>
    <s v="LDA COMARI"/>
    <x v="2"/>
    <n v="713"/>
    <s v="Não"/>
  </r>
  <r>
    <s v="Sim"/>
    <s v="LDA RODOSAN"/>
    <x v="2"/>
    <n v="731"/>
    <s v="Não"/>
  </r>
  <r>
    <s v="Sim"/>
    <s v="LDA DOMATO"/>
    <x v="2"/>
    <n v="749"/>
    <s v="Não"/>
  </r>
  <r>
    <s v="Sim"/>
    <s v="LDA RAVASCO"/>
    <x v="2"/>
    <n v="785"/>
    <s v="Não"/>
  </r>
  <r>
    <s v="Sim"/>
    <s v="LDA VADAN"/>
    <x v="2"/>
    <n v="800"/>
    <s v="Não"/>
  </r>
  <r>
    <s v="Sim"/>
    <s v="LDA RINEGRO"/>
    <x v="2"/>
    <n v="817"/>
    <s v="Não"/>
  </r>
  <r>
    <s v="Sim"/>
    <s v="LDA IPADU"/>
    <x v="2"/>
    <n v="818"/>
    <s v="Não"/>
  </r>
  <r>
    <s v="Sim"/>
    <s v="LDA FORTUNATO"/>
    <x v="2"/>
    <n v="862"/>
    <s v="Não"/>
  </r>
  <r>
    <s v="Sim"/>
    <s v="LDA UNIVERAL"/>
    <x v="2"/>
    <n v="863"/>
    <s v="Não"/>
  </r>
  <r>
    <s v="Sim"/>
    <s v="LDA MARAMBAIA"/>
    <x v="2"/>
    <n v="866"/>
    <s v="Não"/>
  </r>
  <r>
    <s v="Sim"/>
    <s v="LDA SEROPE"/>
    <x v="2"/>
    <n v="875"/>
    <s v="Não"/>
  </r>
  <r>
    <s v="Sim"/>
    <s v="LDA BEIRUTE"/>
    <x v="2"/>
    <n v="883"/>
    <s v="Não"/>
  </r>
  <r>
    <s v="Sim"/>
    <s v="LDA VICINAL"/>
    <x v="2"/>
    <n v="899"/>
    <s v="Não"/>
  </r>
  <r>
    <s v="Sim"/>
    <s v="LDA ITIMIRIM"/>
    <x v="2"/>
    <n v="913"/>
    <s v="Não"/>
  </r>
  <r>
    <s v="Sim"/>
    <s v="LDA MALE"/>
    <x v="2"/>
    <n v="935"/>
    <s v="Não"/>
  </r>
  <r>
    <s v="Sim"/>
    <s v="LDA ISAQUITA"/>
    <x v="1"/>
    <n v="500"/>
    <s v="Não"/>
  </r>
  <r>
    <s v="Sim"/>
    <s v="LDA MALBATA"/>
    <x v="1"/>
    <n v="503"/>
    <s v="Não"/>
  </r>
  <r>
    <s v="Sim"/>
    <s v="LDA ABELARDO"/>
    <x v="2"/>
    <n v="83"/>
    <s v="Não"/>
  </r>
  <r>
    <s v="Sim"/>
    <s v="LDA MAFRA"/>
    <x v="2"/>
    <n v="988"/>
    <s v="Não"/>
  </r>
  <r>
    <s v="Sim"/>
    <s v="LDA CAMPOSO"/>
    <x v="2"/>
    <n v="1001"/>
    <s v="Não"/>
  </r>
  <r>
    <s v="Sim"/>
    <s v="LDA SANTAREM / SERV."/>
    <x v="2"/>
    <n v="1050"/>
    <s v="Não"/>
  </r>
  <r>
    <s v="Sim"/>
    <s v="LDA MARICA"/>
    <x v="2"/>
    <n v="1176"/>
    <s v="Não"/>
  </r>
  <r>
    <s v="Sim"/>
    <s v="LDA ATERLEME"/>
    <x v="2"/>
    <n v="1250"/>
    <s v="Não"/>
  </r>
  <r>
    <s v="Sim"/>
    <s v="LDA ABAETE"/>
    <x v="2"/>
    <n v="288"/>
    <s v="Não"/>
  </r>
  <r>
    <s v="Sim"/>
    <s v="LDA RODU"/>
    <x v="2"/>
    <n v="1447"/>
    <s v="Não"/>
  </r>
  <r>
    <s v="Sim"/>
    <s v="LDA ADUTORA"/>
    <x v="2"/>
    <n v="945"/>
    <s v="Não"/>
  </r>
  <r>
    <s v="Sim"/>
    <s v="LDA VILAMIL"/>
    <x v="2"/>
    <n v="1553"/>
    <s v="Não"/>
  </r>
  <r>
    <s v="Sim"/>
    <s v="LDA BELAVI"/>
    <x v="2"/>
    <n v="1711"/>
    <s v="Não"/>
  </r>
  <r>
    <s v="Sim"/>
    <s v="LDA FERNANDES"/>
    <x v="1"/>
    <n v="505"/>
    <s v="Não"/>
  </r>
  <r>
    <s v="Sim"/>
    <s v="LDA MORSILVA"/>
    <x v="1"/>
    <n v="514"/>
    <s v="Não"/>
  </r>
  <r>
    <s v="Sim"/>
    <s v="LDA POSSOLO"/>
    <x v="1"/>
    <n v="516"/>
    <s v="Não"/>
  </r>
  <r>
    <s v="Sim"/>
    <s v="LDA JOASEIRA"/>
    <x v="1"/>
    <n v="518"/>
    <s v="Não"/>
  </r>
  <r>
    <s v="Sim"/>
    <s v="LDA GENARO"/>
    <x v="1"/>
    <n v="552"/>
    <s v="Não"/>
  </r>
  <r>
    <s v="Sim"/>
    <s v="LDA CANOA"/>
    <x v="1"/>
    <n v="556"/>
    <s v="Não"/>
  </r>
  <r>
    <s v="Sim"/>
    <s v="LDA BENVINDO"/>
    <x v="1"/>
    <n v="572"/>
    <s v="Não"/>
  </r>
  <r>
    <s v="Sim"/>
    <s v="LDA ARENA"/>
    <x v="1"/>
    <n v="580"/>
    <s v="Não"/>
  </r>
  <r>
    <s v="Sim"/>
    <s v="LDA MARTINS"/>
    <x v="1"/>
    <n v="622"/>
    <s v="Não"/>
  </r>
  <r>
    <s v="Sim"/>
    <s v="LDA FROLICK/LDA LIVRAMENTO"/>
    <x v="1"/>
    <n v="663"/>
    <s v="Não"/>
  </r>
  <r>
    <s v="Sim"/>
    <s v="LDA CELESTINO"/>
    <x v="1"/>
    <n v="690"/>
    <s v="Não"/>
  </r>
  <r>
    <s v="Sim"/>
    <s v="LDA RAMIDAN"/>
    <x v="1"/>
    <n v="705"/>
    <s v="Não"/>
  </r>
  <r>
    <s v="Sim"/>
    <s v="LDA BANDUARTE"/>
    <x v="1"/>
    <n v="799"/>
    <s v="Não"/>
  </r>
  <r>
    <s v="Sim"/>
    <s v="LDA MARAMAR"/>
    <x v="1"/>
    <n v="835"/>
    <s v="Não"/>
  </r>
  <r>
    <s v="Sim"/>
    <s v="LDA CAREFIN"/>
    <x v="1"/>
    <n v="1046"/>
    <s v="Não"/>
  </r>
  <r>
    <s v="Sim"/>
    <s v="LDA ELIMATO"/>
    <x v="1"/>
    <n v="1228"/>
    <s v="Não"/>
  </r>
  <r>
    <s v="Sim"/>
    <s v="LDA GADOBAN"/>
    <x v="1"/>
    <n v="1405"/>
    <s v="Não"/>
  </r>
  <r>
    <s v="Sim"/>
    <s v="LDA RIOMORTO"/>
    <x v="1"/>
    <n v="1645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89CC5-5F05-4C42-B67D-AD9E8E3B2994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onal">
  <location ref="B3:D7" firstHeaderRow="0" firstDataRow="1" firstDataCol="1"/>
  <pivotFields count="5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td de Alim" fld="1" subtotal="count" baseField="0" baseItem="0"/>
    <dataField name="Qtd de Postes" fld="3" baseField="2" baseItem="0" numFmtId="3"/>
  </dataFields>
  <formats count="8">
    <format dxfId="29">
      <pivotArea field="2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07BFD-5A2C-4D68-8559-DAFFBCE1F9E8}" name="Tabela3" displayName="Tabela3" ref="A1:E384" totalsRowShown="0" headerRowDxfId="21">
  <autoFilter ref="A1:E384" xr:uid="{BDBA19F7-D41A-4BA8-9AA7-3974B2BB1C4D}"/>
  <sortState xmlns:xlrd2="http://schemas.microsoft.com/office/spreadsheetml/2017/richdata2" ref="A2:E384">
    <sortCondition ref="D1:D384"/>
  </sortState>
  <tableColumns count="5">
    <tableColumn id="1" xr3:uid="{3D180164-DE9F-4DAD-B4B7-D23636816614}" name="Inventário" dataDxfId="20"/>
    <tableColumn id="2" xr3:uid="{EF1EBF53-9712-4E76-A99E-151CCE17EA13}" name="Alimentador"/>
    <tableColumn id="3" xr3:uid="{C57AFD63-BB8A-41FE-A256-753F27B23C4E}" name="Regional" dataDxfId="19"/>
    <tableColumn id="4" xr3:uid="{325CB644-7197-4A2C-AB97-76822E9495A7}" name="Total Postes" dataDxfId="18"/>
    <tableColumn id="5" xr3:uid="{48309DB2-F48B-452F-BBB7-B4A4CFEE9275}" name="Local Perigoso?" dataDxfId="1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C024C-704F-4DD1-9E3B-0D5575A41545}" name="Escopo" displayName="Escopo" ref="A2:O344" totalsRowShown="0" headerRowDxfId="16">
  <autoFilter ref="A2:O344" xr:uid="{BDBA19F7-D41A-4BA8-9AA7-3974B2BB1C4D}"/>
  <tableColumns count="15">
    <tableColumn id="1" xr3:uid="{C4E6A902-3953-47A3-AC3B-C3D602FE690A}" name="ITEM" dataDxfId="15"/>
    <tableColumn id="3" xr3:uid="{77154972-5A51-4172-B4E6-CEDC5A6A3A6B}" name="REGIONAL" dataDxfId="14"/>
    <tableColumn id="2" xr3:uid="{056869BC-BAC2-4C62-AF43-C408666A3A69}" name="ALIMENTADOR" dataDxfId="13"/>
    <tableColumn id="14" xr3:uid="{D10CDC91-18CD-4772-8139-85406756D1E2}" name="ALIMENTADOR ALTERADO?" dataDxfId="12"/>
    <tableColumn id="5" xr3:uid="{E5AC49F2-C6B1-41D7-B9C5-19B3F6364E84}" name="SUBESTAÇÃO" dataDxfId="11"/>
    <tableColumn id="4" xr3:uid="{E67C0B87-AEF7-4E85-A4F3-960937EBC487}" name="POSTE" dataDxfId="10">
      <calculatedColumnFormula>IFERROR(VLOOKUP(Escopo[[#This Row],[ALIMENTADOR]],[1]Planilha1!$A:$B,2,0),"")</calculatedColumnFormula>
    </tableColumn>
    <tableColumn id="15" xr3:uid="{EEDA8310-332D-40D6-9930-1F3342A61533}" name="POSTE ATUAL" dataDxfId="9"/>
    <tableColumn id="6" xr3:uid="{79C59E8E-48F9-4601-9878-8AEE1EEE3422}" name="TRAFO" dataDxfId="8"/>
    <tableColumn id="7" xr3:uid="{E71C9995-22EB-49E6-AA77-FA4F7869A4F9}" name="RELIGAD." dataDxfId="7"/>
    <tableColumn id="8" xr3:uid="{BDE2AE48-5FD2-45EC-8CAE-240155AB2959}" name="SECCION." dataDxfId="6"/>
    <tableColumn id="9" xr3:uid="{1542A9AE-7B7F-4383-810F-0542E1821AFF}" name="KM_MT" dataDxfId="5"/>
    <tableColumn id="10" xr3:uid="{07EFD0E5-16CB-4984-96B2-37B669CC7AFD}" name="KM_BT" dataDxfId="4"/>
    <tableColumn id="11" xr3:uid="{DCD43B11-5323-4410-96D4-B45716EA82F0}" name="KM_RAMAIS" dataDxfId="3"/>
    <tableColumn id="12" xr3:uid="{EDF169AC-F4F9-4C51-A5FE-A2C9E68D9D2B}" name="QTDE RAMAIS" dataDxfId="2"/>
    <tableColumn id="13" xr3:uid="{6762908A-B4C2-4B3B-97C3-6D59ADE9AF0E}" name="CLIENTES BT" dataDxfId="1">
      <calculatedColumnFormula>IFERROR(VLOOKUP(Escopo[[#This Row],[ALIMENTADOR]],[2]ALIM!$A:$B,2,0),"")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FBD2-A636-4F1E-95A2-6C127D006103}">
  <dimension ref="B3:D7"/>
  <sheetViews>
    <sheetView showGridLines="0" workbookViewId="0">
      <selection activeCell="R13" sqref="R13"/>
    </sheetView>
  </sheetViews>
  <sheetFormatPr defaultRowHeight="14.5" x14ac:dyDescent="0.35"/>
  <cols>
    <col min="2" max="2" width="18" bestFit="1" customWidth="1"/>
    <col min="3" max="3" width="11.54296875" bestFit="1" customWidth="1"/>
    <col min="4" max="4" width="13.453125" bestFit="1" customWidth="1"/>
  </cols>
  <sheetData>
    <row r="3" spans="2:4" x14ac:dyDescent="0.35">
      <c r="B3" s="3" t="s">
        <v>390</v>
      </c>
      <c r="C3" s="2" t="s">
        <v>394</v>
      </c>
      <c r="D3" s="1" t="s">
        <v>395</v>
      </c>
    </row>
    <row r="4" spans="2:4" x14ac:dyDescent="0.35">
      <c r="B4" s="1" t="s">
        <v>258</v>
      </c>
      <c r="C4" s="1">
        <v>129</v>
      </c>
      <c r="D4" s="4">
        <v>65182</v>
      </c>
    </row>
    <row r="5" spans="2:4" x14ac:dyDescent="0.35">
      <c r="B5" s="1" t="s">
        <v>1</v>
      </c>
      <c r="C5" s="1">
        <v>93</v>
      </c>
      <c r="D5" s="4">
        <v>32326</v>
      </c>
    </row>
    <row r="6" spans="2:4" x14ac:dyDescent="0.35">
      <c r="B6" s="1" t="s">
        <v>21</v>
      </c>
      <c r="C6" s="1">
        <v>161</v>
      </c>
      <c r="D6" s="4">
        <v>54895</v>
      </c>
    </row>
    <row r="7" spans="2:4" x14ac:dyDescent="0.35">
      <c r="B7" s="1" t="s">
        <v>393</v>
      </c>
      <c r="C7" s="1">
        <v>383</v>
      </c>
      <c r="D7" s="4">
        <v>152403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5CBD-3DBC-4C0B-B4EA-CFBE963C4E33}">
  <dimension ref="A1:E384"/>
  <sheetViews>
    <sheetView showGridLines="0" topLeftCell="A346" workbookViewId="0">
      <selection activeCell="D1" sqref="D1:D1048576"/>
    </sheetView>
  </sheetViews>
  <sheetFormatPr defaultRowHeight="14.5" x14ac:dyDescent="0.35"/>
  <cols>
    <col min="1" max="1" width="14.7265625" style="1" bestFit="1" customWidth="1"/>
    <col min="2" max="2" width="35.81640625" bestFit="1" customWidth="1"/>
    <col min="3" max="3" width="13.26953125" style="1" bestFit="1" customWidth="1"/>
    <col min="4" max="4" width="16.26953125" style="1" bestFit="1" customWidth="1"/>
    <col min="5" max="5" width="19.26953125" style="1" bestFit="1" customWidth="1"/>
  </cols>
  <sheetData>
    <row r="1" spans="1:5" s="2" customFormat="1" x14ac:dyDescent="0.35">
      <c r="A1" s="2" t="s">
        <v>392</v>
      </c>
      <c r="B1" s="2" t="s">
        <v>391</v>
      </c>
      <c r="C1" s="2" t="s">
        <v>390</v>
      </c>
      <c r="D1" s="2" t="s">
        <v>389</v>
      </c>
      <c r="E1" s="2" t="s">
        <v>388</v>
      </c>
    </row>
    <row r="2" spans="1:5" x14ac:dyDescent="0.35">
      <c r="A2" s="1" t="s">
        <v>3</v>
      </c>
      <c r="B2" t="s">
        <v>387</v>
      </c>
      <c r="C2" s="1" t="s">
        <v>258</v>
      </c>
      <c r="D2" s="1">
        <v>1</v>
      </c>
      <c r="E2" s="1" t="s">
        <v>0</v>
      </c>
    </row>
    <row r="3" spans="1:5" x14ac:dyDescent="0.35">
      <c r="A3" s="1" t="s">
        <v>3</v>
      </c>
      <c r="B3" t="s">
        <v>386</v>
      </c>
      <c r="C3" s="1" t="s">
        <v>258</v>
      </c>
      <c r="D3" s="1">
        <v>1</v>
      </c>
      <c r="E3" s="1" t="s">
        <v>0</v>
      </c>
    </row>
    <row r="4" spans="1:5" x14ac:dyDescent="0.35">
      <c r="A4" s="1" t="s">
        <v>3</v>
      </c>
      <c r="B4" t="s">
        <v>201</v>
      </c>
      <c r="C4" s="1" t="s">
        <v>21</v>
      </c>
      <c r="D4" s="1">
        <v>1</v>
      </c>
      <c r="E4" s="1" t="s">
        <v>0</v>
      </c>
    </row>
    <row r="5" spans="1:5" x14ac:dyDescent="0.35">
      <c r="A5" s="1" t="s">
        <v>3</v>
      </c>
      <c r="B5" t="s">
        <v>200</v>
      </c>
      <c r="C5" s="1" t="s">
        <v>21</v>
      </c>
      <c r="D5" s="1">
        <v>1</v>
      </c>
      <c r="E5" s="1" t="s">
        <v>0</v>
      </c>
    </row>
    <row r="6" spans="1:5" x14ac:dyDescent="0.35">
      <c r="A6" s="1" t="s">
        <v>3</v>
      </c>
      <c r="B6" t="s">
        <v>199</v>
      </c>
      <c r="C6" s="1" t="s">
        <v>21</v>
      </c>
      <c r="D6" s="1">
        <v>1</v>
      </c>
      <c r="E6" s="1" t="s">
        <v>0</v>
      </c>
    </row>
    <row r="7" spans="1:5" x14ac:dyDescent="0.35">
      <c r="A7" s="1" t="s">
        <v>3</v>
      </c>
      <c r="B7" t="s">
        <v>198</v>
      </c>
      <c r="C7" s="1" t="s">
        <v>21</v>
      </c>
      <c r="D7" s="1">
        <v>1</v>
      </c>
      <c r="E7" s="1" t="s">
        <v>0</v>
      </c>
    </row>
    <row r="8" spans="1:5" x14ac:dyDescent="0.35">
      <c r="A8" s="1" t="s">
        <v>3</v>
      </c>
      <c r="B8" t="s">
        <v>197</v>
      </c>
      <c r="C8" s="1" t="s">
        <v>21</v>
      </c>
      <c r="D8" s="1">
        <v>1</v>
      </c>
      <c r="E8" s="1" t="s">
        <v>0</v>
      </c>
    </row>
    <row r="9" spans="1:5" x14ac:dyDescent="0.35">
      <c r="A9" s="1" t="s">
        <v>3</v>
      </c>
      <c r="B9" t="s">
        <v>196</v>
      </c>
      <c r="C9" s="1" t="s">
        <v>21</v>
      </c>
      <c r="D9" s="1">
        <v>1</v>
      </c>
      <c r="E9" s="1" t="s">
        <v>0</v>
      </c>
    </row>
    <row r="10" spans="1:5" x14ac:dyDescent="0.35">
      <c r="A10" s="1" t="s">
        <v>3</v>
      </c>
      <c r="B10" t="s">
        <v>195</v>
      </c>
      <c r="C10" s="1" t="s">
        <v>21</v>
      </c>
      <c r="D10" s="1">
        <v>1</v>
      </c>
      <c r="E10" s="1" t="s">
        <v>0</v>
      </c>
    </row>
    <row r="11" spans="1:5" x14ac:dyDescent="0.35">
      <c r="A11" s="1" t="s">
        <v>3</v>
      </c>
      <c r="B11" t="s">
        <v>194</v>
      </c>
      <c r="C11" s="1" t="s">
        <v>21</v>
      </c>
      <c r="D11" s="1">
        <v>1</v>
      </c>
      <c r="E11" s="1" t="s">
        <v>0</v>
      </c>
    </row>
    <row r="12" spans="1:5" x14ac:dyDescent="0.35">
      <c r="A12" s="1" t="s">
        <v>3</v>
      </c>
      <c r="B12" t="s">
        <v>385</v>
      </c>
      <c r="C12" s="1" t="s">
        <v>258</v>
      </c>
      <c r="D12" s="1">
        <v>2</v>
      </c>
      <c r="E12" s="1" t="s">
        <v>0</v>
      </c>
    </row>
    <row r="13" spans="1:5" x14ac:dyDescent="0.35">
      <c r="A13" s="1" t="s">
        <v>3</v>
      </c>
      <c r="B13" t="s">
        <v>193</v>
      </c>
      <c r="C13" s="1" t="s">
        <v>21</v>
      </c>
      <c r="D13" s="1">
        <v>2</v>
      </c>
      <c r="E13" s="1" t="s">
        <v>0</v>
      </c>
    </row>
    <row r="14" spans="1:5" x14ac:dyDescent="0.35">
      <c r="A14" s="1" t="s">
        <v>3</v>
      </c>
      <c r="B14" t="s">
        <v>192</v>
      </c>
      <c r="C14" s="1" t="s">
        <v>21</v>
      </c>
      <c r="D14" s="1">
        <v>2</v>
      </c>
      <c r="E14" s="1" t="s">
        <v>0</v>
      </c>
    </row>
    <row r="15" spans="1:5" x14ac:dyDescent="0.35">
      <c r="A15" s="1" t="s">
        <v>3</v>
      </c>
      <c r="B15" t="s">
        <v>191</v>
      </c>
      <c r="C15" s="1" t="s">
        <v>21</v>
      </c>
      <c r="D15" s="1">
        <v>2</v>
      </c>
      <c r="E15" s="1" t="s">
        <v>0</v>
      </c>
    </row>
    <row r="16" spans="1:5" x14ac:dyDescent="0.35">
      <c r="A16" s="1" t="s">
        <v>3</v>
      </c>
      <c r="B16" t="s">
        <v>190</v>
      </c>
      <c r="C16" s="1" t="s">
        <v>21</v>
      </c>
      <c r="D16" s="1">
        <v>2</v>
      </c>
      <c r="E16" s="1" t="s">
        <v>0</v>
      </c>
    </row>
    <row r="17" spans="1:5" x14ac:dyDescent="0.35">
      <c r="A17" s="1" t="s">
        <v>3</v>
      </c>
      <c r="B17" t="s">
        <v>189</v>
      </c>
      <c r="C17" s="1" t="s">
        <v>21</v>
      </c>
      <c r="D17" s="1">
        <v>2</v>
      </c>
      <c r="E17" s="1" t="s">
        <v>0</v>
      </c>
    </row>
    <row r="18" spans="1:5" x14ac:dyDescent="0.35">
      <c r="A18" s="1" t="s">
        <v>3</v>
      </c>
      <c r="B18" t="s">
        <v>188</v>
      </c>
      <c r="C18" s="1" t="s">
        <v>21</v>
      </c>
      <c r="D18" s="1">
        <v>2</v>
      </c>
      <c r="E18" s="1" t="s">
        <v>0</v>
      </c>
    </row>
    <row r="19" spans="1:5" x14ac:dyDescent="0.35">
      <c r="A19" s="1" t="s">
        <v>3</v>
      </c>
      <c r="B19" t="s">
        <v>187</v>
      </c>
      <c r="C19" s="1" t="s">
        <v>21</v>
      </c>
      <c r="D19" s="1">
        <v>3</v>
      </c>
      <c r="E19" s="1" t="s">
        <v>0</v>
      </c>
    </row>
    <row r="20" spans="1:5" x14ac:dyDescent="0.35">
      <c r="A20" s="1" t="s">
        <v>3</v>
      </c>
      <c r="B20" t="s">
        <v>186</v>
      </c>
      <c r="C20" s="1" t="s">
        <v>21</v>
      </c>
      <c r="D20" s="1">
        <v>3</v>
      </c>
      <c r="E20" s="1" t="s">
        <v>0</v>
      </c>
    </row>
    <row r="21" spans="1:5" x14ac:dyDescent="0.35">
      <c r="A21" s="1" t="s">
        <v>3</v>
      </c>
      <c r="B21" t="s">
        <v>185</v>
      </c>
      <c r="C21" s="1" t="s">
        <v>21</v>
      </c>
      <c r="D21" s="1">
        <v>3</v>
      </c>
      <c r="E21" s="1" t="s">
        <v>0</v>
      </c>
    </row>
    <row r="22" spans="1:5" x14ac:dyDescent="0.35">
      <c r="A22" s="1" t="s">
        <v>3</v>
      </c>
      <c r="B22" t="s">
        <v>184</v>
      </c>
      <c r="C22" s="1" t="s">
        <v>21</v>
      </c>
      <c r="D22" s="1">
        <v>3</v>
      </c>
      <c r="E22" s="1" t="s">
        <v>0</v>
      </c>
    </row>
    <row r="23" spans="1:5" x14ac:dyDescent="0.35">
      <c r="A23" s="1" t="s">
        <v>3</v>
      </c>
      <c r="B23" t="s">
        <v>183</v>
      </c>
      <c r="C23" s="1" t="s">
        <v>21</v>
      </c>
      <c r="D23" s="1">
        <v>3</v>
      </c>
      <c r="E23" s="1" t="s">
        <v>0</v>
      </c>
    </row>
    <row r="24" spans="1:5" x14ac:dyDescent="0.35">
      <c r="A24" s="1" t="s">
        <v>3</v>
      </c>
      <c r="B24" t="s">
        <v>384</v>
      </c>
      <c r="C24" s="1" t="s">
        <v>258</v>
      </c>
      <c r="D24" s="1">
        <v>4</v>
      </c>
      <c r="E24" s="1" t="s">
        <v>0</v>
      </c>
    </row>
    <row r="25" spans="1:5" x14ac:dyDescent="0.35">
      <c r="A25" s="1" t="s">
        <v>3</v>
      </c>
      <c r="B25" t="s">
        <v>257</v>
      </c>
      <c r="C25" s="1" t="s">
        <v>1</v>
      </c>
      <c r="D25" s="1">
        <v>4</v>
      </c>
      <c r="E25" s="1" t="s">
        <v>0</v>
      </c>
    </row>
    <row r="26" spans="1:5" x14ac:dyDescent="0.35">
      <c r="A26" s="1" t="s">
        <v>3</v>
      </c>
      <c r="B26" t="s">
        <v>182</v>
      </c>
      <c r="C26" s="1" t="s">
        <v>21</v>
      </c>
      <c r="D26" s="1">
        <v>5</v>
      </c>
      <c r="E26" s="1" t="s">
        <v>0</v>
      </c>
    </row>
    <row r="27" spans="1:5" x14ac:dyDescent="0.35">
      <c r="A27" s="1" t="s">
        <v>3</v>
      </c>
      <c r="B27" t="s">
        <v>181</v>
      </c>
      <c r="C27" s="1" t="s">
        <v>21</v>
      </c>
      <c r="D27" s="1">
        <v>5</v>
      </c>
      <c r="E27" s="1" t="s">
        <v>0</v>
      </c>
    </row>
    <row r="28" spans="1:5" x14ac:dyDescent="0.35">
      <c r="A28" s="1" t="s">
        <v>3</v>
      </c>
      <c r="B28" t="s">
        <v>179</v>
      </c>
      <c r="C28" s="1" t="s">
        <v>21</v>
      </c>
      <c r="D28" s="1">
        <v>6</v>
      </c>
      <c r="E28" s="1" t="s">
        <v>0</v>
      </c>
    </row>
    <row r="29" spans="1:5" x14ac:dyDescent="0.35">
      <c r="A29" s="1" t="s">
        <v>3</v>
      </c>
      <c r="B29" t="s">
        <v>178</v>
      </c>
      <c r="C29" s="1" t="s">
        <v>21</v>
      </c>
      <c r="D29" s="1">
        <v>7</v>
      </c>
      <c r="E29" s="1" t="s">
        <v>0</v>
      </c>
    </row>
    <row r="30" spans="1:5" x14ac:dyDescent="0.35">
      <c r="A30" s="1" t="s">
        <v>3</v>
      </c>
      <c r="B30" t="s">
        <v>177</v>
      </c>
      <c r="C30" s="1" t="s">
        <v>21</v>
      </c>
      <c r="D30" s="1">
        <v>7</v>
      </c>
      <c r="E30" s="1" t="s">
        <v>0</v>
      </c>
    </row>
    <row r="31" spans="1:5" x14ac:dyDescent="0.35">
      <c r="A31" s="1" t="s">
        <v>3</v>
      </c>
      <c r="B31" t="s">
        <v>176</v>
      </c>
      <c r="C31" s="1" t="s">
        <v>21</v>
      </c>
      <c r="D31" s="1">
        <v>7</v>
      </c>
      <c r="E31" s="1" t="s">
        <v>0</v>
      </c>
    </row>
    <row r="32" spans="1:5" x14ac:dyDescent="0.35">
      <c r="A32" s="1" t="s">
        <v>3</v>
      </c>
      <c r="B32" t="s">
        <v>175</v>
      </c>
      <c r="C32" s="1" t="s">
        <v>21</v>
      </c>
      <c r="D32" s="1">
        <v>8</v>
      </c>
      <c r="E32" s="1" t="s">
        <v>0</v>
      </c>
    </row>
    <row r="33" spans="1:5" x14ac:dyDescent="0.35">
      <c r="A33" s="1" t="s">
        <v>3</v>
      </c>
      <c r="B33" t="s">
        <v>174</v>
      </c>
      <c r="C33" s="1" t="s">
        <v>21</v>
      </c>
      <c r="D33" s="1">
        <v>8</v>
      </c>
      <c r="E33" s="1" t="s">
        <v>0</v>
      </c>
    </row>
    <row r="34" spans="1:5" x14ac:dyDescent="0.35">
      <c r="A34" s="1" t="s">
        <v>3</v>
      </c>
      <c r="B34" t="s">
        <v>173</v>
      </c>
      <c r="C34" s="1" t="s">
        <v>21</v>
      </c>
      <c r="D34" s="1">
        <v>8</v>
      </c>
      <c r="E34" s="1" t="s">
        <v>0</v>
      </c>
    </row>
    <row r="35" spans="1:5" x14ac:dyDescent="0.35">
      <c r="A35" s="1" t="s">
        <v>3</v>
      </c>
      <c r="B35" t="s">
        <v>172</v>
      </c>
      <c r="C35" s="1" t="s">
        <v>21</v>
      </c>
      <c r="D35" s="1">
        <v>8</v>
      </c>
      <c r="E35" s="1" t="s">
        <v>0</v>
      </c>
    </row>
    <row r="36" spans="1:5" x14ac:dyDescent="0.35">
      <c r="A36" s="1" t="s">
        <v>3</v>
      </c>
      <c r="B36" t="s">
        <v>171</v>
      </c>
      <c r="C36" s="1" t="s">
        <v>21</v>
      </c>
      <c r="D36" s="1">
        <v>9</v>
      </c>
      <c r="E36" s="1" t="s">
        <v>0</v>
      </c>
    </row>
    <row r="37" spans="1:5" x14ac:dyDescent="0.35">
      <c r="A37" s="1" t="s">
        <v>3</v>
      </c>
      <c r="B37" t="s">
        <v>170</v>
      </c>
      <c r="C37" s="1" t="s">
        <v>21</v>
      </c>
      <c r="D37" s="1">
        <v>10</v>
      </c>
      <c r="E37" s="1" t="s">
        <v>0</v>
      </c>
    </row>
    <row r="38" spans="1:5" x14ac:dyDescent="0.35">
      <c r="A38" s="1" t="s">
        <v>3</v>
      </c>
      <c r="B38" t="s">
        <v>169</v>
      </c>
      <c r="C38" s="1" t="s">
        <v>21</v>
      </c>
      <c r="D38" s="1">
        <v>10</v>
      </c>
      <c r="E38" s="1" t="s">
        <v>0</v>
      </c>
    </row>
    <row r="39" spans="1:5" x14ac:dyDescent="0.35">
      <c r="A39" s="1" t="s">
        <v>3</v>
      </c>
      <c r="B39" t="s">
        <v>168</v>
      </c>
      <c r="C39" s="1" t="s">
        <v>21</v>
      </c>
      <c r="D39" s="1">
        <v>10</v>
      </c>
      <c r="E39" s="1" t="s">
        <v>0</v>
      </c>
    </row>
    <row r="40" spans="1:5" x14ac:dyDescent="0.35">
      <c r="A40" s="1" t="s">
        <v>3</v>
      </c>
      <c r="B40" t="s">
        <v>167</v>
      </c>
      <c r="C40" s="1" t="s">
        <v>21</v>
      </c>
      <c r="D40" s="1">
        <v>12</v>
      </c>
      <c r="E40" s="1" t="s">
        <v>0</v>
      </c>
    </row>
    <row r="41" spans="1:5" x14ac:dyDescent="0.35">
      <c r="A41" s="1" t="s">
        <v>3</v>
      </c>
      <c r="B41" t="s">
        <v>166</v>
      </c>
      <c r="C41" s="1" t="s">
        <v>21</v>
      </c>
      <c r="D41" s="1">
        <v>12</v>
      </c>
      <c r="E41" s="1" t="s">
        <v>0</v>
      </c>
    </row>
    <row r="42" spans="1:5" x14ac:dyDescent="0.35">
      <c r="A42" s="1" t="s">
        <v>3</v>
      </c>
      <c r="B42" t="s">
        <v>165</v>
      </c>
      <c r="C42" s="1" t="s">
        <v>21</v>
      </c>
      <c r="D42" s="1">
        <v>12</v>
      </c>
      <c r="E42" s="1" t="s">
        <v>0</v>
      </c>
    </row>
    <row r="43" spans="1:5" x14ac:dyDescent="0.35">
      <c r="A43" s="1" t="s">
        <v>3</v>
      </c>
      <c r="B43" t="s">
        <v>164</v>
      </c>
      <c r="C43" s="1" t="s">
        <v>21</v>
      </c>
      <c r="D43" s="1">
        <v>13</v>
      </c>
      <c r="E43" s="1" t="s">
        <v>0</v>
      </c>
    </row>
    <row r="44" spans="1:5" x14ac:dyDescent="0.35">
      <c r="A44" s="1" t="s">
        <v>3</v>
      </c>
      <c r="B44" t="s">
        <v>162</v>
      </c>
      <c r="C44" s="1" t="s">
        <v>21</v>
      </c>
      <c r="D44" s="1">
        <v>16</v>
      </c>
      <c r="E44" s="1" t="s">
        <v>0</v>
      </c>
    </row>
    <row r="45" spans="1:5" x14ac:dyDescent="0.35">
      <c r="A45" s="1" t="s">
        <v>3</v>
      </c>
      <c r="B45" t="s">
        <v>161</v>
      </c>
      <c r="C45" s="1" t="s">
        <v>21</v>
      </c>
      <c r="D45" s="1">
        <v>16</v>
      </c>
      <c r="E45" s="1" t="s">
        <v>0</v>
      </c>
    </row>
    <row r="46" spans="1:5" x14ac:dyDescent="0.35">
      <c r="A46" s="1" t="s">
        <v>3</v>
      </c>
      <c r="B46" t="s">
        <v>160</v>
      </c>
      <c r="C46" s="1" t="s">
        <v>21</v>
      </c>
      <c r="D46" s="1">
        <v>16</v>
      </c>
      <c r="E46" s="1" t="s">
        <v>0</v>
      </c>
    </row>
    <row r="47" spans="1:5" x14ac:dyDescent="0.35">
      <c r="A47" s="1" t="s">
        <v>3</v>
      </c>
      <c r="B47" t="s">
        <v>159</v>
      </c>
      <c r="C47" s="1" t="s">
        <v>21</v>
      </c>
      <c r="D47" s="1">
        <v>17</v>
      </c>
      <c r="E47" s="1" t="s">
        <v>0</v>
      </c>
    </row>
    <row r="48" spans="1:5" x14ac:dyDescent="0.35">
      <c r="A48" s="1" t="s">
        <v>3</v>
      </c>
      <c r="B48" t="s">
        <v>383</v>
      </c>
      <c r="C48" s="1" t="s">
        <v>258</v>
      </c>
      <c r="D48" s="1">
        <v>18</v>
      </c>
      <c r="E48" s="1" t="s">
        <v>0</v>
      </c>
    </row>
    <row r="49" spans="1:5" x14ac:dyDescent="0.35">
      <c r="A49" s="1" t="s">
        <v>3</v>
      </c>
      <c r="B49" t="s">
        <v>158</v>
      </c>
      <c r="C49" s="1" t="s">
        <v>21</v>
      </c>
      <c r="D49" s="1">
        <v>19</v>
      </c>
      <c r="E49" s="1" t="s">
        <v>0</v>
      </c>
    </row>
    <row r="50" spans="1:5" x14ac:dyDescent="0.35">
      <c r="A50" s="1" t="s">
        <v>3</v>
      </c>
      <c r="B50" t="s">
        <v>157</v>
      </c>
      <c r="C50" s="1" t="s">
        <v>21</v>
      </c>
      <c r="D50" s="1">
        <v>19</v>
      </c>
      <c r="E50" s="1" t="s">
        <v>0</v>
      </c>
    </row>
    <row r="51" spans="1:5" x14ac:dyDescent="0.35">
      <c r="A51" s="1" t="s">
        <v>3</v>
      </c>
      <c r="B51" t="s">
        <v>256</v>
      </c>
      <c r="C51" s="1" t="s">
        <v>1</v>
      </c>
      <c r="D51" s="1">
        <v>20</v>
      </c>
      <c r="E51" s="1" t="s">
        <v>0</v>
      </c>
    </row>
    <row r="52" spans="1:5" x14ac:dyDescent="0.35">
      <c r="A52" s="1" t="s">
        <v>3</v>
      </c>
      <c r="B52" t="s">
        <v>156</v>
      </c>
      <c r="C52" s="1" t="s">
        <v>21</v>
      </c>
      <c r="D52" s="1">
        <v>20</v>
      </c>
      <c r="E52" s="1" t="s">
        <v>0</v>
      </c>
    </row>
    <row r="53" spans="1:5" x14ac:dyDescent="0.35">
      <c r="A53" s="1" t="s">
        <v>3</v>
      </c>
      <c r="B53" t="s">
        <v>382</v>
      </c>
      <c r="C53" s="1" t="s">
        <v>258</v>
      </c>
      <c r="D53" s="1">
        <v>21</v>
      </c>
      <c r="E53" s="1" t="s">
        <v>0</v>
      </c>
    </row>
    <row r="54" spans="1:5" x14ac:dyDescent="0.35">
      <c r="A54" s="1" t="s">
        <v>3</v>
      </c>
      <c r="B54" t="s">
        <v>155</v>
      </c>
      <c r="C54" s="1" t="s">
        <v>21</v>
      </c>
      <c r="D54" s="1">
        <v>21</v>
      </c>
      <c r="E54" s="1" t="s">
        <v>0</v>
      </c>
    </row>
    <row r="55" spans="1:5" x14ac:dyDescent="0.35">
      <c r="A55" s="1" t="s">
        <v>3</v>
      </c>
      <c r="B55" t="s">
        <v>152</v>
      </c>
      <c r="C55" s="1" t="s">
        <v>21</v>
      </c>
      <c r="D55" s="1">
        <v>25</v>
      </c>
      <c r="E55" s="1" t="s">
        <v>0</v>
      </c>
    </row>
    <row r="56" spans="1:5" x14ac:dyDescent="0.35">
      <c r="A56" s="1" t="s">
        <v>3</v>
      </c>
      <c r="B56" t="s">
        <v>151</v>
      </c>
      <c r="C56" s="1" t="s">
        <v>21</v>
      </c>
      <c r="D56" s="1">
        <v>32</v>
      </c>
      <c r="E56" s="1" t="s">
        <v>0</v>
      </c>
    </row>
    <row r="57" spans="1:5" x14ac:dyDescent="0.35">
      <c r="A57" s="1" t="s">
        <v>3</v>
      </c>
      <c r="B57" t="s">
        <v>381</v>
      </c>
      <c r="C57" s="1" t="s">
        <v>258</v>
      </c>
      <c r="D57" s="1">
        <v>34</v>
      </c>
      <c r="E57" s="1" t="s">
        <v>0</v>
      </c>
    </row>
    <row r="58" spans="1:5" x14ac:dyDescent="0.35">
      <c r="A58" s="1" t="s">
        <v>3</v>
      </c>
      <c r="B58" t="s">
        <v>255</v>
      </c>
      <c r="C58" s="1" t="s">
        <v>1</v>
      </c>
      <c r="D58" s="1">
        <v>36</v>
      </c>
      <c r="E58" s="1" t="s">
        <v>0</v>
      </c>
    </row>
    <row r="59" spans="1:5" x14ac:dyDescent="0.35">
      <c r="A59" s="1" t="s">
        <v>3</v>
      </c>
      <c r="B59" t="s">
        <v>254</v>
      </c>
      <c r="C59" s="1" t="s">
        <v>1</v>
      </c>
      <c r="D59" s="1">
        <v>36</v>
      </c>
      <c r="E59" s="1" t="s">
        <v>0</v>
      </c>
    </row>
    <row r="60" spans="1:5" x14ac:dyDescent="0.35">
      <c r="A60" s="1" t="s">
        <v>3</v>
      </c>
      <c r="B60" t="s">
        <v>253</v>
      </c>
      <c r="C60" s="1" t="s">
        <v>1</v>
      </c>
      <c r="D60" s="1">
        <v>37</v>
      </c>
      <c r="E60" s="1" t="s">
        <v>0</v>
      </c>
    </row>
    <row r="61" spans="1:5" x14ac:dyDescent="0.35">
      <c r="A61" s="1" t="s">
        <v>3</v>
      </c>
      <c r="B61" t="s">
        <v>150</v>
      </c>
      <c r="C61" s="1" t="s">
        <v>21</v>
      </c>
      <c r="D61" s="1">
        <v>37</v>
      </c>
      <c r="E61" s="1" t="s">
        <v>0</v>
      </c>
    </row>
    <row r="62" spans="1:5" x14ac:dyDescent="0.35">
      <c r="A62" s="1" t="s">
        <v>3</v>
      </c>
      <c r="B62" t="s">
        <v>149</v>
      </c>
      <c r="C62" s="1" t="s">
        <v>21</v>
      </c>
      <c r="D62" s="1">
        <v>40</v>
      </c>
      <c r="E62" s="1" t="s">
        <v>0</v>
      </c>
    </row>
    <row r="63" spans="1:5" x14ac:dyDescent="0.35">
      <c r="A63" s="1" t="s">
        <v>3</v>
      </c>
      <c r="B63" t="s">
        <v>148</v>
      </c>
      <c r="C63" s="1" t="s">
        <v>21</v>
      </c>
      <c r="D63" s="1">
        <v>42</v>
      </c>
      <c r="E63" s="1" t="s">
        <v>0</v>
      </c>
    </row>
    <row r="64" spans="1:5" x14ac:dyDescent="0.35">
      <c r="A64" s="1" t="s">
        <v>3</v>
      </c>
      <c r="B64" t="s">
        <v>147</v>
      </c>
      <c r="C64" s="1" t="s">
        <v>21</v>
      </c>
      <c r="D64" s="1">
        <v>42</v>
      </c>
      <c r="E64" s="1" t="s">
        <v>0</v>
      </c>
    </row>
    <row r="65" spans="1:5" x14ac:dyDescent="0.35">
      <c r="A65" s="1" t="s">
        <v>3</v>
      </c>
      <c r="B65" t="s">
        <v>146</v>
      </c>
      <c r="C65" s="1" t="s">
        <v>21</v>
      </c>
      <c r="D65" s="1">
        <v>46</v>
      </c>
      <c r="E65" s="1" t="s">
        <v>0</v>
      </c>
    </row>
    <row r="66" spans="1:5" x14ac:dyDescent="0.35">
      <c r="A66" s="1" t="s">
        <v>3</v>
      </c>
      <c r="B66" t="s">
        <v>145</v>
      </c>
      <c r="C66" s="1" t="s">
        <v>21</v>
      </c>
      <c r="D66" s="1">
        <v>47</v>
      </c>
      <c r="E66" s="1" t="s">
        <v>0</v>
      </c>
    </row>
    <row r="67" spans="1:5" x14ac:dyDescent="0.35">
      <c r="A67" s="1" t="s">
        <v>3</v>
      </c>
      <c r="B67" t="s">
        <v>144</v>
      </c>
      <c r="C67" s="1" t="s">
        <v>21</v>
      </c>
      <c r="D67" s="1">
        <v>47</v>
      </c>
      <c r="E67" s="1" t="s">
        <v>0</v>
      </c>
    </row>
    <row r="68" spans="1:5" x14ac:dyDescent="0.35">
      <c r="A68" s="1" t="s">
        <v>3</v>
      </c>
      <c r="B68" t="s">
        <v>143</v>
      </c>
      <c r="C68" s="1" t="s">
        <v>21</v>
      </c>
      <c r="D68" s="1">
        <v>51</v>
      </c>
      <c r="E68" s="1" t="s">
        <v>0</v>
      </c>
    </row>
    <row r="69" spans="1:5" x14ac:dyDescent="0.35">
      <c r="A69" s="1" t="s">
        <v>3</v>
      </c>
      <c r="B69" t="s">
        <v>142</v>
      </c>
      <c r="C69" s="1" t="s">
        <v>21</v>
      </c>
      <c r="D69" s="1">
        <v>52</v>
      </c>
      <c r="E69" s="1" t="s">
        <v>0</v>
      </c>
    </row>
    <row r="70" spans="1:5" x14ac:dyDescent="0.35">
      <c r="A70" s="1" t="s">
        <v>3</v>
      </c>
      <c r="B70" t="s">
        <v>252</v>
      </c>
      <c r="C70" s="1" t="s">
        <v>1</v>
      </c>
      <c r="D70" s="1">
        <v>53</v>
      </c>
      <c r="E70" s="1" t="s">
        <v>0</v>
      </c>
    </row>
    <row r="71" spans="1:5" x14ac:dyDescent="0.35">
      <c r="A71" s="1" t="s">
        <v>3</v>
      </c>
      <c r="B71" t="s">
        <v>380</v>
      </c>
      <c r="C71" s="1" t="s">
        <v>258</v>
      </c>
      <c r="D71" s="1">
        <v>56</v>
      </c>
      <c r="E71" s="1" t="s">
        <v>0</v>
      </c>
    </row>
    <row r="72" spans="1:5" x14ac:dyDescent="0.35">
      <c r="A72" s="1" t="s">
        <v>3</v>
      </c>
      <c r="B72" t="s">
        <v>141</v>
      </c>
      <c r="C72" s="1" t="s">
        <v>21</v>
      </c>
      <c r="D72" s="1">
        <v>57</v>
      </c>
      <c r="E72" s="1" t="s">
        <v>0</v>
      </c>
    </row>
    <row r="73" spans="1:5" x14ac:dyDescent="0.35">
      <c r="A73" s="1" t="s">
        <v>3</v>
      </c>
      <c r="B73" t="s">
        <v>251</v>
      </c>
      <c r="C73" s="1" t="s">
        <v>1</v>
      </c>
      <c r="D73" s="1">
        <v>62</v>
      </c>
      <c r="E73" s="1" t="s">
        <v>0</v>
      </c>
    </row>
    <row r="74" spans="1:5" x14ac:dyDescent="0.35">
      <c r="A74" s="1" t="s">
        <v>3</v>
      </c>
      <c r="B74" t="s">
        <v>379</v>
      </c>
      <c r="C74" s="1" t="s">
        <v>258</v>
      </c>
      <c r="D74" s="1">
        <v>64</v>
      </c>
      <c r="E74" s="1" t="s">
        <v>0</v>
      </c>
    </row>
    <row r="75" spans="1:5" x14ac:dyDescent="0.35">
      <c r="A75" s="1" t="s">
        <v>3</v>
      </c>
      <c r="B75" t="s">
        <v>378</v>
      </c>
      <c r="C75" s="1" t="s">
        <v>258</v>
      </c>
      <c r="D75" s="1">
        <v>64</v>
      </c>
      <c r="E75" s="1" t="s">
        <v>0</v>
      </c>
    </row>
    <row r="76" spans="1:5" x14ac:dyDescent="0.35">
      <c r="A76" s="1" t="s">
        <v>3</v>
      </c>
      <c r="B76" t="s">
        <v>377</v>
      </c>
      <c r="C76" s="1" t="s">
        <v>258</v>
      </c>
      <c r="D76" s="1">
        <v>69</v>
      </c>
      <c r="E76" s="1" t="s">
        <v>0</v>
      </c>
    </row>
    <row r="77" spans="1:5" x14ac:dyDescent="0.35">
      <c r="A77" s="1" t="s">
        <v>3</v>
      </c>
      <c r="B77" t="s">
        <v>376</v>
      </c>
      <c r="C77" s="1" t="s">
        <v>258</v>
      </c>
      <c r="D77" s="1">
        <v>70</v>
      </c>
      <c r="E77" s="1" t="s">
        <v>0</v>
      </c>
    </row>
    <row r="78" spans="1:5" x14ac:dyDescent="0.35">
      <c r="A78" s="1" t="s">
        <v>3</v>
      </c>
      <c r="B78" t="s">
        <v>250</v>
      </c>
      <c r="C78" s="1" t="s">
        <v>1</v>
      </c>
      <c r="D78" s="1">
        <v>71</v>
      </c>
      <c r="E78" s="1" t="s">
        <v>0</v>
      </c>
    </row>
    <row r="79" spans="1:5" x14ac:dyDescent="0.35">
      <c r="A79" s="1" t="s">
        <v>3</v>
      </c>
      <c r="B79" t="s">
        <v>140</v>
      </c>
      <c r="C79" s="1" t="s">
        <v>21</v>
      </c>
      <c r="D79" s="1">
        <v>73</v>
      </c>
      <c r="E79" s="1" t="s">
        <v>0</v>
      </c>
    </row>
    <row r="80" spans="1:5" x14ac:dyDescent="0.35">
      <c r="A80" s="1" t="s">
        <v>3</v>
      </c>
      <c r="B80" t="s">
        <v>249</v>
      </c>
      <c r="C80" s="1" t="s">
        <v>1</v>
      </c>
      <c r="D80" s="1">
        <v>74</v>
      </c>
      <c r="E80" s="1" t="s">
        <v>0</v>
      </c>
    </row>
    <row r="81" spans="1:5" x14ac:dyDescent="0.35">
      <c r="A81" s="1" t="s">
        <v>3</v>
      </c>
      <c r="B81" t="s">
        <v>375</v>
      </c>
      <c r="C81" s="1" t="s">
        <v>258</v>
      </c>
      <c r="D81" s="1">
        <v>75</v>
      </c>
      <c r="E81" s="1" t="s">
        <v>0</v>
      </c>
    </row>
    <row r="82" spans="1:5" x14ac:dyDescent="0.35">
      <c r="A82" s="1" t="s">
        <v>3</v>
      </c>
      <c r="B82" t="s">
        <v>248</v>
      </c>
      <c r="C82" s="1" t="s">
        <v>1</v>
      </c>
      <c r="D82" s="1">
        <v>75</v>
      </c>
      <c r="E82" s="1" t="s">
        <v>0</v>
      </c>
    </row>
    <row r="83" spans="1:5" x14ac:dyDescent="0.35">
      <c r="A83" s="1" t="s">
        <v>3</v>
      </c>
      <c r="B83" t="s">
        <v>247</v>
      </c>
      <c r="C83" s="1" t="s">
        <v>1</v>
      </c>
      <c r="D83" s="1">
        <v>78</v>
      </c>
      <c r="E83" s="1" t="s">
        <v>0</v>
      </c>
    </row>
    <row r="84" spans="1:5" x14ac:dyDescent="0.35">
      <c r="A84" s="1" t="s">
        <v>3</v>
      </c>
      <c r="B84" t="s">
        <v>374</v>
      </c>
      <c r="C84" s="1" t="s">
        <v>258</v>
      </c>
      <c r="D84" s="1">
        <v>80</v>
      </c>
      <c r="E84" s="1" t="s">
        <v>0</v>
      </c>
    </row>
    <row r="85" spans="1:5" x14ac:dyDescent="0.35">
      <c r="A85" s="1" t="s">
        <v>3</v>
      </c>
      <c r="B85" t="s">
        <v>246</v>
      </c>
      <c r="C85" s="1" t="s">
        <v>1</v>
      </c>
      <c r="D85" s="1">
        <v>81</v>
      </c>
      <c r="E85" s="1" t="s">
        <v>0</v>
      </c>
    </row>
    <row r="86" spans="1:5" x14ac:dyDescent="0.35">
      <c r="A86" s="1" t="s">
        <v>3</v>
      </c>
      <c r="B86" t="s">
        <v>245</v>
      </c>
      <c r="C86" s="1" t="s">
        <v>1</v>
      </c>
      <c r="D86" s="1">
        <v>82</v>
      </c>
      <c r="E86" s="1" t="s">
        <v>0</v>
      </c>
    </row>
    <row r="87" spans="1:5" x14ac:dyDescent="0.35">
      <c r="A87" s="1" t="s">
        <v>3</v>
      </c>
      <c r="B87" t="s">
        <v>138</v>
      </c>
      <c r="C87" s="1" t="s">
        <v>21</v>
      </c>
      <c r="D87" s="1">
        <v>82</v>
      </c>
      <c r="E87" s="1" t="s">
        <v>0</v>
      </c>
    </row>
    <row r="88" spans="1:5" x14ac:dyDescent="0.35">
      <c r="A88" s="1" t="s">
        <v>3</v>
      </c>
      <c r="B88" t="s">
        <v>373</v>
      </c>
      <c r="C88" s="1" t="s">
        <v>258</v>
      </c>
      <c r="D88" s="1">
        <v>83</v>
      </c>
      <c r="E88" s="1" t="s">
        <v>0</v>
      </c>
    </row>
    <row r="89" spans="1:5" x14ac:dyDescent="0.35">
      <c r="A89" s="1" t="s">
        <v>3</v>
      </c>
      <c r="B89" t="s">
        <v>32</v>
      </c>
      <c r="C89" s="1" t="s">
        <v>21</v>
      </c>
      <c r="D89" s="1">
        <v>83</v>
      </c>
      <c r="E89" s="1" t="s">
        <v>0</v>
      </c>
    </row>
    <row r="90" spans="1:5" x14ac:dyDescent="0.35">
      <c r="A90" s="1" t="s">
        <v>3</v>
      </c>
      <c r="B90" t="s">
        <v>372</v>
      </c>
      <c r="C90" s="1" t="s">
        <v>258</v>
      </c>
      <c r="D90" s="1">
        <v>86</v>
      </c>
      <c r="E90" s="1" t="s">
        <v>0</v>
      </c>
    </row>
    <row r="91" spans="1:5" x14ac:dyDescent="0.35">
      <c r="A91" s="1" t="s">
        <v>3</v>
      </c>
      <c r="B91" t="s">
        <v>244</v>
      </c>
      <c r="C91" s="1" t="s">
        <v>1</v>
      </c>
      <c r="D91" s="1">
        <v>91</v>
      </c>
      <c r="E91" s="1" t="s">
        <v>0</v>
      </c>
    </row>
    <row r="92" spans="1:5" x14ac:dyDescent="0.35">
      <c r="A92" s="1" t="s">
        <v>3</v>
      </c>
      <c r="B92" t="s">
        <v>135</v>
      </c>
      <c r="C92" s="1" t="s">
        <v>21</v>
      </c>
      <c r="D92" s="1">
        <v>95</v>
      </c>
      <c r="E92" s="1" t="s">
        <v>0</v>
      </c>
    </row>
    <row r="93" spans="1:5" x14ac:dyDescent="0.35">
      <c r="A93" s="1" t="s">
        <v>3</v>
      </c>
      <c r="B93" t="s">
        <v>371</v>
      </c>
      <c r="C93" s="1" t="s">
        <v>258</v>
      </c>
      <c r="D93" s="1">
        <v>96</v>
      </c>
      <c r="E93" s="1" t="s">
        <v>0</v>
      </c>
    </row>
    <row r="94" spans="1:5" x14ac:dyDescent="0.35">
      <c r="A94" s="1" t="s">
        <v>3</v>
      </c>
      <c r="B94" t="s">
        <v>370</v>
      </c>
      <c r="C94" s="1" t="s">
        <v>258</v>
      </c>
      <c r="D94" s="1">
        <v>98</v>
      </c>
      <c r="E94" s="1" t="s">
        <v>0</v>
      </c>
    </row>
    <row r="95" spans="1:5" x14ac:dyDescent="0.35">
      <c r="A95" s="1" t="s">
        <v>3</v>
      </c>
      <c r="B95" t="s">
        <v>369</v>
      </c>
      <c r="C95" s="1" t="s">
        <v>258</v>
      </c>
      <c r="D95" s="1">
        <v>98</v>
      </c>
      <c r="E95" s="1" t="s">
        <v>0</v>
      </c>
    </row>
    <row r="96" spans="1:5" x14ac:dyDescent="0.35">
      <c r="A96" s="1" t="s">
        <v>3</v>
      </c>
      <c r="B96" t="s">
        <v>133</v>
      </c>
      <c r="C96" s="1" t="s">
        <v>21</v>
      </c>
      <c r="D96" s="1">
        <v>102</v>
      </c>
      <c r="E96" s="1" t="s">
        <v>0</v>
      </c>
    </row>
    <row r="97" spans="1:5" x14ac:dyDescent="0.35">
      <c r="A97" s="1" t="s">
        <v>3</v>
      </c>
      <c r="B97" t="s">
        <v>132</v>
      </c>
      <c r="C97" s="1" t="s">
        <v>21</v>
      </c>
      <c r="D97" s="1">
        <v>106</v>
      </c>
      <c r="E97" s="1" t="s">
        <v>0</v>
      </c>
    </row>
    <row r="98" spans="1:5" x14ac:dyDescent="0.35">
      <c r="A98" s="1" t="s">
        <v>3</v>
      </c>
      <c r="B98" t="s">
        <v>243</v>
      </c>
      <c r="C98" s="1" t="s">
        <v>1</v>
      </c>
      <c r="D98" s="1">
        <v>111</v>
      </c>
      <c r="E98" s="1" t="s">
        <v>0</v>
      </c>
    </row>
    <row r="99" spans="1:5" x14ac:dyDescent="0.35">
      <c r="A99" s="1" t="s">
        <v>3</v>
      </c>
      <c r="B99" t="s">
        <v>131</v>
      </c>
      <c r="C99" s="1" t="s">
        <v>21</v>
      </c>
      <c r="D99" s="1">
        <v>111</v>
      </c>
      <c r="E99" s="1" t="s">
        <v>0</v>
      </c>
    </row>
    <row r="100" spans="1:5" x14ac:dyDescent="0.35">
      <c r="A100" s="1" t="s">
        <v>3</v>
      </c>
      <c r="B100" t="s">
        <v>368</v>
      </c>
      <c r="C100" s="1" t="s">
        <v>258</v>
      </c>
      <c r="D100" s="1">
        <v>115</v>
      </c>
      <c r="E100" s="1" t="s">
        <v>0</v>
      </c>
    </row>
    <row r="101" spans="1:5" x14ac:dyDescent="0.35">
      <c r="A101" s="1" t="s">
        <v>3</v>
      </c>
      <c r="B101" t="s">
        <v>130</v>
      </c>
      <c r="C101" s="1" t="s">
        <v>21</v>
      </c>
      <c r="D101" s="1">
        <v>115</v>
      </c>
      <c r="E101" s="1" t="s">
        <v>0</v>
      </c>
    </row>
    <row r="102" spans="1:5" x14ac:dyDescent="0.35">
      <c r="A102" s="1" t="s">
        <v>3</v>
      </c>
      <c r="B102" t="s">
        <v>242</v>
      </c>
      <c r="C102" s="1" t="s">
        <v>1</v>
      </c>
      <c r="D102" s="1">
        <v>117</v>
      </c>
      <c r="E102" s="1" t="s">
        <v>0</v>
      </c>
    </row>
    <row r="103" spans="1:5" x14ac:dyDescent="0.35">
      <c r="A103" s="1" t="s">
        <v>3</v>
      </c>
      <c r="B103" t="s">
        <v>129</v>
      </c>
      <c r="C103" s="1" t="s">
        <v>21</v>
      </c>
      <c r="D103" s="1">
        <v>118</v>
      </c>
      <c r="E103" s="1" t="s">
        <v>0</v>
      </c>
    </row>
    <row r="104" spans="1:5" x14ac:dyDescent="0.35">
      <c r="A104" s="1" t="s">
        <v>3</v>
      </c>
      <c r="B104" t="s">
        <v>367</v>
      </c>
      <c r="C104" s="1" t="s">
        <v>258</v>
      </c>
      <c r="D104" s="1">
        <v>120</v>
      </c>
      <c r="E104" s="1" t="s">
        <v>0</v>
      </c>
    </row>
    <row r="105" spans="1:5" x14ac:dyDescent="0.35">
      <c r="A105" s="1" t="s">
        <v>3</v>
      </c>
      <c r="B105" t="s">
        <v>128</v>
      </c>
      <c r="C105" s="1" t="s">
        <v>21</v>
      </c>
      <c r="D105" s="1">
        <v>123</v>
      </c>
      <c r="E105" s="1" t="s">
        <v>0</v>
      </c>
    </row>
    <row r="106" spans="1:5" x14ac:dyDescent="0.35">
      <c r="A106" s="1" t="s">
        <v>3</v>
      </c>
      <c r="B106" t="s">
        <v>241</v>
      </c>
      <c r="C106" s="1" t="s">
        <v>1</v>
      </c>
      <c r="D106" s="1">
        <v>130</v>
      </c>
      <c r="E106" s="1" t="s">
        <v>0</v>
      </c>
    </row>
    <row r="107" spans="1:5" x14ac:dyDescent="0.35">
      <c r="A107" s="1" t="s">
        <v>3</v>
      </c>
      <c r="B107" t="s">
        <v>240</v>
      </c>
      <c r="C107" s="1" t="s">
        <v>1</v>
      </c>
      <c r="D107" s="1">
        <v>132</v>
      </c>
      <c r="E107" s="1" t="s">
        <v>0</v>
      </c>
    </row>
    <row r="108" spans="1:5" x14ac:dyDescent="0.35">
      <c r="A108" s="1" t="s">
        <v>3</v>
      </c>
      <c r="B108" t="s">
        <v>127</v>
      </c>
      <c r="C108" s="1" t="s">
        <v>21</v>
      </c>
      <c r="D108" s="1">
        <v>135</v>
      </c>
      <c r="E108" s="1" t="s">
        <v>0</v>
      </c>
    </row>
    <row r="109" spans="1:5" x14ac:dyDescent="0.35">
      <c r="A109" s="1" t="s">
        <v>3</v>
      </c>
      <c r="B109" t="s">
        <v>126</v>
      </c>
      <c r="C109" s="1" t="s">
        <v>21</v>
      </c>
      <c r="D109" s="1">
        <v>136</v>
      </c>
      <c r="E109" s="1" t="s">
        <v>0</v>
      </c>
    </row>
    <row r="110" spans="1:5" x14ac:dyDescent="0.35">
      <c r="A110" s="1" t="s">
        <v>3</v>
      </c>
      <c r="B110" t="s">
        <v>125</v>
      </c>
      <c r="C110" s="1" t="s">
        <v>21</v>
      </c>
      <c r="D110" s="1">
        <v>138</v>
      </c>
      <c r="E110" s="1" t="s">
        <v>0</v>
      </c>
    </row>
    <row r="111" spans="1:5" x14ac:dyDescent="0.35">
      <c r="A111" s="1" t="s">
        <v>3</v>
      </c>
      <c r="B111" t="s">
        <v>366</v>
      </c>
      <c r="C111" s="1" t="s">
        <v>258</v>
      </c>
      <c r="D111" s="1">
        <v>140</v>
      </c>
      <c r="E111" s="1" t="s">
        <v>0</v>
      </c>
    </row>
    <row r="112" spans="1:5" x14ac:dyDescent="0.35">
      <c r="A112" s="1" t="s">
        <v>3</v>
      </c>
      <c r="B112" t="s">
        <v>365</v>
      </c>
      <c r="C112" s="1" t="s">
        <v>258</v>
      </c>
      <c r="D112" s="1">
        <v>142</v>
      </c>
      <c r="E112" s="1" t="s">
        <v>0</v>
      </c>
    </row>
    <row r="113" spans="1:5" x14ac:dyDescent="0.35">
      <c r="A113" s="1" t="s">
        <v>3</v>
      </c>
      <c r="B113" t="s">
        <v>124</v>
      </c>
      <c r="C113" s="1" t="s">
        <v>21</v>
      </c>
      <c r="D113" s="1">
        <v>142</v>
      </c>
      <c r="E113" s="1" t="s">
        <v>0</v>
      </c>
    </row>
    <row r="114" spans="1:5" x14ac:dyDescent="0.35">
      <c r="A114" s="1" t="s">
        <v>3</v>
      </c>
      <c r="B114" t="s">
        <v>364</v>
      </c>
      <c r="C114" s="1" t="s">
        <v>258</v>
      </c>
      <c r="D114" s="1">
        <v>145</v>
      </c>
      <c r="E114" s="1" t="s">
        <v>0</v>
      </c>
    </row>
    <row r="115" spans="1:5" x14ac:dyDescent="0.35">
      <c r="A115" s="1" t="s">
        <v>3</v>
      </c>
      <c r="B115" t="s">
        <v>239</v>
      </c>
      <c r="C115" s="1" t="s">
        <v>1</v>
      </c>
      <c r="D115" s="1">
        <v>145</v>
      </c>
      <c r="E115" s="1" t="s">
        <v>0</v>
      </c>
    </row>
    <row r="116" spans="1:5" x14ac:dyDescent="0.35">
      <c r="A116" s="1" t="s">
        <v>3</v>
      </c>
      <c r="B116" t="s">
        <v>123</v>
      </c>
      <c r="C116" s="1" t="s">
        <v>21</v>
      </c>
      <c r="D116" s="1">
        <v>145</v>
      </c>
      <c r="E116" s="1" t="s">
        <v>0</v>
      </c>
    </row>
    <row r="117" spans="1:5" x14ac:dyDescent="0.35">
      <c r="A117" s="1" t="s">
        <v>3</v>
      </c>
      <c r="B117" t="s">
        <v>363</v>
      </c>
      <c r="C117" s="1" t="s">
        <v>258</v>
      </c>
      <c r="D117" s="1">
        <v>147</v>
      </c>
      <c r="E117" s="1" t="s">
        <v>0</v>
      </c>
    </row>
    <row r="118" spans="1:5" x14ac:dyDescent="0.35">
      <c r="A118" s="1" t="s">
        <v>3</v>
      </c>
      <c r="B118" t="s">
        <v>238</v>
      </c>
      <c r="C118" s="1" t="s">
        <v>1</v>
      </c>
      <c r="D118" s="1">
        <v>148</v>
      </c>
      <c r="E118" s="1" t="s">
        <v>0</v>
      </c>
    </row>
    <row r="119" spans="1:5" x14ac:dyDescent="0.35">
      <c r="A119" s="1" t="s">
        <v>3</v>
      </c>
      <c r="B119" t="s">
        <v>237</v>
      </c>
      <c r="C119" s="1" t="s">
        <v>1</v>
      </c>
      <c r="D119" s="1">
        <v>148</v>
      </c>
      <c r="E119" s="1" t="s">
        <v>0</v>
      </c>
    </row>
    <row r="120" spans="1:5" x14ac:dyDescent="0.35">
      <c r="A120" s="1" t="s">
        <v>3</v>
      </c>
      <c r="B120" t="s">
        <v>122</v>
      </c>
      <c r="C120" s="1" t="s">
        <v>21</v>
      </c>
      <c r="D120" s="1">
        <v>152</v>
      </c>
      <c r="E120" s="1" t="s">
        <v>0</v>
      </c>
    </row>
    <row r="121" spans="1:5" x14ac:dyDescent="0.35">
      <c r="A121" s="1" t="s">
        <v>3</v>
      </c>
      <c r="B121" t="s">
        <v>121</v>
      </c>
      <c r="C121" s="1" t="s">
        <v>21</v>
      </c>
      <c r="D121" s="1">
        <v>152</v>
      </c>
      <c r="E121" s="1" t="s">
        <v>0</v>
      </c>
    </row>
    <row r="122" spans="1:5" x14ac:dyDescent="0.35">
      <c r="A122" s="1" t="s">
        <v>3</v>
      </c>
      <c r="B122" t="s">
        <v>362</v>
      </c>
      <c r="C122" s="1" t="s">
        <v>258</v>
      </c>
      <c r="D122" s="1">
        <v>156</v>
      </c>
      <c r="E122" s="1" t="s">
        <v>0</v>
      </c>
    </row>
    <row r="123" spans="1:5" x14ac:dyDescent="0.35">
      <c r="A123" s="1" t="s">
        <v>3</v>
      </c>
      <c r="B123" t="s">
        <v>236</v>
      </c>
      <c r="C123" s="1" t="s">
        <v>1</v>
      </c>
      <c r="D123" s="1">
        <v>157</v>
      </c>
      <c r="E123" s="1" t="s">
        <v>0</v>
      </c>
    </row>
    <row r="124" spans="1:5" x14ac:dyDescent="0.35">
      <c r="A124" s="1" t="s">
        <v>3</v>
      </c>
      <c r="B124" t="s">
        <v>361</v>
      </c>
      <c r="C124" s="1" t="s">
        <v>258</v>
      </c>
      <c r="D124" s="1">
        <v>159</v>
      </c>
      <c r="E124" s="1" t="s">
        <v>0</v>
      </c>
    </row>
    <row r="125" spans="1:5" x14ac:dyDescent="0.35">
      <c r="A125" s="1" t="s">
        <v>3</v>
      </c>
      <c r="B125" t="s">
        <v>360</v>
      </c>
      <c r="C125" s="1" t="s">
        <v>258</v>
      </c>
      <c r="D125" s="1">
        <v>159</v>
      </c>
      <c r="E125" s="1" t="s">
        <v>0</v>
      </c>
    </row>
    <row r="126" spans="1:5" x14ac:dyDescent="0.35">
      <c r="A126" s="1" t="s">
        <v>3</v>
      </c>
      <c r="B126" t="s">
        <v>235</v>
      </c>
      <c r="C126" s="1" t="s">
        <v>1</v>
      </c>
      <c r="D126" s="1">
        <v>163</v>
      </c>
      <c r="E126" s="1" t="s">
        <v>0</v>
      </c>
    </row>
    <row r="127" spans="1:5" x14ac:dyDescent="0.35">
      <c r="A127" s="1" t="s">
        <v>3</v>
      </c>
      <c r="B127" t="s">
        <v>359</v>
      </c>
      <c r="C127" s="1" t="s">
        <v>258</v>
      </c>
      <c r="D127" s="1">
        <v>164</v>
      </c>
      <c r="E127" s="1" t="s">
        <v>0</v>
      </c>
    </row>
    <row r="128" spans="1:5" x14ac:dyDescent="0.35">
      <c r="A128" s="1" t="s">
        <v>3</v>
      </c>
      <c r="B128" t="s">
        <v>358</v>
      </c>
      <c r="C128" s="1" t="s">
        <v>258</v>
      </c>
      <c r="D128" s="1">
        <v>167</v>
      </c>
      <c r="E128" s="1" t="s">
        <v>0</v>
      </c>
    </row>
    <row r="129" spans="1:5" x14ac:dyDescent="0.35">
      <c r="A129" s="1" t="s">
        <v>3</v>
      </c>
      <c r="B129" t="s">
        <v>120</v>
      </c>
      <c r="C129" s="1" t="s">
        <v>21</v>
      </c>
      <c r="D129" s="1">
        <v>167</v>
      </c>
      <c r="E129" s="1" t="s">
        <v>0</v>
      </c>
    </row>
    <row r="130" spans="1:5" x14ac:dyDescent="0.35">
      <c r="A130" s="1" t="s">
        <v>3</v>
      </c>
      <c r="B130" t="s">
        <v>234</v>
      </c>
      <c r="C130" s="1" t="s">
        <v>1</v>
      </c>
      <c r="D130" s="1">
        <v>172</v>
      </c>
      <c r="E130" s="1" t="s">
        <v>0</v>
      </c>
    </row>
    <row r="131" spans="1:5" x14ac:dyDescent="0.35">
      <c r="A131" s="1" t="s">
        <v>3</v>
      </c>
      <c r="B131" t="s">
        <v>118</v>
      </c>
      <c r="C131" s="1" t="s">
        <v>21</v>
      </c>
      <c r="D131" s="1">
        <v>173</v>
      </c>
      <c r="E131" s="1" t="s">
        <v>0</v>
      </c>
    </row>
    <row r="132" spans="1:5" x14ac:dyDescent="0.35">
      <c r="A132" s="1" t="s">
        <v>3</v>
      </c>
      <c r="B132" t="s">
        <v>233</v>
      </c>
      <c r="C132" s="1" t="s">
        <v>1</v>
      </c>
      <c r="D132" s="1">
        <v>181</v>
      </c>
      <c r="E132" s="1" t="s">
        <v>0</v>
      </c>
    </row>
    <row r="133" spans="1:5" x14ac:dyDescent="0.35">
      <c r="A133" s="1" t="s">
        <v>3</v>
      </c>
      <c r="B133" t="s">
        <v>117</v>
      </c>
      <c r="C133" s="1" t="s">
        <v>21</v>
      </c>
      <c r="D133" s="1">
        <v>182</v>
      </c>
      <c r="E133" s="1" t="s">
        <v>0</v>
      </c>
    </row>
    <row r="134" spans="1:5" x14ac:dyDescent="0.35">
      <c r="A134" s="1" t="s">
        <v>3</v>
      </c>
      <c r="B134" t="s">
        <v>232</v>
      </c>
      <c r="C134" s="1" t="s">
        <v>1</v>
      </c>
      <c r="D134" s="1">
        <v>183</v>
      </c>
      <c r="E134" s="1" t="s">
        <v>0</v>
      </c>
    </row>
    <row r="135" spans="1:5" x14ac:dyDescent="0.35">
      <c r="A135" s="1" t="s">
        <v>3</v>
      </c>
      <c r="B135" t="s">
        <v>231</v>
      </c>
      <c r="C135" s="1" t="s">
        <v>1</v>
      </c>
      <c r="D135" s="1">
        <v>190</v>
      </c>
      <c r="E135" s="1" t="s">
        <v>0</v>
      </c>
    </row>
    <row r="136" spans="1:5" x14ac:dyDescent="0.35">
      <c r="A136" s="1" t="s">
        <v>3</v>
      </c>
      <c r="B136" t="s">
        <v>116</v>
      </c>
      <c r="C136" s="1" t="s">
        <v>21</v>
      </c>
      <c r="D136" s="1">
        <v>191</v>
      </c>
      <c r="E136" s="1" t="s">
        <v>0</v>
      </c>
    </row>
    <row r="137" spans="1:5" x14ac:dyDescent="0.35">
      <c r="A137" s="1" t="s">
        <v>3</v>
      </c>
      <c r="B137" t="s">
        <v>230</v>
      </c>
      <c r="C137" s="1" t="s">
        <v>1</v>
      </c>
      <c r="D137" s="1">
        <v>193</v>
      </c>
      <c r="E137" s="1" t="s">
        <v>0</v>
      </c>
    </row>
    <row r="138" spans="1:5" x14ac:dyDescent="0.35">
      <c r="A138" s="1" t="s">
        <v>3</v>
      </c>
      <c r="B138" t="s">
        <v>229</v>
      </c>
      <c r="C138" s="1" t="s">
        <v>1</v>
      </c>
      <c r="D138" s="1">
        <v>203</v>
      </c>
      <c r="E138" s="1" t="s">
        <v>0</v>
      </c>
    </row>
    <row r="139" spans="1:5" x14ac:dyDescent="0.35">
      <c r="A139" s="1" t="s">
        <v>3</v>
      </c>
      <c r="B139" t="s">
        <v>114</v>
      </c>
      <c r="C139" s="1" t="s">
        <v>21</v>
      </c>
      <c r="D139" s="1">
        <v>207</v>
      </c>
      <c r="E139" s="1" t="s">
        <v>0</v>
      </c>
    </row>
    <row r="140" spans="1:5" x14ac:dyDescent="0.35">
      <c r="A140" s="1" t="s">
        <v>3</v>
      </c>
      <c r="B140" t="s">
        <v>228</v>
      </c>
      <c r="C140" s="1" t="s">
        <v>1</v>
      </c>
      <c r="D140" s="1">
        <v>210</v>
      </c>
      <c r="E140" s="1" t="s">
        <v>0</v>
      </c>
    </row>
    <row r="141" spans="1:5" x14ac:dyDescent="0.35">
      <c r="A141" s="1" t="s">
        <v>3</v>
      </c>
      <c r="B141" t="s">
        <v>227</v>
      </c>
      <c r="C141" s="1" t="s">
        <v>1</v>
      </c>
      <c r="D141" s="1">
        <v>211</v>
      </c>
      <c r="E141" s="1" t="s">
        <v>0</v>
      </c>
    </row>
    <row r="142" spans="1:5" x14ac:dyDescent="0.35">
      <c r="A142" s="1" t="s">
        <v>3</v>
      </c>
      <c r="B142" t="s">
        <v>226</v>
      </c>
      <c r="C142" s="1" t="s">
        <v>1</v>
      </c>
      <c r="D142" s="1">
        <v>212</v>
      </c>
      <c r="E142" s="1" t="s">
        <v>0</v>
      </c>
    </row>
    <row r="143" spans="1:5" x14ac:dyDescent="0.35">
      <c r="A143" s="1" t="s">
        <v>3</v>
      </c>
      <c r="B143" t="s">
        <v>225</v>
      </c>
      <c r="C143" s="1" t="s">
        <v>1</v>
      </c>
      <c r="D143" s="1">
        <v>214</v>
      </c>
      <c r="E143" s="1" t="s">
        <v>0</v>
      </c>
    </row>
    <row r="144" spans="1:5" x14ac:dyDescent="0.35">
      <c r="A144" s="1" t="s">
        <v>3</v>
      </c>
      <c r="B144" t="s">
        <v>113</v>
      </c>
      <c r="C144" s="1" t="s">
        <v>21</v>
      </c>
      <c r="D144" s="1">
        <v>214</v>
      </c>
      <c r="E144" s="1" t="s">
        <v>0</v>
      </c>
    </row>
    <row r="145" spans="1:5" x14ac:dyDescent="0.35">
      <c r="A145" s="1" t="s">
        <v>3</v>
      </c>
      <c r="B145" t="s">
        <v>112</v>
      </c>
      <c r="C145" s="1" t="s">
        <v>21</v>
      </c>
      <c r="D145" s="1">
        <v>214</v>
      </c>
      <c r="E145" s="1" t="s">
        <v>0</v>
      </c>
    </row>
    <row r="146" spans="1:5" x14ac:dyDescent="0.35">
      <c r="A146" s="1" t="s">
        <v>3</v>
      </c>
      <c r="B146" t="s">
        <v>357</v>
      </c>
      <c r="C146" s="1" t="s">
        <v>258</v>
      </c>
      <c r="D146" s="1">
        <v>218</v>
      </c>
      <c r="E146" s="1" t="s">
        <v>0</v>
      </c>
    </row>
    <row r="147" spans="1:5" x14ac:dyDescent="0.35">
      <c r="A147" s="1" t="s">
        <v>3</v>
      </c>
      <c r="B147" t="s">
        <v>105</v>
      </c>
      <c r="C147" s="1" t="s">
        <v>21</v>
      </c>
      <c r="D147" s="1">
        <v>220</v>
      </c>
      <c r="E147" s="1" t="s">
        <v>0</v>
      </c>
    </row>
    <row r="148" spans="1:5" x14ac:dyDescent="0.35">
      <c r="A148" s="1" t="s">
        <v>3</v>
      </c>
      <c r="B148" t="s">
        <v>356</v>
      </c>
      <c r="C148" s="1" t="s">
        <v>258</v>
      </c>
      <c r="D148" s="1">
        <v>223</v>
      </c>
      <c r="E148" s="1" t="s">
        <v>0</v>
      </c>
    </row>
    <row r="149" spans="1:5" x14ac:dyDescent="0.35">
      <c r="A149" s="1" t="s">
        <v>3</v>
      </c>
      <c r="B149" t="s">
        <v>224</v>
      </c>
      <c r="C149" s="1" t="s">
        <v>1</v>
      </c>
      <c r="D149" s="1">
        <v>223</v>
      </c>
      <c r="E149" s="1" t="s">
        <v>0</v>
      </c>
    </row>
    <row r="150" spans="1:5" x14ac:dyDescent="0.35">
      <c r="A150" s="1" t="s">
        <v>3</v>
      </c>
      <c r="B150" t="s">
        <v>223</v>
      </c>
      <c r="C150" s="1" t="s">
        <v>1</v>
      </c>
      <c r="D150" s="1">
        <v>224</v>
      </c>
      <c r="E150" s="1" t="s">
        <v>0</v>
      </c>
    </row>
    <row r="151" spans="1:5" x14ac:dyDescent="0.35">
      <c r="A151" s="1" t="s">
        <v>3</v>
      </c>
      <c r="B151" t="s">
        <v>355</v>
      </c>
      <c r="C151" s="1" t="s">
        <v>258</v>
      </c>
      <c r="D151" s="1">
        <v>230</v>
      </c>
      <c r="E151" s="1" t="s">
        <v>0</v>
      </c>
    </row>
    <row r="152" spans="1:5" x14ac:dyDescent="0.35">
      <c r="A152" s="1" t="s">
        <v>3</v>
      </c>
      <c r="B152" t="s">
        <v>222</v>
      </c>
      <c r="C152" s="1" t="s">
        <v>1</v>
      </c>
      <c r="D152" s="1">
        <v>231</v>
      </c>
      <c r="E152" s="1" t="s">
        <v>0</v>
      </c>
    </row>
    <row r="153" spans="1:5" x14ac:dyDescent="0.35">
      <c r="A153" s="1" t="s">
        <v>3</v>
      </c>
      <c r="B153" t="s">
        <v>221</v>
      </c>
      <c r="C153" s="1" t="s">
        <v>1</v>
      </c>
      <c r="D153" s="1">
        <v>231</v>
      </c>
      <c r="E153" s="1" t="s">
        <v>0</v>
      </c>
    </row>
    <row r="154" spans="1:5" x14ac:dyDescent="0.35">
      <c r="A154" s="1" t="s">
        <v>3</v>
      </c>
      <c r="B154" t="s">
        <v>220</v>
      </c>
      <c r="C154" s="1" t="s">
        <v>1</v>
      </c>
      <c r="D154" s="1">
        <v>233</v>
      </c>
      <c r="E154" s="1" t="s">
        <v>0</v>
      </c>
    </row>
    <row r="155" spans="1:5" x14ac:dyDescent="0.35">
      <c r="A155" s="1" t="s">
        <v>3</v>
      </c>
      <c r="B155" t="s">
        <v>354</v>
      </c>
      <c r="C155" s="1" t="s">
        <v>258</v>
      </c>
      <c r="D155" s="1">
        <v>234</v>
      </c>
      <c r="E155" s="1" t="s">
        <v>0</v>
      </c>
    </row>
    <row r="156" spans="1:5" x14ac:dyDescent="0.35">
      <c r="A156" s="1" t="s">
        <v>3</v>
      </c>
      <c r="B156" t="s">
        <v>219</v>
      </c>
      <c r="C156" s="1" t="s">
        <v>1</v>
      </c>
      <c r="D156" s="1">
        <v>234</v>
      </c>
      <c r="E156" s="1" t="s">
        <v>0</v>
      </c>
    </row>
    <row r="157" spans="1:5" x14ac:dyDescent="0.35">
      <c r="A157" s="1" t="s">
        <v>3</v>
      </c>
      <c r="B157" t="s">
        <v>218</v>
      </c>
      <c r="C157" s="1" t="s">
        <v>1</v>
      </c>
      <c r="D157" s="1">
        <v>235</v>
      </c>
      <c r="E157" s="1" t="s">
        <v>0</v>
      </c>
    </row>
    <row r="158" spans="1:5" x14ac:dyDescent="0.35">
      <c r="A158" s="1" t="s">
        <v>3</v>
      </c>
      <c r="B158" t="s">
        <v>353</v>
      </c>
      <c r="C158" s="1" t="s">
        <v>258</v>
      </c>
      <c r="D158" s="1">
        <v>237</v>
      </c>
      <c r="E158" s="1" t="s">
        <v>0</v>
      </c>
    </row>
    <row r="159" spans="1:5" x14ac:dyDescent="0.35">
      <c r="A159" s="1" t="s">
        <v>3</v>
      </c>
      <c r="B159" t="s">
        <v>352</v>
      </c>
      <c r="C159" s="1" t="s">
        <v>258</v>
      </c>
      <c r="D159" s="1">
        <v>240</v>
      </c>
      <c r="E159" s="1" t="s">
        <v>0</v>
      </c>
    </row>
    <row r="160" spans="1:5" x14ac:dyDescent="0.35">
      <c r="A160" s="1" t="s">
        <v>3</v>
      </c>
      <c r="B160" t="s">
        <v>110</v>
      </c>
      <c r="C160" s="1" t="s">
        <v>21</v>
      </c>
      <c r="D160" s="1">
        <v>243</v>
      </c>
      <c r="E160" s="1" t="s">
        <v>0</v>
      </c>
    </row>
    <row r="161" spans="1:5" x14ac:dyDescent="0.35">
      <c r="A161" s="1" t="s">
        <v>3</v>
      </c>
      <c r="B161" t="s">
        <v>104</v>
      </c>
      <c r="C161" s="1" t="s">
        <v>21</v>
      </c>
      <c r="D161" s="1">
        <v>246</v>
      </c>
      <c r="E161" s="1" t="s">
        <v>0</v>
      </c>
    </row>
    <row r="162" spans="1:5" x14ac:dyDescent="0.35">
      <c r="A162" s="1" t="s">
        <v>3</v>
      </c>
      <c r="B162" t="s">
        <v>217</v>
      </c>
      <c r="C162" s="1" t="s">
        <v>1</v>
      </c>
      <c r="D162" s="1">
        <v>252</v>
      </c>
      <c r="E162" s="1" t="s">
        <v>0</v>
      </c>
    </row>
    <row r="163" spans="1:5" x14ac:dyDescent="0.35">
      <c r="A163" s="1" t="s">
        <v>3</v>
      </c>
      <c r="B163" t="s">
        <v>351</v>
      </c>
      <c r="C163" s="1" t="s">
        <v>258</v>
      </c>
      <c r="D163" s="1">
        <v>256</v>
      </c>
      <c r="E163" s="1" t="s">
        <v>0</v>
      </c>
    </row>
    <row r="164" spans="1:5" x14ac:dyDescent="0.35">
      <c r="A164" s="1" t="s">
        <v>3</v>
      </c>
      <c r="B164" t="s">
        <v>216</v>
      </c>
      <c r="C164" s="1" t="s">
        <v>1</v>
      </c>
      <c r="D164" s="1">
        <v>256</v>
      </c>
      <c r="E164" s="1" t="s">
        <v>0</v>
      </c>
    </row>
    <row r="165" spans="1:5" x14ac:dyDescent="0.35">
      <c r="A165" s="1" t="s">
        <v>3</v>
      </c>
      <c r="B165" t="s">
        <v>350</v>
      </c>
      <c r="C165" s="1" t="s">
        <v>258</v>
      </c>
      <c r="D165" s="1">
        <v>258</v>
      </c>
      <c r="E165" s="1" t="s">
        <v>0</v>
      </c>
    </row>
    <row r="166" spans="1:5" x14ac:dyDescent="0.35">
      <c r="A166" s="1" t="s">
        <v>3</v>
      </c>
      <c r="B166" t="s">
        <v>215</v>
      </c>
      <c r="C166" s="1" t="s">
        <v>1</v>
      </c>
      <c r="D166" s="1">
        <v>261</v>
      </c>
      <c r="E166" s="1" t="s">
        <v>0</v>
      </c>
    </row>
    <row r="167" spans="1:5" x14ac:dyDescent="0.35">
      <c r="A167" s="1" t="s">
        <v>3</v>
      </c>
      <c r="B167" t="s">
        <v>349</v>
      </c>
      <c r="C167" s="1" t="s">
        <v>258</v>
      </c>
      <c r="D167" s="1">
        <v>262</v>
      </c>
      <c r="E167" s="1" t="s">
        <v>0</v>
      </c>
    </row>
    <row r="168" spans="1:5" x14ac:dyDescent="0.35">
      <c r="A168" s="1" t="s">
        <v>3</v>
      </c>
      <c r="B168" t="s">
        <v>348</v>
      </c>
      <c r="C168" s="1" t="s">
        <v>258</v>
      </c>
      <c r="D168" s="1">
        <v>262</v>
      </c>
      <c r="E168" s="1" t="s">
        <v>0</v>
      </c>
    </row>
    <row r="169" spans="1:5" x14ac:dyDescent="0.35">
      <c r="A169" s="1" t="s">
        <v>3</v>
      </c>
      <c r="B169" t="s">
        <v>214</v>
      </c>
      <c r="C169" s="1" t="s">
        <v>1</v>
      </c>
      <c r="D169" s="1">
        <v>262</v>
      </c>
      <c r="E169" s="1" t="s">
        <v>0</v>
      </c>
    </row>
    <row r="170" spans="1:5" x14ac:dyDescent="0.35">
      <c r="A170" s="1" t="s">
        <v>3</v>
      </c>
      <c r="B170" t="s">
        <v>108</v>
      </c>
      <c r="C170" s="1" t="s">
        <v>21</v>
      </c>
      <c r="D170" s="1">
        <v>263</v>
      </c>
      <c r="E170" s="1" t="s">
        <v>0</v>
      </c>
    </row>
    <row r="171" spans="1:5" x14ac:dyDescent="0.35">
      <c r="A171" s="1" t="s">
        <v>3</v>
      </c>
      <c r="B171" t="s">
        <v>213</v>
      </c>
      <c r="C171" s="1" t="s">
        <v>1</v>
      </c>
      <c r="D171" s="1">
        <v>268</v>
      </c>
      <c r="E171" s="1" t="s">
        <v>0</v>
      </c>
    </row>
    <row r="172" spans="1:5" x14ac:dyDescent="0.35">
      <c r="A172" s="1" t="s">
        <v>3</v>
      </c>
      <c r="B172" t="s">
        <v>347</v>
      </c>
      <c r="C172" s="1" t="s">
        <v>258</v>
      </c>
      <c r="D172" s="1">
        <v>269</v>
      </c>
      <c r="E172" s="1" t="s">
        <v>0</v>
      </c>
    </row>
    <row r="173" spans="1:5" x14ac:dyDescent="0.35">
      <c r="A173" s="1" t="s">
        <v>3</v>
      </c>
      <c r="B173" t="s">
        <v>346</v>
      </c>
      <c r="C173" s="1" t="s">
        <v>258</v>
      </c>
      <c r="D173" s="1">
        <v>269</v>
      </c>
      <c r="E173" s="1" t="s">
        <v>0</v>
      </c>
    </row>
    <row r="174" spans="1:5" x14ac:dyDescent="0.35">
      <c r="A174" s="1" t="s">
        <v>3</v>
      </c>
      <c r="B174" t="s">
        <v>212</v>
      </c>
      <c r="C174" s="1" t="s">
        <v>1</v>
      </c>
      <c r="D174" s="1">
        <v>270</v>
      </c>
      <c r="E174" s="1" t="s">
        <v>0</v>
      </c>
    </row>
    <row r="175" spans="1:5" x14ac:dyDescent="0.35">
      <c r="A175" s="1" t="s">
        <v>3</v>
      </c>
      <c r="B175" t="s">
        <v>211</v>
      </c>
      <c r="C175" s="1" t="s">
        <v>1</v>
      </c>
      <c r="D175" s="1">
        <v>272</v>
      </c>
      <c r="E175" s="1" t="s">
        <v>0</v>
      </c>
    </row>
    <row r="176" spans="1:5" x14ac:dyDescent="0.35">
      <c r="A176" s="1" t="s">
        <v>3</v>
      </c>
      <c r="B176" t="s">
        <v>107</v>
      </c>
      <c r="C176" s="1" t="s">
        <v>21</v>
      </c>
      <c r="D176" s="1">
        <v>273</v>
      </c>
      <c r="E176" s="1" t="s">
        <v>0</v>
      </c>
    </row>
    <row r="177" spans="1:5" x14ac:dyDescent="0.35">
      <c r="A177" s="1" t="s">
        <v>3</v>
      </c>
      <c r="B177" t="s">
        <v>345</v>
      </c>
      <c r="C177" s="1" t="s">
        <v>258</v>
      </c>
      <c r="D177" s="1">
        <v>275</v>
      </c>
      <c r="E177" s="1" t="s">
        <v>0</v>
      </c>
    </row>
    <row r="178" spans="1:5" x14ac:dyDescent="0.35">
      <c r="A178" s="1" t="s">
        <v>3</v>
      </c>
      <c r="B178" t="s">
        <v>210</v>
      </c>
      <c r="C178" s="1" t="s">
        <v>1</v>
      </c>
      <c r="D178" s="1">
        <v>275</v>
      </c>
      <c r="E178" s="1" t="s">
        <v>0</v>
      </c>
    </row>
    <row r="179" spans="1:5" x14ac:dyDescent="0.35">
      <c r="A179" s="1" t="s">
        <v>3</v>
      </c>
      <c r="B179" t="s">
        <v>106</v>
      </c>
      <c r="C179" s="1" t="s">
        <v>21</v>
      </c>
      <c r="D179" s="1">
        <v>277</v>
      </c>
      <c r="E179" s="1" t="s">
        <v>0</v>
      </c>
    </row>
    <row r="180" spans="1:5" x14ac:dyDescent="0.35">
      <c r="A180" s="1" t="s">
        <v>3</v>
      </c>
      <c r="B180" t="s">
        <v>209</v>
      </c>
      <c r="C180" s="1" t="s">
        <v>1</v>
      </c>
      <c r="D180" s="1">
        <v>279</v>
      </c>
      <c r="E180" s="1" t="s">
        <v>0</v>
      </c>
    </row>
    <row r="181" spans="1:5" x14ac:dyDescent="0.35">
      <c r="A181" s="1" t="s">
        <v>3</v>
      </c>
      <c r="B181" t="s">
        <v>344</v>
      </c>
      <c r="C181" s="1" t="s">
        <v>258</v>
      </c>
      <c r="D181" s="1">
        <v>281</v>
      </c>
      <c r="E181" s="1" t="s">
        <v>0</v>
      </c>
    </row>
    <row r="182" spans="1:5" x14ac:dyDescent="0.35">
      <c r="A182" s="1" t="s">
        <v>3</v>
      </c>
      <c r="B182" t="s">
        <v>208</v>
      </c>
      <c r="C182" s="1" t="s">
        <v>1</v>
      </c>
      <c r="D182" s="1">
        <v>282</v>
      </c>
      <c r="E182" s="1" t="s">
        <v>0</v>
      </c>
    </row>
    <row r="183" spans="1:5" x14ac:dyDescent="0.35">
      <c r="A183" s="1" t="s">
        <v>3</v>
      </c>
      <c r="B183" t="s">
        <v>207</v>
      </c>
      <c r="C183" s="1" t="s">
        <v>1</v>
      </c>
      <c r="D183" s="1">
        <v>288</v>
      </c>
      <c r="E183" s="1" t="s">
        <v>0</v>
      </c>
    </row>
    <row r="184" spans="1:5" x14ac:dyDescent="0.35">
      <c r="A184" s="1" t="s">
        <v>3</v>
      </c>
      <c r="B184" t="s">
        <v>26</v>
      </c>
      <c r="C184" s="1" t="s">
        <v>21</v>
      </c>
      <c r="D184" s="1">
        <v>288</v>
      </c>
      <c r="E184" s="1" t="s">
        <v>0</v>
      </c>
    </row>
    <row r="185" spans="1:5" x14ac:dyDescent="0.35">
      <c r="A185" s="1" t="s">
        <v>3</v>
      </c>
      <c r="B185" t="s">
        <v>101</v>
      </c>
      <c r="C185" s="1" t="s">
        <v>21</v>
      </c>
      <c r="D185" s="1">
        <v>289</v>
      </c>
      <c r="E185" s="1" t="s">
        <v>0</v>
      </c>
    </row>
    <row r="186" spans="1:5" x14ac:dyDescent="0.35">
      <c r="A186" s="1" t="s">
        <v>3</v>
      </c>
      <c r="B186" t="s">
        <v>343</v>
      </c>
      <c r="C186" s="1" t="s">
        <v>258</v>
      </c>
      <c r="D186" s="1">
        <v>297</v>
      </c>
      <c r="E186" s="1" t="s">
        <v>0</v>
      </c>
    </row>
    <row r="187" spans="1:5" x14ac:dyDescent="0.35">
      <c r="A187" s="1" t="s">
        <v>3</v>
      </c>
      <c r="B187" t="s">
        <v>103</v>
      </c>
      <c r="C187" s="1" t="s">
        <v>21</v>
      </c>
      <c r="D187" s="1">
        <v>297</v>
      </c>
      <c r="E187" s="1" t="s">
        <v>0</v>
      </c>
    </row>
    <row r="188" spans="1:5" x14ac:dyDescent="0.35">
      <c r="A188" s="1" t="s">
        <v>3</v>
      </c>
      <c r="B188" t="s">
        <v>342</v>
      </c>
      <c r="C188" s="1" t="s">
        <v>258</v>
      </c>
      <c r="D188" s="1">
        <v>300</v>
      </c>
      <c r="E188" s="1" t="s">
        <v>0</v>
      </c>
    </row>
    <row r="189" spans="1:5" x14ac:dyDescent="0.35">
      <c r="A189" s="1" t="s">
        <v>3</v>
      </c>
      <c r="B189" t="s">
        <v>102</v>
      </c>
      <c r="C189" s="1" t="s">
        <v>21</v>
      </c>
      <c r="D189" s="1">
        <v>302</v>
      </c>
      <c r="E189" s="1" t="s">
        <v>0</v>
      </c>
    </row>
    <row r="190" spans="1:5" x14ac:dyDescent="0.35">
      <c r="A190" s="1" t="s">
        <v>3</v>
      </c>
      <c r="B190" t="s">
        <v>206</v>
      </c>
      <c r="C190" s="1" t="s">
        <v>1</v>
      </c>
      <c r="D190" s="1">
        <v>311</v>
      </c>
      <c r="E190" s="1" t="s">
        <v>0</v>
      </c>
    </row>
    <row r="191" spans="1:5" x14ac:dyDescent="0.35">
      <c r="A191" s="1" t="s">
        <v>3</v>
      </c>
      <c r="B191" t="s">
        <v>100</v>
      </c>
      <c r="C191" s="1" t="s">
        <v>21</v>
      </c>
      <c r="D191" s="1">
        <v>317</v>
      </c>
      <c r="E191" s="1" t="s">
        <v>0</v>
      </c>
    </row>
    <row r="192" spans="1:5" x14ac:dyDescent="0.35">
      <c r="A192" s="1" t="s">
        <v>3</v>
      </c>
      <c r="B192" t="s">
        <v>341</v>
      </c>
      <c r="C192" s="1" t="s">
        <v>258</v>
      </c>
      <c r="D192" s="1">
        <v>318</v>
      </c>
      <c r="E192" s="1" t="s">
        <v>0</v>
      </c>
    </row>
    <row r="193" spans="1:5" x14ac:dyDescent="0.35">
      <c r="A193" s="1" t="s">
        <v>3</v>
      </c>
      <c r="B193" t="s">
        <v>340</v>
      </c>
      <c r="C193" s="1" t="s">
        <v>258</v>
      </c>
      <c r="D193" s="1">
        <v>321</v>
      </c>
      <c r="E193" s="1" t="s">
        <v>0</v>
      </c>
    </row>
    <row r="194" spans="1:5" x14ac:dyDescent="0.35">
      <c r="A194" s="1" t="s">
        <v>3</v>
      </c>
      <c r="B194" t="s">
        <v>99</v>
      </c>
      <c r="C194" s="1" t="s">
        <v>21</v>
      </c>
      <c r="D194" s="1">
        <v>328</v>
      </c>
      <c r="E194" s="1" t="s">
        <v>0</v>
      </c>
    </row>
    <row r="195" spans="1:5" x14ac:dyDescent="0.35">
      <c r="A195" s="1" t="s">
        <v>3</v>
      </c>
      <c r="B195" t="s">
        <v>339</v>
      </c>
      <c r="C195" s="1" t="s">
        <v>258</v>
      </c>
      <c r="D195" s="1">
        <v>333</v>
      </c>
      <c r="E195" s="1" t="s">
        <v>0</v>
      </c>
    </row>
    <row r="196" spans="1:5" x14ac:dyDescent="0.35">
      <c r="A196" s="1" t="s">
        <v>3</v>
      </c>
      <c r="B196" t="s">
        <v>205</v>
      </c>
      <c r="C196" s="1" t="s">
        <v>1</v>
      </c>
      <c r="D196" s="1">
        <v>338</v>
      </c>
      <c r="E196" s="1" t="s">
        <v>0</v>
      </c>
    </row>
    <row r="197" spans="1:5" x14ac:dyDescent="0.35">
      <c r="A197" s="1" t="s">
        <v>3</v>
      </c>
      <c r="B197" t="s">
        <v>204</v>
      </c>
      <c r="C197" s="1" t="s">
        <v>1</v>
      </c>
      <c r="D197" s="1">
        <v>345</v>
      </c>
      <c r="E197" s="1" t="s">
        <v>0</v>
      </c>
    </row>
    <row r="198" spans="1:5" x14ac:dyDescent="0.35">
      <c r="A198" s="1" t="s">
        <v>3</v>
      </c>
      <c r="B198" t="s">
        <v>203</v>
      </c>
      <c r="C198" s="1" t="s">
        <v>1</v>
      </c>
      <c r="D198" s="1">
        <v>350</v>
      </c>
      <c r="E198" s="1" t="s">
        <v>0</v>
      </c>
    </row>
    <row r="199" spans="1:5" x14ac:dyDescent="0.35">
      <c r="A199" s="1" t="s">
        <v>3</v>
      </c>
      <c r="B199" t="s">
        <v>98</v>
      </c>
      <c r="C199" s="1" t="s">
        <v>21</v>
      </c>
      <c r="D199" s="1">
        <v>351</v>
      </c>
      <c r="E199" s="1" t="s">
        <v>0</v>
      </c>
    </row>
    <row r="200" spans="1:5" x14ac:dyDescent="0.35">
      <c r="A200" s="1" t="s">
        <v>3</v>
      </c>
      <c r="B200" t="s">
        <v>202</v>
      </c>
      <c r="C200" s="1" t="s">
        <v>1</v>
      </c>
      <c r="D200" s="1">
        <v>352</v>
      </c>
      <c r="E200" s="1" t="s">
        <v>0</v>
      </c>
    </row>
    <row r="201" spans="1:5" x14ac:dyDescent="0.35">
      <c r="A201" s="1" t="s">
        <v>3</v>
      </c>
      <c r="B201" t="s">
        <v>338</v>
      </c>
      <c r="C201" s="1" t="s">
        <v>258</v>
      </c>
      <c r="D201" s="1">
        <v>357</v>
      </c>
      <c r="E201" s="1" t="s">
        <v>0</v>
      </c>
    </row>
    <row r="202" spans="1:5" x14ac:dyDescent="0.35">
      <c r="A202" s="1" t="s">
        <v>3</v>
      </c>
      <c r="B202" t="s">
        <v>97</v>
      </c>
      <c r="C202" s="1" t="s">
        <v>21</v>
      </c>
      <c r="D202" s="1">
        <v>357</v>
      </c>
      <c r="E202" s="1" t="s">
        <v>0</v>
      </c>
    </row>
    <row r="203" spans="1:5" x14ac:dyDescent="0.35">
      <c r="A203" s="1" t="s">
        <v>3</v>
      </c>
      <c r="B203" t="s">
        <v>180</v>
      </c>
      <c r="C203" s="1" t="s">
        <v>1</v>
      </c>
      <c r="D203" s="1">
        <v>360</v>
      </c>
      <c r="E203" s="1" t="s">
        <v>0</v>
      </c>
    </row>
    <row r="204" spans="1:5" x14ac:dyDescent="0.35">
      <c r="A204" s="1" t="s">
        <v>3</v>
      </c>
      <c r="B204" t="s">
        <v>337</v>
      </c>
      <c r="C204" s="1" t="s">
        <v>258</v>
      </c>
      <c r="D204" s="1">
        <v>365</v>
      </c>
      <c r="E204" s="1" t="s">
        <v>0</v>
      </c>
    </row>
    <row r="205" spans="1:5" x14ac:dyDescent="0.35">
      <c r="A205" s="1" t="s">
        <v>3</v>
      </c>
      <c r="B205" t="s">
        <v>336</v>
      </c>
      <c r="C205" s="1" t="s">
        <v>258</v>
      </c>
      <c r="D205" s="1">
        <v>367</v>
      </c>
      <c r="E205" s="1" t="s">
        <v>0</v>
      </c>
    </row>
    <row r="206" spans="1:5" x14ac:dyDescent="0.35">
      <c r="A206" s="1" t="s">
        <v>3</v>
      </c>
      <c r="B206" t="s">
        <v>163</v>
      </c>
      <c r="C206" s="1" t="s">
        <v>1</v>
      </c>
      <c r="D206" s="1">
        <v>367</v>
      </c>
      <c r="E206" s="1" t="s">
        <v>0</v>
      </c>
    </row>
    <row r="207" spans="1:5" x14ac:dyDescent="0.35">
      <c r="A207" s="1" t="s">
        <v>3</v>
      </c>
      <c r="B207" t="s">
        <v>154</v>
      </c>
      <c r="C207" s="1" t="s">
        <v>1</v>
      </c>
      <c r="D207" s="1">
        <v>368</v>
      </c>
      <c r="E207" s="1" t="s">
        <v>0</v>
      </c>
    </row>
    <row r="208" spans="1:5" x14ac:dyDescent="0.35">
      <c r="A208" s="1" t="s">
        <v>3</v>
      </c>
      <c r="B208" t="s">
        <v>335</v>
      </c>
      <c r="C208" s="1" t="s">
        <v>258</v>
      </c>
      <c r="D208" s="1">
        <v>369</v>
      </c>
      <c r="E208" s="1" t="s">
        <v>0</v>
      </c>
    </row>
    <row r="209" spans="1:5" x14ac:dyDescent="0.35">
      <c r="A209" s="1" t="s">
        <v>3</v>
      </c>
      <c r="B209" t="s">
        <v>334</v>
      </c>
      <c r="C209" s="1" t="s">
        <v>258</v>
      </c>
      <c r="D209" s="1">
        <v>373</v>
      </c>
      <c r="E209" s="1" t="s">
        <v>0</v>
      </c>
    </row>
    <row r="210" spans="1:5" x14ac:dyDescent="0.35">
      <c r="A210" s="1" t="s">
        <v>3</v>
      </c>
      <c r="B210" t="s">
        <v>153</v>
      </c>
      <c r="C210" s="1" t="s">
        <v>1</v>
      </c>
      <c r="D210" s="1">
        <v>374</v>
      </c>
      <c r="E210" s="1" t="s">
        <v>0</v>
      </c>
    </row>
    <row r="211" spans="1:5" x14ac:dyDescent="0.35">
      <c r="A211" s="1" t="s">
        <v>3</v>
      </c>
      <c r="B211" t="s">
        <v>333</v>
      </c>
      <c r="C211" s="1" t="s">
        <v>258</v>
      </c>
      <c r="D211" s="1">
        <v>378</v>
      </c>
      <c r="E211" s="1" t="s">
        <v>0</v>
      </c>
    </row>
    <row r="212" spans="1:5" x14ac:dyDescent="0.35">
      <c r="A212" s="1" t="s">
        <v>3</v>
      </c>
      <c r="B212" t="s">
        <v>139</v>
      </c>
      <c r="C212" s="1" t="s">
        <v>1</v>
      </c>
      <c r="D212" s="1">
        <v>382</v>
      </c>
      <c r="E212" s="1" t="s">
        <v>0</v>
      </c>
    </row>
    <row r="213" spans="1:5" x14ac:dyDescent="0.35">
      <c r="A213" s="1" t="s">
        <v>3</v>
      </c>
      <c r="B213" t="s">
        <v>96</v>
      </c>
      <c r="C213" s="1" t="s">
        <v>21</v>
      </c>
      <c r="D213" s="1">
        <v>385</v>
      </c>
      <c r="E213" s="1" t="s">
        <v>0</v>
      </c>
    </row>
    <row r="214" spans="1:5" x14ac:dyDescent="0.35">
      <c r="A214" s="1" t="s">
        <v>3</v>
      </c>
      <c r="B214" t="s">
        <v>332</v>
      </c>
      <c r="C214" s="1" t="s">
        <v>258</v>
      </c>
      <c r="D214" s="1">
        <v>387</v>
      </c>
      <c r="E214" s="1" t="s">
        <v>0</v>
      </c>
    </row>
    <row r="215" spans="1:5" x14ac:dyDescent="0.35">
      <c r="A215" s="1" t="s">
        <v>3</v>
      </c>
      <c r="B215" t="s">
        <v>137</v>
      </c>
      <c r="C215" s="1" t="s">
        <v>1</v>
      </c>
      <c r="D215" s="1">
        <v>391</v>
      </c>
      <c r="E215" s="1" t="s">
        <v>0</v>
      </c>
    </row>
    <row r="216" spans="1:5" x14ac:dyDescent="0.35">
      <c r="A216" s="1" t="s">
        <v>3</v>
      </c>
      <c r="B216" t="s">
        <v>136</v>
      </c>
      <c r="C216" s="1" t="s">
        <v>1</v>
      </c>
      <c r="D216" s="1">
        <v>392</v>
      </c>
      <c r="E216" s="1" t="s">
        <v>0</v>
      </c>
    </row>
    <row r="217" spans="1:5" x14ac:dyDescent="0.35">
      <c r="A217" s="1" t="s">
        <v>3</v>
      </c>
      <c r="B217" t="s">
        <v>95</v>
      </c>
      <c r="C217" s="1" t="s">
        <v>21</v>
      </c>
      <c r="D217" s="1">
        <v>394</v>
      </c>
      <c r="E217" s="1" t="s">
        <v>0</v>
      </c>
    </row>
    <row r="218" spans="1:5" x14ac:dyDescent="0.35">
      <c r="A218" s="1" t="s">
        <v>3</v>
      </c>
      <c r="B218" t="s">
        <v>94</v>
      </c>
      <c r="C218" s="1" t="s">
        <v>21</v>
      </c>
      <c r="D218" s="1">
        <v>396</v>
      </c>
      <c r="E218" s="1" t="s">
        <v>0</v>
      </c>
    </row>
    <row r="219" spans="1:5" x14ac:dyDescent="0.35">
      <c r="A219" s="1" t="s">
        <v>3</v>
      </c>
      <c r="B219" t="s">
        <v>134</v>
      </c>
      <c r="C219" s="1" t="s">
        <v>1</v>
      </c>
      <c r="D219" s="1">
        <v>398</v>
      </c>
      <c r="E219" s="1" t="s">
        <v>0</v>
      </c>
    </row>
    <row r="220" spans="1:5" x14ac:dyDescent="0.35">
      <c r="A220" s="1" t="s">
        <v>3</v>
      </c>
      <c r="B220" t="s">
        <v>119</v>
      </c>
      <c r="C220" s="1" t="s">
        <v>1</v>
      </c>
      <c r="D220" s="1">
        <v>399</v>
      </c>
      <c r="E220" s="1" t="s">
        <v>0</v>
      </c>
    </row>
    <row r="221" spans="1:5" x14ac:dyDescent="0.35">
      <c r="A221" s="1" t="s">
        <v>3</v>
      </c>
      <c r="B221" t="s">
        <v>331</v>
      </c>
      <c r="C221" s="1" t="s">
        <v>258</v>
      </c>
      <c r="D221" s="1">
        <v>407</v>
      </c>
      <c r="E221" s="1" t="s">
        <v>0</v>
      </c>
    </row>
    <row r="222" spans="1:5" x14ac:dyDescent="0.35">
      <c r="A222" s="1" t="s">
        <v>3</v>
      </c>
      <c r="B222" t="s">
        <v>330</v>
      </c>
      <c r="C222" s="1" t="s">
        <v>258</v>
      </c>
      <c r="D222" s="1">
        <v>410</v>
      </c>
      <c r="E222" s="1" t="s">
        <v>0</v>
      </c>
    </row>
    <row r="223" spans="1:5" x14ac:dyDescent="0.35">
      <c r="A223" s="1" t="s">
        <v>3</v>
      </c>
      <c r="B223" t="s">
        <v>93</v>
      </c>
      <c r="C223" s="1" t="s">
        <v>21</v>
      </c>
      <c r="D223" s="1">
        <v>411</v>
      </c>
      <c r="E223" s="1" t="s">
        <v>0</v>
      </c>
    </row>
    <row r="224" spans="1:5" x14ac:dyDescent="0.35">
      <c r="A224" s="1" t="s">
        <v>3</v>
      </c>
      <c r="B224" t="s">
        <v>329</v>
      </c>
      <c r="C224" s="1" t="s">
        <v>258</v>
      </c>
      <c r="D224" s="1">
        <v>415</v>
      </c>
      <c r="E224" s="1" t="s">
        <v>0</v>
      </c>
    </row>
    <row r="225" spans="1:5" x14ac:dyDescent="0.35">
      <c r="A225" s="1" t="s">
        <v>3</v>
      </c>
      <c r="B225" t="s">
        <v>328</v>
      </c>
      <c r="C225" s="1" t="s">
        <v>258</v>
      </c>
      <c r="D225" s="1">
        <v>416</v>
      </c>
      <c r="E225" s="1" t="s">
        <v>0</v>
      </c>
    </row>
    <row r="226" spans="1:5" x14ac:dyDescent="0.35">
      <c r="A226" s="1" t="s">
        <v>3</v>
      </c>
      <c r="B226" t="s">
        <v>327</v>
      </c>
      <c r="C226" s="1" t="s">
        <v>258</v>
      </c>
      <c r="D226" s="1">
        <v>425</v>
      </c>
      <c r="E226" s="1" t="s">
        <v>0</v>
      </c>
    </row>
    <row r="227" spans="1:5" x14ac:dyDescent="0.35">
      <c r="A227" s="1" t="s">
        <v>3</v>
      </c>
      <c r="B227" t="s">
        <v>115</v>
      </c>
      <c r="C227" s="1" t="s">
        <v>1</v>
      </c>
      <c r="D227" s="1">
        <v>425</v>
      </c>
      <c r="E227" s="1" t="s">
        <v>0</v>
      </c>
    </row>
    <row r="228" spans="1:5" x14ac:dyDescent="0.35">
      <c r="A228" s="1" t="s">
        <v>3</v>
      </c>
      <c r="B228" t="s">
        <v>92</v>
      </c>
      <c r="C228" s="1" t="s">
        <v>21</v>
      </c>
      <c r="D228" s="1">
        <v>427</v>
      </c>
      <c r="E228" s="1" t="s">
        <v>0</v>
      </c>
    </row>
    <row r="229" spans="1:5" x14ac:dyDescent="0.35">
      <c r="A229" s="1" t="s">
        <v>3</v>
      </c>
      <c r="B229" t="s">
        <v>91</v>
      </c>
      <c r="C229" s="1" t="s">
        <v>21</v>
      </c>
      <c r="D229" s="1">
        <v>430</v>
      </c>
      <c r="E229" s="1" t="s">
        <v>0</v>
      </c>
    </row>
    <row r="230" spans="1:5" x14ac:dyDescent="0.35">
      <c r="A230" s="1" t="s">
        <v>3</v>
      </c>
      <c r="B230" t="s">
        <v>111</v>
      </c>
      <c r="C230" s="1" t="s">
        <v>1</v>
      </c>
      <c r="D230" s="1">
        <v>431</v>
      </c>
      <c r="E230" s="1" t="s">
        <v>0</v>
      </c>
    </row>
    <row r="231" spans="1:5" x14ac:dyDescent="0.35">
      <c r="A231" s="1" t="s">
        <v>3</v>
      </c>
      <c r="B231" t="s">
        <v>326</v>
      </c>
      <c r="C231" s="1" t="s">
        <v>258</v>
      </c>
      <c r="D231" s="1">
        <v>435</v>
      </c>
      <c r="E231" s="1" t="s">
        <v>0</v>
      </c>
    </row>
    <row r="232" spans="1:5" x14ac:dyDescent="0.35">
      <c r="A232" s="1" t="s">
        <v>3</v>
      </c>
      <c r="B232" t="s">
        <v>90</v>
      </c>
      <c r="C232" s="1" t="s">
        <v>21</v>
      </c>
      <c r="D232" s="1">
        <v>436</v>
      </c>
      <c r="E232" s="1" t="s">
        <v>0</v>
      </c>
    </row>
    <row r="233" spans="1:5" x14ac:dyDescent="0.35">
      <c r="A233" s="1" t="s">
        <v>3</v>
      </c>
      <c r="B233" t="s">
        <v>325</v>
      </c>
      <c r="C233" s="1" t="s">
        <v>258</v>
      </c>
      <c r="D233" s="1">
        <v>438</v>
      </c>
      <c r="E233" s="1" t="s">
        <v>0</v>
      </c>
    </row>
    <row r="234" spans="1:5" x14ac:dyDescent="0.35">
      <c r="A234" s="1" t="s">
        <v>3</v>
      </c>
      <c r="B234" t="s">
        <v>89</v>
      </c>
      <c r="C234" s="1" t="s">
        <v>21</v>
      </c>
      <c r="D234" s="1">
        <v>438</v>
      </c>
      <c r="E234" s="1" t="s">
        <v>0</v>
      </c>
    </row>
    <row r="235" spans="1:5" x14ac:dyDescent="0.35">
      <c r="A235" s="1" t="s">
        <v>3</v>
      </c>
      <c r="B235" t="s">
        <v>109</v>
      </c>
      <c r="C235" s="1" t="s">
        <v>1</v>
      </c>
      <c r="D235" s="1">
        <v>439</v>
      </c>
      <c r="E235" s="1" t="s">
        <v>0</v>
      </c>
    </row>
    <row r="236" spans="1:5" x14ac:dyDescent="0.35">
      <c r="A236" s="1" t="s">
        <v>3</v>
      </c>
      <c r="B236" t="s">
        <v>88</v>
      </c>
      <c r="C236" s="1" t="s">
        <v>21</v>
      </c>
      <c r="D236" s="1">
        <v>439</v>
      </c>
      <c r="E236" s="1" t="s">
        <v>0</v>
      </c>
    </row>
    <row r="237" spans="1:5" x14ac:dyDescent="0.35">
      <c r="A237" s="1" t="s">
        <v>3</v>
      </c>
      <c r="B237" t="s">
        <v>324</v>
      </c>
      <c r="C237" s="1" t="s">
        <v>258</v>
      </c>
      <c r="D237" s="1">
        <v>440</v>
      </c>
      <c r="E237" s="1" t="s">
        <v>0</v>
      </c>
    </row>
    <row r="238" spans="1:5" x14ac:dyDescent="0.35">
      <c r="A238" s="1" t="s">
        <v>3</v>
      </c>
      <c r="B238" t="s">
        <v>86</v>
      </c>
      <c r="C238" s="1" t="s">
        <v>21</v>
      </c>
      <c r="D238" s="1">
        <v>450</v>
      </c>
      <c r="E238" s="1" t="s">
        <v>0</v>
      </c>
    </row>
    <row r="239" spans="1:5" x14ac:dyDescent="0.35">
      <c r="A239" s="1" t="s">
        <v>3</v>
      </c>
      <c r="B239" t="s">
        <v>323</v>
      </c>
      <c r="C239" s="1" t="s">
        <v>258</v>
      </c>
      <c r="D239" s="1">
        <v>451</v>
      </c>
      <c r="E239" s="1" t="s">
        <v>0</v>
      </c>
    </row>
    <row r="240" spans="1:5" x14ac:dyDescent="0.35">
      <c r="A240" s="1" t="s">
        <v>3</v>
      </c>
      <c r="B240" t="s">
        <v>322</v>
      </c>
      <c r="C240" s="1" t="s">
        <v>258</v>
      </c>
      <c r="D240" s="1">
        <v>452</v>
      </c>
      <c r="E240" s="1" t="s">
        <v>0</v>
      </c>
    </row>
    <row r="241" spans="1:5" x14ac:dyDescent="0.35">
      <c r="A241" s="1" t="s">
        <v>3</v>
      </c>
      <c r="B241" t="s">
        <v>87</v>
      </c>
      <c r="C241" s="1" t="s">
        <v>1</v>
      </c>
      <c r="D241" s="1">
        <v>454</v>
      </c>
      <c r="E241" s="1" t="s">
        <v>0</v>
      </c>
    </row>
    <row r="242" spans="1:5" x14ac:dyDescent="0.35">
      <c r="A242" s="1" t="s">
        <v>3</v>
      </c>
      <c r="B242" t="s">
        <v>321</v>
      </c>
      <c r="C242" s="1" t="s">
        <v>258</v>
      </c>
      <c r="D242" s="1">
        <v>455</v>
      </c>
      <c r="E242" s="1" t="s">
        <v>0</v>
      </c>
    </row>
    <row r="243" spans="1:5" x14ac:dyDescent="0.35">
      <c r="A243" s="1" t="s">
        <v>3</v>
      </c>
      <c r="B243" t="s">
        <v>85</v>
      </c>
      <c r="C243" s="1" t="s">
        <v>1</v>
      </c>
      <c r="D243" s="1">
        <v>460</v>
      </c>
      <c r="E243" s="1" t="s">
        <v>0</v>
      </c>
    </row>
    <row r="244" spans="1:5" x14ac:dyDescent="0.35">
      <c r="A244" s="1" t="s">
        <v>3</v>
      </c>
      <c r="B244" t="s">
        <v>83</v>
      </c>
      <c r="C244" s="1" t="s">
        <v>1</v>
      </c>
      <c r="D244" s="1">
        <v>463</v>
      </c>
      <c r="E244" s="1" t="s">
        <v>0</v>
      </c>
    </row>
    <row r="245" spans="1:5" x14ac:dyDescent="0.35">
      <c r="A245" s="1" t="s">
        <v>3</v>
      </c>
      <c r="B245" t="s">
        <v>84</v>
      </c>
      <c r="C245" s="1" t="s">
        <v>21</v>
      </c>
      <c r="D245" s="1">
        <v>467</v>
      </c>
      <c r="E245" s="1" t="s">
        <v>0</v>
      </c>
    </row>
    <row r="246" spans="1:5" x14ac:dyDescent="0.35">
      <c r="A246" s="1" t="s">
        <v>3</v>
      </c>
      <c r="B246" t="s">
        <v>320</v>
      </c>
      <c r="C246" s="1" t="s">
        <v>258</v>
      </c>
      <c r="D246" s="1">
        <v>472</v>
      </c>
      <c r="E246" s="1" t="s">
        <v>0</v>
      </c>
    </row>
    <row r="247" spans="1:5" x14ac:dyDescent="0.35">
      <c r="A247" s="1" t="s">
        <v>3</v>
      </c>
      <c r="B247" t="s">
        <v>82</v>
      </c>
      <c r="C247" s="1" t="s">
        <v>21</v>
      </c>
      <c r="D247" s="1">
        <v>476</v>
      </c>
      <c r="E247" s="1" t="s">
        <v>0</v>
      </c>
    </row>
    <row r="248" spans="1:5" x14ac:dyDescent="0.35">
      <c r="A248" s="1" t="s">
        <v>3</v>
      </c>
      <c r="B248" t="s">
        <v>74</v>
      </c>
      <c r="C248" s="1" t="s">
        <v>1</v>
      </c>
      <c r="D248" s="1">
        <v>483</v>
      </c>
      <c r="E248" s="1" t="s">
        <v>0</v>
      </c>
    </row>
    <row r="249" spans="1:5" x14ac:dyDescent="0.35">
      <c r="A249" s="1" t="s">
        <v>3</v>
      </c>
      <c r="B249" t="s">
        <v>319</v>
      </c>
      <c r="C249" s="1" t="s">
        <v>258</v>
      </c>
      <c r="D249" s="1">
        <v>484</v>
      </c>
      <c r="E249" s="1" t="s">
        <v>0</v>
      </c>
    </row>
    <row r="250" spans="1:5" x14ac:dyDescent="0.35">
      <c r="A250" s="1" t="s">
        <v>3</v>
      </c>
      <c r="B250" t="s">
        <v>318</v>
      </c>
      <c r="C250" s="1" t="s">
        <v>258</v>
      </c>
      <c r="D250" s="1">
        <v>484</v>
      </c>
      <c r="E250" s="1" t="s">
        <v>0</v>
      </c>
    </row>
    <row r="251" spans="1:5" x14ac:dyDescent="0.35">
      <c r="A251" s="1" t="s">
        <v>3</v>
      </c>
      <c r="B251" t="s">
        <v>317</v>
      </c>
      <c r="C251" s="1" t="s">
        <v>258</v>
      </c>
      <c r="D251" s="1">
        <v>489</v>
      </c>
      <c r="E251" s="1" t="s">
        <v>0</v>
      </c>
    </row>
    <row r="252" spans="1:5" x14ac:dyDescent="0.35">
      <c r="A252" s="1" t="s">
        <v>3</v>
      </c>
      <c r="B252" t="s">
        <v>81</v>
      </c>
      <c r="C252" s="1" t="s">
        <v>21</v>
      </c>
      <c r="D252" s="1">
        <v>492</v>
      </c>
      <c r="E252" s="1" t="s">
        <v>0</v>
      </c>
    </row>
    <row r="253" spans="1:5" x14ac:dyDescent="0.35">
      <c r="A253" s="1" t="s">
        <v>3</v>
      </c>
      <c r="B253" t="s">
        <v>80</v>
      </c>
      <c r="C253" s="1" t="s">
        <v>21</v>
      </c>
      <c r="D253" s="1">
        <v>494</v>
      </c>
      <c r="E253" s="1" t="s">
        <v>0</v>
      </c>
    </row>
    <row r="254" spans="1:5" x14ac:dyDescent="0.35">
      <c r="A254" s="1" t="s">
        <v>3</v>
      </c>
      <c r="B254" t="s">
        <v>57</v>
      </c>
      <c r="C254" s="1" t="s">
        <v>1</v>
      </c>
      <c r="D254" s="1">
        <v>494</v>
      </c>
      <c r="E254" s="1" t="s">
        <v>0</v>
      </c>
    </row>
    <row r="255" spans="1:5" x14ac:dyDescent="0.35">
      <c r="A255" s="1" t="s">
        <v>3</v>
      </c>
      <c r="B255" t="s">
        <v>34</v>
      </c>
      <c r="C255" s="1" t="s">
        <v>1</v>
      </c>
      <c r="D255" s="1">
        <v>500</v>
      </c>
      <c r="E255" s="1" t="s">
        <v>0</v>
      </c>
    </row>
    <row r="256" spans="1:5" x14ac:dyDescent="0.35">
      <c r="A256" s="1" t="s">
        <v>3</v>
      </c>
      <c r="B256" t="s">
        <v>316</v>
      </c>
      <c r="C256" s="1" t="s">
        <v>258</v>
      </c>
      <c r="D256" s="1">
        <v>501</v>
      </c>
      <c r="E256" s="1" t="s">
        <v>0</v>
      </c>
    </row>
    <row r="257" spans="1:5" x14ac:dyDescent="0.35">
      <c r="A257" s="1" t="s">
        <v>3</v>
      </c>
      <c r="B257" t="s">
        <v>79</v>
      </c>
      <c r="C257" s="1" t="s">
        <v>21</v>
      </c>
      <c r="D257" s="1">
        <v>502</v>
      </c>
      <c r="E257" s="1" t="s">
        <v>0</v>
      </c>
    </row>
    <row r="258" spans="1:5" x14ac:dyDescent="0.35">
      <c r="A258" s="1" t="s">
        <v>3</v>
      </c>
      <c r="B258" t="s">
        <v>33</v>
      </c>
      <c r="C258" s="1" t="s">
        <v>1</v>
      </c>
      <c r="D258" s="1">
        <v>503</v>
      </c>
      <c r="E258" s="1" t="s">
        <v>0</v>
      </c>
    </row>
    <row r="259" spans="1:5" x14ac:dyDescent="0.35">
      <c r="A259" s="1" t="s">
        <v>3</v>
      </c>
      <c r="B259" t="s">
        <v>20</v>
      </c>
      <c r="C259" s="1" t="s">
        <v>1</v>
      </c>
      <c r="D259" s="1">
        <v>505</v>
      </c>
      <c r="E259" s="1" t="s">
        <v>0</v>
      </c>
    </row>
    <row r="260" spans="1:5" x14ac:dyDescent="0.35">
      <c r="A260" s="1" t="s">
        <v>3</v>
      </c>
      <c r="B260" t="s">
        <v>315</v>
      </c>
      <c r="C260" s="1" t="s">
        <v>258</v>
      </c>
      <c r="D260" s="1">
        <v>506</v>
      </c>
      <c r="E260" s="1" t="s">
        <v>0</v>
      </c>
    </row>
    <row r="261" spans="1:5" x14ac:dyDescent="0.35">
      <c r="A261" s="1" t="s">
        <v>3</v>
      </c>
      <c r="B261" t="s">
        <v>19</v>
      </c>
      <c r="C261" s="1" t="s">
        <v>1</v>
      </c>
      <c r="D261" s="1">
        <v>514</v>
      </c>
      <c r="E261" s="1" t="s">
        <v>0</v>
      </c>
    </row>
    <row r="262" spans="1:5" x14ac:dyDescent="0.35">
      <c r="A262" s="1" t="s">
        <v>3</v>
      </c>
      <c r="B262" t="s">
        <v>18</v>
      </c>
      <c r="C262" s="1" t="s">
        <v>1</v>
      </c>
      <c r="D262" s="1">
        <v>516</v>
      </c>
      <c r="E262" s="1" t="s">
        <v>0</v>
      </c>
    </row>
    <row r="263" spans="1:5" x14ac:dyDescent="0.35">
      <c r="A263" s="1" t="s">
        <v>3</v>
      </c>
      <c r="B263" t="s">
        <v>17</v>
      </c>
      <c r="C263" s="1" t="s">
        <v>1</v>
      </c>
      <c r="D263" s="1">
        <v>518</v>
      </c>
      <c r="E263" s="1" t="s">
        <v>0</v>
      </c>
    </row>
    <row r="264" spans="1:5" x14ac:dyDescent="0.35">
      <c r="A264" s="1" t="s">
        <v>3</v>
      </c>
      <c r="B264" t="s">
        <v>314</v>
      </c>
      <c r="C264" s="1" t="s">
        <v>258</v>
      </c>
      <c r="D264" s="1">
        <v>524</v>
      </c>
      <c r="E264" s="1" t="s">
        <v>0</v>
      </c>
    </row>
    <row r="265" spans="1:5" x14ac:dyDescent="0.35">
      <c r="A265" s="1" t="s">
        <v>3</v>
      </c>
      <c r="B265" t="s">
        <v>78</v>
      </c>
      <c r="C265" s="1" t="s">
        <v>21</v>
      </c>
      <c r="D265" s="1">
        <v>526</v>
      </c>
      <c r="E265" s="1" t="s">
        <v>0</v>
      </c>
    </row>
    <row r="266" spans="1:5" x14ac:dyDescent="0.35">
      <c r="A266" s="1" t="s">
        <v>3</v>
      </c>
      <c r="B266" t="s">
        <v>313</v>
      </c>
      <c r="C266" s="1" t="s">
        <v>258</v>
      </c>
      <c r="D266" s="1">
        <v>529</v>
      </c>
      <c r="E266" s="1" t="s">
        <v>0</v>
      </c>
    </row>
    <row r="267" spans="1:5" x14ac:dyDescent="0.35">
      <c r="A267" s="1" t="s">
        <v>3</v>
      </c>
      <c r="B267" t="s">
        <v>312</v>
      </c>
      <c r="C267" s="1" t="s">
        <v>258</v>
      </c>
      <c r="D267" s="1">
        <v>530</v>
      </c>
      <c r="E267" s="1" t="s">
        <v>0</v>
      </c>
    </row>
    <row r="268" spans="1:5" x14ac:dyDescent="0.35">
      <c r="A268" s="1" t="s">
        <v>3</v>
      </c>
      <c r="B268" t="s">
        <v>311</v>
      </c>
      <c r="C268" s="1" t="s">
        <v>258</v>
      </c>
      <c r="D268" s="1">
        <v>532</v>
      </c>
      <c r="E268" s="1" t="s">
        <v>0</v>
      </c>
    </row>
    <row r="269" spans="1:5" x14ac:dyDescent="0.35">
      <c r="A269" s="1" t="s">
        <v>3</v>
      </c>
      <c r="B269" t="s">
        <v>77</v>
      </c>
      <c r="C269" s="1" t="s">
        <v>21</v>
      </c>
      <c r="D269" s="1">
        <v>532</v>
      </c>
      <c r="E269" s="1" t="s">
        <v>0</v>
      </c>
    </row>
    <row r="270" spans="1:5" x14ac:dyDescent="0.35">
      <c r="A270" s="1" t="s">
        <v>3</v>
      </c>
      <c r="B270" t="s">
        <v>310</v>
      </c>
      <c r="C270" s="1" t="s">
        <v>258</v>
      </c>
      <c r="D270" s="1">
        <v>533</v>
      </c>
      <c r="E270" s="1" t="s">
        <v>0</v>
      </c>
    </row>
    <row r="271" spans="1:5" x14ac:dyDescent="0.35">
      <c r="A271" s="1" t="s">
        <v>3</v>
      </c>
      <c r="B271" t="s">
        <v>76</v>
      </c>
      <c r="C271" s="1" t="s">
        <v>21</v>
      </c>
      <c r="D271" s="1">
        <v>535</v>
      </c>
      <c r="E271" s="1" t="s">
        <v>0</v>
      </c>
    </row>
    <row r="272" spans="1:5" x14ac:dyDescent="0.35">
      <c r="A272" s="1" t="s">
        <v>3</v>
      </c>
      <c r="B272" t="s">
        <v>309</v>
      </c>
      <c r="C272" s="1" t="s">
        <v>258</v>
      </c>
      <c r="D272" s="1">
        <v>536</v>
      </c>
      <c r="E272" s="1" t="s">
        <v>0</v>
      </c>
    </row>
    <row r="273" spans="1:5" x14ac:dyDescent="0.35">
      <c r="A273" s="1" t="s">
        <v>3</v>
      </c>
      <c r="B273" t="s">
        <v>308</v>
      </c>
      <c r="C273" s="1" t="s">
        <v>258</v>
      </c>
      <c r="D273" s="1">
        <v>547</v>
      </c>
      <c r="E273" s="1" t="s">
        <v>0</v>
      </c>
    </row>
    <row r="274" spans="1:5" x14ac:dyDescent="0.35">
      <c r="A274" s="1" t="s">
        <v>3</v>
      </c>
      <c r="B274" t="s">
        <v>75</v>
      </c>
      <c r="C274" s="1" t="s">
        <v>21</v>
      </c>
      <c r="D274" s="1">
        <v>549</v>
      </c>
      <c r="E274" s="1" t="s">
        <v>0</v>
      </c>
    </row>
    <row r="275" spans="1:5" x14ac:dyDescent="0.35">
      <c r="A275" s="1" t="s">
        <v>3</v>
      </c>
      <c r="B275" t="s">
        <v>307</v>
      </c>
      <c r="C275" s="1" t="s">
        <v>258</v>
      </c>
      <c r="D275" s="1">
        <v>550</v>
      </c>
      <c r="E275" s="1" t="s">
        <v>0</v>
      </c>
    </row>
    <row r="276" spans="1:5" x14ac:dyDescent="0.35">
      <c r="A276" s="1" t="s">
        <v>3</v>
      </c>
      <c r="B276" t="s">
        <v>306</v>
      </c>
      <c r="C276" s="1" t="s">
        <v>258</v>
      </c>
      <c r="D276" s="1">
        <v>551</v>
      </c>
      <c r="E276" s="1" t="s">
        <v>0</v>
      </c>
    </row>
    <row r="277" spans="1:5" x14ac:dyDescent="0.35">
      <c r="A277" s="1" t="s">
        <v>3</v>
      </c>
      <c r="B277" t="s">
        <v>73</v>
      </c>
      <c r="C277" s="1" t="s">
        <v>21</v>
      </c>
      <c r="D277" s="1">
        <v>551</v>
      </c>
      <c r="E277" s="1" t="s">
        <v>0</v>
      </c>
    </row>
    <row r="278" spans="1:5" x14ac:dyDescent="0.35">
      <c r="A278" s="1" t="s">
        <v>3</v>
      </c>
      <c r="B278" t="s">
        <v>16</v>
      </c>
      <c r="C278" s="1" t="s">
        <v>1</v>
      </c>
      <c r="D278" s="1">
        <v>552</v>
      </c>
      <c r="E278" s="1" t="s">
        <v>0</v>
      </c>
    </row>
    <row r="279" spans="1:5" x14ac:dyDescent="0.35">
      <c r="A279" s="1" t="s">
        <v>3</v>
      </c>
      <c r="B279" t="s">
        <v>15</v>
      </c>
      <c r="C279" s="1" t="s">
        <v>1</v>
      </c>
      <c r="D279" s="1">
        <v>556</v>
      </c>
      <c r="E279" s="1" t="s">
        <v>0</v>
      </c>
    </row>
    <row r="280" spans="1:5" x14ac:dyDescent="0.35">
      <c r="A280" s="1" t="s">
        <v>3</v>
      </c>
      <c r="B280" t="s">
        <v>305</v>
      </c>
      <c r="C280" s="1" t="s">
        <v>258</v>
      </c>
      <c r="D280" s="1">
        <v>564</v>
      </c>
      <c r="E280" s="1" t="s">
        <v>0</v>
      </c>
    </row>
    <row r="281" spans="1:5" x14ac:dyDescent="0.35">
      <c r="A281" s="1" t="s">
        <v>3</v>
      </c>
      <c r="B281" t="s">
        <v>72</v>
      </c>
      <c r="C281" s="1" t="s">
        <v>21</v>
      </c>
      <c r="D281" s="1">
        <v>566</v>
      </c>
      <c r="E281" s="1" t="s">
        <v>0</v>
      </c>
    </row>
    <row r="282" spans="1:5" x14ac:dyDescent="0.35">
      <c r="A282" s="1" t="s">
        <v>3</v>
      </c>
      <c r="B282" t="s">
        <v>304</v>
      </c>
      <c r="C282" s="1" t="s">
        <v>258</v>
      </c>
      <c r="D282" s="1">
        <v>567</v>
      </c>
      <c r="E282" s="1" t="s">
        <v>0</v>
      </c>
    </row>
    <row r="283" spans="1:5" x14ac:dyDescent="0.35">
      <c r="A283" s="1" t="s">
        <v>3</v>
      </c>
      <c r="B283" t="s">
        <v>71</v>
      </c>
      <c r="C283" s="1" t="s">
        <v>21</v>
      </c>
      <c r="D283" s="1">
        <v>567</v>
      </c>
      <c r="E283" s="1" t="s">
        <v>0</v>
      </c>
    </row>
    <row r="284" spans="1:5" x14ac:dyDescent="0.35">
      <c r="A284" s="1" t="s">
        <v>3</v>
      </c>
      <c r="B284" t="s">
        <v>70</v>
      </c>
      <c r="C284" s="1" t="s">
        <v>21</v>
      </c>
      <c r="D284" s="1">
        <v>570</v>
      </c>
      <c r="E284" s="1" t="s">
        <v>0</v>
      </c>
    </row>
    <row r="285" spans="1:5" x14ac:dyDescent="0.35">
      <c r="A285" s="1" t="s">
        <v>3</v>
      </c>
      <c r="B285" t="s">
        <v>69</v>
      </c>
      <c r="C285" s="1" t="s">
        <v>21</v>
      </c>
      <c r="D285" s="1">
        <v>571</v>
      </c>
      <c r="E285" s="1" t="s">
        <v>0</v>
      </c>
    </row>
    <row r="286" spans="1:5" x14ac:dyDescent="0.35">
      <c r="A286" s="1" t="s">
        <v>3</v>
      </c>
      <c r="B286" t="s">
        <v>14</v>
      </c>
      <c r="C286" s="1" t="s">
        <v>1</v>
      </c>
      <c r="D286" s="1">
        <v>572</v>
      </c>
      <c r="E286" s="1" t="s">
        <v>0</v>
      </c>
    </row>
    <row r="287" spans="1:5" x14ac:dyDescent="0.35">
      <c r="A287" s="1" t="s">
        <v>3</v>
      </c>
      <c r="B287" t="s">
        <v>303</v>
      </c>
      <c r="C287" s="1" t="s">
        <v>258</v>
      </c>
      <c r="D287" s="1">
        <v>573</v>
      </c>
      <c r="E287" s="1" t="s">
        <v>0</v>
      </c>
    </row>
    <row r="288" spans="1:5" x14ac:dyDescent="0.35">
      <c r="A288" s="1" t="s">
        <v>3</v>
      </c>
      <c r="B288" t="s">
        <v>68</v>
      </c>
      <c r="C288" s="1" t="s">
        <v>21</v>
      </c>
      <c r="D288" s="1">
        <v>574</v>
      </c>
      <c r="E288" s="1" t="s">
        <v>0</v>
      </c>
    </row>
    <row r="289" spans="1:5" x14ac:dyDescent="0.35">
      <c r="A289" s="1" t="s">
        <v>3</v>
      </c>
      <c r="B289" t="s">
        <v>67</v>
      </c>
      <c r="C289" s="1" t="s">
        <v>21</v>
      </c>
      <c r="D289" s="1">
        <v>577</v>
      </c>
      <c r="E289" s="1" t="s">
        <v>0</v>
      </c>
    </row>
    <row r="290" spans="1:5" x14ac:dyDescent="0.35">
      <c r="A290" s="1" t="s">
        <v>3</v>
      </c>
      <c r="B290" t="s">
        <v>13</v>
      </c>
      <c r="C290" s="1" t="s">
        <v>1</v>
      </c>
      <c r="D290" s="1">
        <v>580</v>
      </c>
      <c r="E290" s="1" t="s">
        <v>0</v>
      </c>
    </row>
    <row r="291" spans="1:5" x14ac:dyDescent="0.35">
      <c r="A291" s="1" t="s">
        <v>3</v>
      </c>
      <c r="B291" t="s">
        <v>66</v>
      </c>
      <c r="C291" s="1" t="s">
        <v>21</v>
      </c>
      <c r="D291" s="1">
        <v>586</v>
      </c>
      <c r="E291" s="1" t="s">
        <v>0</v>
      </c>
    </row>
    <row r="292" spans="1:5" x14ac:dyDescent="0.35">
      <c r="A292" s="1" t="s">
        <v>3</v>
      </c>
      <c r="B292" t="s">
        <v>65</v>
      </c>
      <c r="C292" s="1" t="s">
        <v>21</v>
      </c>
      <c r="D292" s="1">
        <v>588</v>
      </c>
      <c r="E292" s="1" t="s">
        <v>0</v>
      </c>
    </row>
    <row r="293" spans="1:5" x14ac:dyDescent="0.35">
      <c r="A293" s="1" t="s">
        <v>3</v>
      </c>
      <c r="B293" t="s">
        <v>302</v>
      </c>
      <c r="C293" s="1" t="s">
        <v>258</v>
      </c>
      <c r="D293" s="1">
        <v>594</v>
      </c>
      <c r="E293" s="1" t="s">
        <v>0</v>
      </c>
    </row>
    <row r="294" spans="1:5" x14ac:dyDescent="0.35">
      <c r="A294" s="1" t="s">
        <v>3</v>
      </c>
      <c r="B294" t="s">
        <v>64</v>
      </c>
      <c r="C294" s="1" t="s">
        <v>21</v>
      </c>
      <c r="D294" s="1">
        <v>595</v>
      </c>
      <c r="E294" s="1" t="s">
        <v>0</v>
      </c>
    </row>
    <row r="295" spans="1:5" x14ac:dyDescent="0.35">
      <c r="A295" s="1" t="s">
        <v>3</v>
      </c>
      <c r="B295" t="s">
        <v>63</v>
      </c>
      <c r="C295" s="1" t="s">
        <v>21</v>
      </c>
      <c r="D295" s="1">
        <v>596</v>
      </c>
      <c r="E295" s="1" t="s">
        <v>0</v>
      </c>
    </row>
    <row r="296" spans="1:5" x14ac:dyDescent="0.35">
      <c r="A296" s="1" t="s">
        <v>3</v>
      </c>
      <c r="B296" t="s">
        <v>62</v>
      </c>
      <c r="C296" s="1" t="s">
        <v>21</v>
      </c>
      <c r="D296" s="1">
        <v>619</v>
      </c>
      <c r="E296" s="1" t="s">
        <v>0</v>
      </c>
    </row>
    <row r="297" spans="1:5" x14ac:dyDescent="0.35">
      <c r="A297" s="1" t="s">
        <v>3</v>
      </c>
      <c r="B297" t="s">
        <v>61</v>
      </c>
      <c r="C297" s="1" t="s">
        <v>21</v>
      </c>
      <c r="D297" s="1">
        <v>620</v>
      </c>
      <c r="E297" s="1" t="s">
        <v>0</v>
      </c>
    </row>
    <row r="298" spans="1:5" x14ac:dyDescent="0.35">
      <c r="A298" s="1" t="s">
        <v>3</v>
      </c>
      <c r="B298" t="s">
        <v>60</v>
      </c>
      <c r="C298" s="1" t="s">
        <v>21</v>
      </c>
      <c r="D298" s="1">
        <v>622</v>
      </c>
      <c r="E298" s="1" t="s">
        <v>0</v>
      </c>
    </row>
    <row r="299" spans="1:5" x14ac:dyDescent="0.35">
      <c r="A299" s="1" t="s">
        <v>3</v>
      </c>
      <c r="B299" t="s">
        <v>12</v>
      </c>
      <c r="C299" s="1" t="s">
        <v>1</v>
      </c>
      <c r="D299" s="1">
        <v>622</v>
      </c>
      <c r="E299" s="1" t="s">
        <v>0</v>
      </c>
    </row>
    <row r="300" spans="1:5" x14ac:dyDescent="0.35">
      <c r="A300" s="1" t="s">
        <v>3</v>
      </c>
      <c r="B300" t="s">
        <v>59</v>
      </c>
      <c r="C300" s="1" t="s">
        <v>21</v>
      </c>
      <c r="D300" s="1">
        <v>625</v>
      </c>
      <c r="E300" s="1" t="s">
        <v>0</v>
      </c>
    </row>
    <row r="301" spans="1:5" x14ac:dyDescent="0.35">
      <c r="A301" s="1" t="s">
        <v>3</v>
      </c>
      <c r="B301" t="s">
        <v>301</v>
      </c>
      <c r="C301" s="1" t="s">
        <v>258</v>
      </c>
      <c r="D301" s="1">
        <v>627</v>
      </c>
      <c r="E301" s="1" t="s">
        <v>0</v>
      </c>
    </row>
    <row r="302" spans="1:5" x14ac:dyDescent="0.35">
      <c r="A302" s="1" t="s">
        <v>3</v>
      </c>
      <c r="B302" t="s">
        <v>58</v>
      </c>
      <c r="C302" s="1" t="s">
        <v>21</v>
      </c>
      <c r="D302" s="1">
        <v>635</v>
      </c>
      <c r="E302" s="1" t="s">
        <v>0</v>
      </c>
    </row>
    <row r="303" spans="1:5" x14ac:dyDescent="0.35">
      <c r="A303" s="1" t="s">
        <v>3</v>
      </c>
      <c r="B303" t="s">
        <v>300</v>
      </c>
      <c r="C303" s="1" t="s">
        <v>258</v>
      </c>
      <c r="D303" s="1">
        <v>638</v>
      </c>
      <c r="E303" s="1" t="s">
        <v>0</v>
      </c>
    </row>
    <row r="304" spans="1:5" x14ac:dyDescent="0.35">
      <c r="A304" s="1" t="s">
        <v>3</v>
      </c>
      <c r="B304" t="s">
        <v>299</v>
      </c>
      <c r="C304" s="1" t="s">
        <v>258</v>
      </c>
      <c r="D304" s="1">
        <v>640</v>
      </c>
      <c r="E304" s="1" t="s">
        <v>0</v>
      </c>
    </row>
    <row r="305" spans="1:5" x14ac:dyDescent="0.35">
      <c r="A305" s="1" t="s">
        <v>3</v>
      </c>
      <c r="B305" t="s">
        <v>298</v>
      </c>
      <c r="C305" s="1" t="s">
        <v>258</v>
      </c>
      <c r="D305" s="1">
        <v>644</v>
      </c>
      <c r="E305" s="1" t="s">
        <v>0</v>
      </c>
    </row>
    <row r="306" spans="1:5" x14ac:dyDescent="0.35">
      <c r="A306" s="1" t="s">
        <v>3</v>
      </c>
      <c r="B306" t="s">
        <v>56</v>
      </c>
      <c r="C306" s="1" t="s">
        <v>21</v>
      </c>
      <c r="D306" s="1">
        <v>649</v>
      </c>
      <c r="E306" s="1" t="s">
        <v>0</v>
      </c>
    </row>
    <row r="307" spans="1:5" x14ac:dyDescent="0.35">
      <c r="A307" s="1" t="s">
        <v>3</v>
      </c>
      <c r="B307" t="s">
        <v>297</v>
      </c>
      <c r="C307" s="1" t="s">
        <v>258</v>
      </c>
      <c r="D307" s="1">
        <v>655</v>
      </c>
      <c r="E307" s="1" t="s">
        <v>0</v>
      </c>
    </row>
    <row r="308" spans="1:5" x14ac:dyDescent="0.35">
      <c r="A308" s="1" t="s">
        <v>3</v>
      </c>
      <c r="B308" t="s">
        <v>11</v>
      </c>
      <c r="C308" s="1" t="s">
        <v>1</v>
      </c>
      <c r="D308" s="1">
        <v>663</v>
      </c>
      <c r="E308" s="1" t="s">
        <v>0</v>
      </c>
    </row>
    <row r="309" spans="1:5" x14ac:dyDescent="0.35">
      <c r="A309" s="1" t="s">
        <v>3</v>
      </c>
      <c r="B309" t="s">
        <v>296</v>
      </c>
      <c r="C309" s="1" t="s">
        <v>258</v>
      </c>
      <c r="D309" s="1">
        <v>668</v>
      </c>
      <c r="E309" s="1" t="s">
        <v>0</v>
      </c>
    </row>
    <row r="310" spans="1:5" x14ac:dyDescent="0.35">
      <c r="A310" s="1" t="s">
        <v>3</v>
      </c>
      <c r="B310" t="s">
        <v>55</v>
      </c>
      <c r="C310" s="1" t="s">
        <v>21</v>
      </c>
      <c r="D310" s="1">
        <v>668</v>
      </c>
      <c r="E310" s="1" t="s">
        <v>0</v>
      </c>
    </row>
    <row r="311" spans="1:5" x14ac:dyDescent="0.35">
      <c r="A311" s="1" t="s">
        <v>3</v>
      </c>
      <c r="B311" t="s">
        <v>54</v>
      </c>
      <c r="C311" s="1" t="s">
        <v>21</v>
      </c>
      <c r="D311" s="1">
        <v>673</v>
      </c>
      <c r="E311" s="1" t="s">
        <v>0</v>
      </c>
    </row>
    <row r="312" spans="1:5" x14ac:dyDescent="0.35">
      <c r="A312" s="1" t="s">
        <v>3</v>
      </c>
      <c r="B312" t="s">
        <v>295</v>
      </c>
      <c r="C312" s="1" t="s">
        <v>258</v>
      </c>
      <c r="D312" s="1">
        <v>676</v>
      </c>
      <c r="E312" s="1" t="s">
        <v>0</v>
      </c>
    </row>
    <row r="313" spans="1:5" x14ac:dyDescent="0.35">
      <c r="A313" s="1" t="s">
        <v>3</v>
      </c>
      <c r="B313" t="s">
        <v>294</v>
      </c>
      <c r="C313" s="1" t="s">
        <v>258</v>
      </c>
      <c r="D313" s="1">
        <v>677</v>
      </c>
      <c r="E313" s="1" t="s">
        <v>0</v>
      </c>
    </row>
    <row r="314" spans="1:5" x14ac:dyDescent="0.35">
      <c r="A314" s="1" t="s">
        <v>3</v>
      </c>
      <c r="B314" t="s">
        <v>293</v>
      </c>
      <c r="C314" s="1" t="s">
        <v>258</v>
      </c>
      <c r="D314" s="1">
        <v>688</v>
      </c>
      <c r="E314" s="1" t="s">
        <v>0</v>
      </c>
    </row>
    <row r="315" spans="1:5" x14ac:dyDescent="0.35">
      <c r="A315" s="1" t="s">
        <v>3</v>
      </c>
      <c r="B315" t="s">
        <v>53</v>
      </c>
      <c r="C315" s="1" t="s">
        <v>21</v>
      </c>
      <c r="D315" s="1">
        <v>689</v>
      </c>
      <c r="E315" s="1" t="s">
        <v>0</v>
      </c>
    </row>
    <row r="316" spans="1:5" x14ac:dyDescent="0.35">
      <c r="A316" s="1" t="s">
        <v>3</v>
      </c>
      <c r="B316" t="s">
        <v>10</v>
      </c>
      <c r="C316" s="1" t="s">
        <v>1</v>
      </c>
      <c r="D316" s="1">
        <v>690</v>
      </c>
      <c r="E316" s="1" t="s">
        <v>0</v>
      </c>
    </row>
    <row r="317" spans="1:5" x14ac:dyDescent="0.35">
      <c r="A317" s="1" t="s">
        <v>3</v>
      </c>
      <c r="B317" t="s">
        <v>292</v>
      </c>
      <c r="C317" s="1" t="s">
        <v>258</v>
      </c>
      <c r="D317" s="1">
        <v>691</v>
      </c>
      <c r="E317" s="1" t="s">
        <v>0</v>
      </c>
    </row>
    <row r="318" spans="1:5" x14ac:dyDescent="0.35">
      <c r="A318" s="1" t="s">
        <v>3</v>
      </c>
      <c r="B318" t="s">
        <v>52</v>
      </c>
      <c r="C318" s="1" t="s">
        <v>21</v>
      </c>
      <c r="D318" s="1">
        <v>691</v>
      </c>
      <c r="E318" s="1" t="s">
        <v>0</v>
      </c>
    </row>
    <row r="319" spans="1:5" x14ac:dyDescent="0.35">
      <c r="A319" s="1" t="s">
        <v>3</v>
      </c>
      <c r="B319" t="s">
        <v>51</v>
      </c>
      <c r="C319" s="1" t="s">
        <v>21</v>
      </c>
      <c r="D319" s="1">
        <v>694</v>
      </c>
      <c r="E319" s="1" t="s">
        <v>0</v>
      </c>
    </row>
    <row r="320" spans="1:5" x14ac:dyDescent="0.35">
      <c r="A320" s="1" t="s">
        <v>3</v>
      </c>
      <c r="B320" t="s">
        <v>50</v>
      </c>
      <c r="C320" s="1" t="s">
        <v>21</v>
      </c>
      <c r="D320" s="1">
        <v>699</v>
      </c>
      <c r="E320" s="1" t="s">
        <v>0</v>
      </c>
    </row>
    <row r="321" spans="1:5" x14ac:dyDescent="0.35">
      <c r="A321" s="1" t="s">
        <v>3</v>
      </c>
      <c r="B321" t="s">
        <v>9</v>
      </c>
      <c r="C321" s="1" t="s">
        <v>1</v>
      </c>
      <c r="D321" s="1">
        <v>705</v>
      </c>
      <c r="E321" s="1" t="s">
        <v>0</v>
      </c>
    </row>
    <row r="322" spans="1:5" x14ac:dyDescent="0.35">
      <c r="A322" s="1" t="s">
        <v>3</v>
      </c>
      <c r="B322" t="s">
        <v>291</v>
      </c>
      <c r="C322" s="1" t="s">
        <v>258</v>
      </c>
      <c r="D322" s="1">
        <v>707</v>
      </c>
      <c r="E322" s="1" t="s">
        <v>0</v>
      </c>
    </row>
    <row r="323" spans="1:5" x14ac:dyDescent="0.35">
      <c r="A323" s="1" t="s">
        <v>3</v>
      </c>
      <c r="B323" t="s">
        <v>49</v>
      </c>
      <c r="C323" s="1" t="s">
        <v>21</v>
      </c>
      <c r="D323" s="1">
        <v>713</v>
      </c>
      <c r="E323" s="1" t="s">
        <v>0</v>
      </c>
    </row>
    <row r="324" spans="1:5" x14ac:dyDescent="0.35">
      <c r="A324" s="1" t="s">
        <v>3</v>
      </c>
      <c r="B324" t="s">
        <v>48</v>
      </c>
      <c r="C324" s="1" t="s">
        <v>21</v>
      </c>
      <c r="D324" s="1">
        <v>731</v>
      </c>
      <c r="E324" s="1" t="s">
        <v>0</v>
      </c>
    </row>
    <row r="325" spans="1:5" x14ac:dyDescent="0.35">
      <c r="A325" s="1" t="s">
        <v>3</v>
      </c>
      <c r="B325" t="s">
        <v>47</v>
      </c>
      <c r="C325" s="1" t="s">
        <v>21</v>
      </c>
      <c r="D325" s="1">
        <v>749</v>
      </c>
      <c r="E325" s="1" t="s">
        <v>0</v>
      </c>
    </row>
    <row r="326" spans="1:5" x14ac:dyDescent="0.35">
      <c r="A326" s="1" t="s">
        <v>3</v>
      </c>
      <c r="B326" t="s">
        <v>290</v>
      </c>
      <c r="C326" s="1" t="s">
        <v>258</v>
      </c>
      <c r="D326" s="1">
        <v>752</v>
      </c>
      <c r="E326" s="1" t="s">
        <v>0</v>
      </c>
    </row>
    <row r="327" spans="1:5" x14ac:dyDescent="0.35">
      <c r="A327" s="1" t="s">
        <v>3</v>
      </c>
      <c r="B327" t="s">
        <v>289</v>
      </c>
      <c r="C327" s="1" t="s">
        <v>258</v>
      </c>
      <c r="D327" s="1">
        <v>759</v>
      </c>
      <c r="E327" s="1" t="s">
        <v>0</v>
      </c>
    </row>
    <row r="328" spans="1:5" x14ac:dyDescent="0.35">
      <c r="A328" s="1" t="s">
        <v>3</v>
      </c>
      <c r="B328" t="s">
        <v>288</v>
      </c>
      <c r="C328" s="1" t="s">
        <v>258</v>
      </c>
      <c r="D328" s="1">
        <v>766</v>
      </c>
      <c r="E328" s="1" t="s">
        <v>0</v>
      </c>
    </row>
    <row r="329" spans="1:5" x14ac:dyDescent="0.35">
      <c r="A329" s="1" t="s">
        <v>3</v>
      </c>
      <c r="B329" t="s">
        <v>46</v>
      </c>
      <c r="C329" s="1" t="s">
        <v>21</v>
      </c>
      <c r="D329" s="1">
        <v>785</v>
      </c>
      <c r="E329" s="1" t="s">
        <v>0</v>
      </c>
    </row>
    <row r="330" spans="1:5" x14ac:dyDescent="0.35">
      <c r="A330" s="1" t="s">
        <v>3</v>
      </c>
      <c r="B330" t="s">
        <v>8</v>
      </c>
      <c r="C330" s="1" t="s">
        <v>1</v>
      </c>
      <c r="D330" s="1">
        <v>799</v>
      </c>
      <c r="E330" s="1" t="s">
        <v>0</v>
      </c>
    </row>
    <row r="331" spans="1:5" x14ac:dyDescent="0.35">
      <c r="A331" s="1" t="s">
        <v>3</v>
      </c>
      <c r="B331" t="s">
        <v>45</v>
      </c>
      <c r="C331" s="1" t="s">
        <v>21</v>
      </c>
      <c r="D331" s="1">
        <v>800</v>
      </c>
      <c r="E331" s="1" t="s">
        <v>0</v>
      </c>
    </row>
    <row r="332" spans="1:5" x14ac:dyDescent="0.35">
      <c r="A332" s="1" t="s">
        <v>3</v>
      </c>
      <c r="B332" t="s">
        <v>287</v>
      </c>
      <c r="C332" s="1" t="s">
        <v>258</v>
      </c>
      <c r="D332" s="1">
        <v>806</v>
      </c>
      <c r="E332" s="1" t="s">
        <v>0</v>
      </c>
    </row>
    <row r="333" spans="1:5" x14ac:dyDescent="0.35">
      <c r="A333" s="1" t="s">
        <v>3</v>
      </c>
      <c r="B333" t="s">
        <v>44</v>
      </c>
      <c r="C333" s="1" t="s">
        <v>21</v>
      </c>
      <c r="D333" s="1">
        <v>817</v>
      </c>
      <c r="E333" s="1" t="s">
        <v>0</v>
      </c>
    </row>
    <row r="334" spans="1:5" x14ac:dyDescent="0.35">
      <c r="A334" s="1" t="s">
        <v>3</v>
      </c>
      <c r="B334" t="s">
        <v>43</v>
      </c>
      <c r="C334" s="1" t="s">
        <v>21</v>
      </c>
      <c r="D334" s="1">
        <v>818</v>
      </c>
      <c r="E334" s="1" t="s">
        <v>0</v>
      </c>
    </row>
    <row r="335" spans="1:5" x14ac:dyDescent="0.35">
      <c r="A335" s="1" t="s">
        <v>3</v>
      </c>
      <c r="B335" t="s">
        <v>286</v>
      </c>
      <c r="C335" s="1" t="s">
        <v>258</v>
      </c>
      <c r="D335" s="1">
        <v>824</v>
      </c>
      <c r="E335" s="1" t="s">
        <v>0</v>
      </c>
    </row>
    <row r="336" spans="1:5" x14ac:dyDescent="0.35">
      <c r="A336" s="1" t="s">
        <v>3</v>
      </c>
      <c r="B336" t="s">
        <v>285</v>
      </c>
      <c r="C336" s="1" t="s">
        <v>258</v>
      </c>
      <c r="D336" s="1">
        <v>828</v>
      </c>
      <c r="E336" s="1" t="s">
        <v>0</v>
      </c>
    </row>
    <row r="337" spans="1:5" x14ac:dyDescent="0.35">
      <c r="A337" s="1" t="s">
        <v>3</v>
      </c>
      <c r="B337" t="s">
        <v>284</v>
      </c>
      <c r="C337" s="1" t="s">
        <v>258</v>
      </c>
      <c r="D337" s="1">
        <v>831</v>
      </c>
      <c r="E337" s="1" t="s">
        <v>0</v>
      </c>
    </row>
    <row r="338" spans="1:5" x14ac:dyDescent="0.35">
      <c r="A338" s="1" t="s">
        <v>3</v>
      </c>
      <c r="B338" t="s">
        <v>7</v>
      </c>
      <c r="C338" s="1" t="s">
        <v>1</v>
      </c>
      <c r="D338" s="1">
        <v>835</v>
      </c>
      <c r="E338" s="1" t="s">
        <v>0</v>
      </c>
    </row>
    <row r="339" spans="1:5" x14ac:dyDescent="0.35">
      <c r="A339" s="1" t="s">
        <v>3</v>
      </c>
      <c r="B339" t="s">
        <v>283</v>
      </c>
      <c r="C339" s="1" t="s">
        <v>258</v>
      </c>
      <c r="D339" s="1">
        <v>836</v>
      </c>
      <c r="E339" s="1" t="s">
        <v>0</v>
      </c>
    </row>
    <row r="340" spans="1:5" x14ac:dyDescent="0.35">
      <c r="A340" s="1" t="s">
        <v>3</v>
      </c>
      <c r="B340" t="s">
        <v>42</v>
      </c>
      <c r="C340" s="1" t="s">
        <v>21</v>
      </c>
      <c r="D340" s="1">
        <v>862</v>
      </c>
      <c r="E340" s="1" t="s">
        <v>0</v>
      </c>
    </row>
    <row r="341" spans="1:5" x14ac:dyDescent="0.35">
      <c r="A341" s="1" t="s">
        <v>3</v>
      </c>
      <c r="B341" t="s">
        <v>41</v>
      </c>
      <c r="C341" s="1" t="s">
        <v>21</v>
      </c>
      <c r="D341" s="1">
        <v>863</v>
      </c>
      <c r="E341" s="1" t="s">
        <v>0</v>
      </c>
    </row>
    <row r="342" spans="1:5" x14ac:dyDescent="0.35">
      <c r="A342" s="1" t="s">
        <v>3</v>
      </c>
      <c r="B342" t="s">
        <v>40</v>
      </c>
      <c r="C342" s="1" t="s">
        <v>21</v>
      </c>
      <c r="D342" s="1">
        <v>866</v>
      </c>
      <c r="E342" s="1" t="s">
        <v>0</v>
      </c>
    </row>
    <row r="343" spans="1:5" x14ac:dyDescent="0.35">
      <c r="A343" s="1" t="s">
        <v>3</v>
      </c>
      <c r="B343" t="s">
        <v>282</v>
      </c>
      <c r="C343" s="1" t="s">
        <v>258</v>
      </c>
      <c r="D343" s="1">
        <v>874</v>
      </c>
      <c r="E343" s="1" t="s">
        <v>0</v>
      </c>
    </row>
    <row r="344" spans="1:5" x14ac:dyDescent="0.35">
      <c r="A344" s="1" t="s">
        <v>3</v>
      </c>
      <c r="B344" t="s">
        <v>39</v>
      </c>
      <c r="C344" s="1" t="s">
        <v>21</v>
      </c>
      <c r="D344" s="1">
        <v>875</v>
      </c>
      <c r="E344" s="1" t="s">
        <v>0</v>
      </c>
    </row>
    <row r="345" spans="1:5" x14ac:dyDescent="0.35">
      <c r="A345" s="1" t="s">
        <v>3</v>
      </c>
      <c r="B345" t="s">
        <v>281</v>
      </c>
      <c r="C345" s="1" t="s">
        <v>258</v>
      </c>
      <c r="D345" s="1">
        <v>876</v>
      </c>
      <c r="E345" s="1" t="s">
        <v>0</v>
      </c>
    </row>
    <row r="346" spans="1:5" x14ac:dyDescent="0.35">
      <c r="A346" s="1" t="s">
        <v>3</v>
      </c>
      <c r="B346" t="s">
        <v>280</v>
      </c>
      <c r="C346" s="1" t="s">
        <v>258</v>
      </c>
      <c r="D346" s="1">
        <v>879</v>
      </c>
      <c r="E346" s="1" t="s">
        <v>0</v>
      </c>
    </row>
    <row r="347" spans="1:5" x14ac:dyDescent="0.35">
      <c r="A347" s="1" t="s">
        <v>3</v>
      </c>
      <c r="B347" t="s">
        <v>38</v>
      </c>
      <c r="C347" s="1" t="s">
        <v>21</v>
      </c>
      <c r="D347" s="1">
        <v>883</v>
      </c>
      <c r="E347" s="1" t="s">
        <v>0</v>
      </c>
    </row>
    <row r="348" spans="1:5" x14ac:dyDescent="0.35">
      <c r="A348" s="1" t="s">
        <v>3</v>
      </c>
      <c r="B348" t="s">
        <v>279</v>
      </c>
      <c r="C348" s="1" t="s">
        <v>258</v>
      </c>
      <c r="D348" s="1">
        <v>887</v>
      </c>
      <c r="E348" s="1" t="s">
        <v>0</v>
      </c>
    </row>
    <row r="349" spans="1:5" x14ac:dyDescent="0.35">
      <c r="A349" s="1" t="s">
        <v>3</v>
      </c>
      <c r="B349" t="s">
        <v>37</v>
      </c>
      <c r="C349" s="1" t="s">
        <v>21</v>
      </c>
      <c r="D349" s="1">
        <v>899</v>
      </c>
      <c r="E349" s="1" t="s">
        <v>0</v>
      </c>
    </row>
    <row r="350" spans="1:5" x14ac:dyDescent="0.35">
      <c r="A350" s="1" t="s">
        <v>3</v>
      </c>
      <c r="B350" t="s">
        <v>36</v>
      </c>
      <c r="C350" s="1" t="s">
        <v>21</v>
      </c>
      <c r="D350" s="1">
        <v>913</v>
      </c>
      <c r="E350" s="1" t="s">
        <v>0</v>
      </c>
    </row>
    <row r="351" spans="1:5" x14ac:dyDescent="0.35">
      <c r="A351" s="1" t="s">
        <v>3</v>
      </c>
      <c r="B351" t="s">
        <v>278</v>
      </c>
      <c r="C351" s="1" t="s">
        <v>258</v>
      </c>
      <c r="D351" s="1">
        <v>919</v>
      </c>
      <c r="E351" s="1" t="s">
        <v>0</v>
      </c>
    </row>
    <row r="352" spans="1:5" x14ac:dyDescent="0.35">
      <c r="A352" s="1" t="s">
        <v>3</v>
      </c>
      <c r="B352" t="s">
        <v>277</v>
      </c>
      <c r="C352" s="1" t="s">
        <v>258</v>
      </c>
      <c r="D352" s="1">
        <v>924</v>
      </c>
      <c r="E352" s="1" t="s">
        <v>0</v>
      </c>
    </row>
    <row r="353" spans="1:5" x14ac:dyDescent="0.35">
      <c r="A353" s="1" t="s">
        <v>3</v>
      </c>
      <c r="B353" t="s">
        <v>276</v>
      </c>
      <c r="C353" s="1" t="s">
        <v>258</v>
      </c>
      <c r="D353" s="1">
        <v>928</v>
      </c>
      <c r="E353" s="1" t="s">
        <v>0</v>
      </c>
    </row>
    <row r="354" spans="1:5" x14ac:dyDescent="0.35">
      <c r="A354" s="1" t="s">
        <v>3</v>
      </c>
      <c r="B354" t="s">
        <v>35</v>
      </c>
      <c r="C354" s="1" t="s">
        <v>21</v>
      </c>
      <c r="D354" s="1">
        <v>935</v>
      </c>
      <c r="E354" s="1" t="s">
        <v>0</v>
      </c>
    </row>
    <row r="355" spans="1:5" x14ac:dyDescent="0.35">
      <c r="A355" s="1" t="s">
        <v>3</v>
      </c>
      <c r="B355" t="s">
        <v>24</v>
      </c>
      <c r="C355" s="1" t="s">
        <v>21</v>
      </c>
      <c r="D355" s="1">
        <v>945</v>
      </c>
      <c r="E355" s="1" t="s">
        <v>0</v>
      </c>
    </row>
    <row r="356" spans="1:5" x14ac:dyDescent="0.35">
      <c r="A356" s="1" t="s">
        <v>3</v>
      </c>
      <c r="B356" t="s">
        <v>275</v>
      </c>
      <c r="C356" s="1" t="s">
        <v>258</v>
      </c>
      <c r="D356" s="1">
        <v>949</v>
      </c>
      <c r="E356" s="1" t="s">
        <v>0</v>
      </c>
    </row>
    <row r="357" spans="1:5" x14ac:dyDescent="0.35">
      <c r="A357" s="1" t="s">
        <v>3</v>
      </c>
      <c r="B357" t="s">
        <v>274</v>
      </c>
      <c r="C357" s="1" t="s">
        <v>258</v>
      </c>
      <c r="D357" s="1">
        <v>952</v>
      </c>
      <c r="E357" s="1" t="s">
        <v>0</v>
      </c>
    </row>
    <row r="358" spans="1:5" x14ac:dyDescent="0.35">
      <c r="A358" s="1" t="s">
        <v>3</v>
      </c>
      <c r="B358" t="s">
        <v>273</v>
      </c>
      <c r="C358" s="1" t="s">
        <v>258</v>
      </c>
      <c r="D358" s="1">
        <v>952</v>
      </c>
      <c r="E358" s="1" t="s">
        <v>0</v>
      </c>
    </row>
    <row r="359" spans="1:5" x14ac:dyDescent="0.35">
      <c r="A359" s="1" t="s">
        <v>3</v>
      </c>
      <c r="B359" t="s">
        <v>272</v>
      </c>
      <c r="C359" s="1" t="s">
        <v>258</v>
      </c>
      <c r="D359" s="1">
        <v>965</v>
      </c>
      <c r="E359" s="1" t="s">
        <v>0</v>
      </c>
    </row>
    <row r="360" spans="1:5" x14ac:dyDescent="0.35">
      <c r="A360" s="1" t="s">
        <v>3</v>
      </c>
      <c r="B360" t="s">
        <v>271</v>
      </c>
      <c r="C360" s="1" t="s">
        <v>258</v>
      </c>
      <c r="D360" s="1">
        <v>987</v>
      </c>
      <c r="E360" s="1" t="s">
        <v>0</v>
      </c>
    </row>
    <row r="361" spans="1:5" x14ac:dyDescent="0.35">
      <c r="A361" s="1" t="s">
        <v>3</v>
      </c>
      <c r="B361" t="s">
        <v>31</v>
      </c>
      <c r="C361" s="1" t="s">
        <v>21</v>
      </c>
      <c r="D361" s="1">
        <v>988</v>
      </c>
      <c r="E361" s="1" t="s">
        <v>0</v>
      </c>
    </row>
    <row r="362" spans="1:5" x14ac:dyDescent="0.35">
      <c r="A362" s="1" t="s">
        <v>3</v>
      </c>
      <c r="B362" t="s">
        <v>30</v>
      </c>
      <c r="C362" s="1" t="s">
        <v>21</v>
      </c>
      <c r="D362" s="1">
        <v>1001</v>
      </c>
      <c r="E362" s="1" t="s">
        <v>0</v>
      </c>
    </row>
    <row r="363" spans="1:5" x14ac:dyDescent="0.35">
      <c r="A363" s="1" t="s">
        <v>3</v>
      </c>
      <c r="B363" t="s">
        <v>270</v>
      </c>
      <c r="C363" s="1" t="s">
        <v>258</v>
      </c>
      <c r="D363" s="1">
        <v>1016</v>
      </c>
      <c r="E363" s="1" t="s">
        <v>0</v>
      </c>
    </row>
    <row r="364" spans="1:5" x14ac:dyDescent="0.35">
      <c r="A364" s="1" t="s">
        <v>3</v>
      </c>
      <c r="B364" t="s">
        <v>6</v>
      </c>
      <c r="C364" s="1" t="s">
        <v>1</v>
      </c>
      <c r="D364" s="1">
        <v>1046</v>
      </c>
      <c r="E364" s="1" t="s">
        <v>0</v>
      </c>
    </row>
    <row r="365" spans="1:5" x14ac:dyDescent="0.35">
      <c r="A365" s="1" t="s">
        <v>3</v>
      </c>
      <c r="B365" t="s">
        <v>29</v>
      </c>
      <c r="C365" s="1" t="s">
        <v>21</v>
      </c>
      <c r="D365" s="1">
        <v>1050</v>
      </c>
      <c r="E365" s="1" t="s">
        <v>0</v>
      </c>
    </row>
    <row r="366" spans="1:5" x14ac:dyDescent="0.35">
      <c r="A366" s="1" t="s">
        <v>3</v>
      </c>
      <c r="B366" t="s">
        <v>269</v>
      </c>
      <c r="C366" s="1" t="s">
        <v>258</v>
      </c>
      <c r="D366" s="1">
        <v>1069</v>
      </c>
      <c r="E366" s="1" t="s">
        <v>0</v>
      </c>
    </row>
    <row r="367" spans="1:5" x14ac:dyDescent="0.35">
      <c r="A367" s="1" t="s">
        <v>3</v>
      </c>
      <c r="B367" t="s">
        <v>268</v>
      </c>
      <c r="C367" s="1" t="s">
        <v>258</v>
      </c>
      <c r="D367" s="1">
        <v>1102</v>
      </c>
      <c r="E367" s="1" t="s">
        <v>0</v>
      </c>
    </row>
    <row r="368" spans="1:5" x14ac:dyDescent="0.35">
      <c r="A368" s="1" t="s">
        <v>3</v>
      </c>
      <c r="B368" t="s">
        <v>267</v>
      </c>
      <c r="C368" s="1" t="s">
        <v>258</v>
      </c>
      <c r="D368" s="1">
        <v>1167</v>
      </c>
      <c r="E368" s="1" t="s">
        <v>0</v>
      </c>
    </row>
    <row r="369" spans="1:5" x14ac:dyDescent="0.35">
      <c r="A369" s="1" t="s">
        <v>3</v>
      </c>
      <c r="B369" t="s">
        <v>266</v>
      </c>
      <c r="C369" s="1" t="s">
        <v>258</v>
      </c>
      <c r="D369" s="1">
        <v>1174</v>
      </c>
      <c r="E369" s="1" t="s">
        <v>0</v>
      </c>
    </row>
    <row r="370" spans="1:5" x14ac:dyDescent="0.35">
      <c r="A370" s="1" t="s">
        <v>3</v>
      </c>
      <c r="B370" t="s">
        <v>265</v>
      </c>
      <c r="C370" s="1" t="s">
        <v>258</v>
      </c>
      <c r="D370" s="1">
        <v>1175</v>
      </c>
      <c r="E370" s="1" t="s">
        <v>0</v>
      </c>
    </row>
    <row r="371" spans="1:5" x14ac:dyDescent="0.35">
      <c r="A371" s="1" t="s">
        <v>3</v>
      </c>
      <c r="B371" t="s">
        <v>28</v>
      </c>
      <c r="C371" s="1" t="s">
        <v>21</v>
      </c>
      <c r="D371" s="1">
        <v>1176</v>
      </c>
      <c r="E371" s="1" t="s">
        <v>0</v>
      </c>
    </row>
    <row r="372" spans="1:5" x14ac:dyDescent="0.35">
      <c r="A372" s="1" t="s">
        <v>3</v>
      </c>
      <c r="B372" t="s">
        <v>5</v>
      </c>
      <c r="C372" s="1" t="s">
        <v>1</v>
      </c>
      <c r="D372" s="1">
        <v>1228</v>
      </c>
      <c r="E372" s="1" t="s">
        <v>0</v>
      </c>
    </row>
    <row r="373" spans="1:5" x14ac:dyDescent="0.35">
      <c r="A373" s="1" t="s">
        <v>3</v>
      </c>
      <c r="B373" t="s">
        <v>264</v>
      </c>
      <c r="C373" s="1" t="s">
        <v>258</v>
      </c>
      <c r="D373" s="1">
        <v>1244</v>
      </c>
      <c r="E373" s="1" t="s">
        <v>0</v>
      </c>
    </row>
    <row r="374" spans="1:5" x14ac:dyDescent="0.35">
      <c r="A374" s="1" t="s">
        <v>3</v>
      </c>
      <c r="B374" t="s">
        <v>27</v>
      </c>
      <c r="C374" s="1" t="s">
        <v>21</v>
      </c>
      <c r="D374" s="1">
        <v>1250</v>
      </c>
      <c r="E374" s="1" t="s">
        <v>0</v>
      </c>
    </row>
    <row r="375" spans="1:5" x14ac:dyDescent="0.35">
      <c r="A375" s="1" t="s">
        <v>3</v>
      </c>
      <c r="B375" t="s">
        <v>263</v>
      </c>
      <c r="C375" s="1" t="s">
        <v>258</v>
      </c>
      <c r="D375" s="1">
        <v>1293</v>
      </c>
      <c r="E375" s="1" t="s">
        <v>0</v>
      </c>
    </row>
    <row r="376" spans="1:5" x14ac:dyDescent="0.35">
      <c r="A376" s="1" t="s">
        <v>3</v>
      </c>
      <c r="B376" t="s">
        <v>4</v>
      </c>
      <c r="C376" s="1" t="s">
        <v>1</v>
      </c>
      <c r="D376" s="1">
        <v>1405</v>
      </c>
      <c r="E376" s="1" t="s">
        <v>0</v>
      </c>
    </row>
    <row r="377" spans="1:5" x14ac:dyDescent="0.35">
      <c r="A377" s="1" t="s">
        <v>3</v>
      </c>
      <c r="B377" t="s">
        <v>262</v>
      </c>
      <c r="C377" s="1" t="s">
        <v>258</v>
      </c>
      <c r="D377" s="1">
        <v>1439</v>
      </c>
      <c r="E377" s="1" t="s">
        <v>0</v>
      </c>
    </row>
    <row r="378" spans="1:5" x14ac:dyDescent="0.35">
      <c r="A378" s="1" t="s">
        <v>3</v>
      </c>
      <c r="B378" t="s">
        <v>25</v>
      </c>
      <c r="C378" s="1" t="s">
        <v>21</v>
      </c>
      <c r="D378" s="1">
        <v>1447</v>
      </c>
      <c r="E378" s="1" t="s">
        <v>0</v>
      </c>
    </row>
    <row r="379" spans="1:5" x14ac:dyDescent="0.35">
      <c r="A379" s="1" t="s">
        <v>3</v>
      </c>
      <c r="B379" t="s">
        <v>261</v>
      </c>
      <c r="C379" s="1" t="s">
        <v>258</v>
      </c>
      <c r="D379" s="1">
        <v>1492</v>
      </c>
      <c r="E379" s="1" t="s">
        <v>0</v>
      </c>
    </row>
    <row r="380" spans="1:5" x14ac:dyDescent="0.35">
      <c r="A380" s="1" t="s">
        <v>3</v>
      </c>
      <c r="B380" t="s">
        <v>260</v>
      </c>
      <c r="C380" s="1" t="s">
        <v>258</v>
      </c>
      <c r="D380" s="1">
        <v>1517</v>
      </c>
      <c r="E380" s="1" t="s">
        <v>0</v>
      </c>
    </row>
    <row r="381" spans="1:5" x14ac:dyDescent="0.35">
      <c r="A381" s="1" t="s">
        <v>3</v>
      </c>
      <c r="B381" t="s">
        <v>23</v>
      </c>
      <c r="C381" s="1" t="s">
        <v>21</v>
      </c>
      <c r="D381" s="1">
        <v>1553</v>
      </c>
      <c r="E381" s="1" t="s">
        <v>0</v>
      </c>
    </row>
    <row r="382" spans="1:5" x14ac:dyDescent="0.35">
      <c r="A382" s="1" t="s">
        <v>3</v>
      </c>
      <c r="B382" t="s">
        <v>259</v>
      </c>
      <c r="C382" s="1" t="s">
        <v>258</v>
      </c>
      <c r="D382" s="1">
        <v>1566</v>
      </c>
      <c r="E382" s="1" t="s">
        <v>0</v>
      </c>
    </row>
    <row r="383" spans="1:5" x14ac:dyDescent="0.35">
      <c r="A383" s="1" t="s">
        <v>3</v>
      </c>
      <c r="B383" t="s">
        <v>2</v>
      </c>
      <c r="C383" s="1" t="s">
        <v>1</v>
      </c>
      <c r="D383" s="1">
        <v>1645</v>
      </c>
      <c r="E383" s="1" t="s">
        <v>0</v>
      </c>
    </row>
    <row r="384" spans="1:5" x14ac:dyDescent="0.35">
      <c r="A384" s="1" t="s">
        <v>3</v>
      </c>
      <c r="B384" t="s">
        <v>22</v>
      </c>
      <c r="C384" s="1" t="s">
        <v>21</v>
      </c>
      <c r="D384" s="1">
        <v>1711</v>
      </c>
      <c r="E384" s="1" t="s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7E5B-4DCB-42A7-AD9C-2EF2502AE9B4}">
  <dimension ref="A1:O344"/>
  <sheetViews>
    <sheetView showGridLines="0" tabSelected="1" workbookViewId="0">
      <selection activeCell="D2" sqref="D2"/>
    </sheetView>
  </sheetViews>
  <sheetFormatPr defaultRowHeight="14.5" x14ac:dyDescent="0.35"/>
  <cols>
    <col min="1" max="1" width="10" style="1" bestFit="1" customWidth="1"/>
    <col min="2" max="2" width="14.7265625" style="1" bestFit="1" customWidth="1"/>
    <col min="3" max="3" width="35.81640625" bestFit="1" customWidth="1"/>
    <col min="4" max="4" width="29.81640625" bestFit="1" customWidth="1"/>
    <col min="5" max="5" width="26.7265625" bestFit="1" customWidth="1"/>
    <col min="6" max="6" width="11.453125" style="10" bestFit="1" customWidth="1"/>
    <col min="7" max="7" width="17.453125" style="10" bestFit="1" customWidth="1"/>
    <col min="8" max="8" width="11.453125" style="1" bestFit="1" customWidth="1"/>
    <col min="9" max="9" width="13.7265625" style="1" bestFit="1" customWidth="1"/>
    <col min="10" max="10" width="13.81640625" style="1" bestFit="1" customWidth="1"/>
    <col min="11" max="11" width="12.453125" bestFit="1" customWidth="1"/>
    <col min="12" max="12" width="11.7265625" style="8" bestFit="1" customWidth="1"/>
    <col min="13" max="13" width="16.7265625" style="8" bestFit="1" customWidth="1"/>
    <col min="14" max="14" width="18" style="4" bestFit="1" customWidth="1"/>
    <col min="15" max="15" width="16.1796875" bestFit="1" customWidth="1"/>
  </cols>
  <sheetData>
    <row r="1" spans="1:15" x14ac:dyDescent="0.35">
      <c r="C1" s="13">
        <f>COUNTA(Escopo[ALIMENTADOR])</f>
        <v>342</v>
      </c>
      <c r="D1" s="13"/>
      <c r="F1" s="56">
        <f>SUBTOTAL(9,Escopo[POSTE])</f>
        <v>160353</v>
      </c>
      <c r="G1" s="56">
        <f>SUBTOTAL(9,Escopo[POSTE ATUAL])</f>
        <v>140906</v>
      </c>
      <c r="H1" s="56">
        <f>SUBTOTAL(9,Escopo[TRAFO])</f>
        <v>14320</v>
      </c>
      <c r="I1" s="56">
        <f>SUBTOTAL(9,Escopo[RELIGAD.])</f>
        <v>556</v>
      </c>
      <c r="J1" s="56">
        <f>SUBTOTAL(9,Escopo[SECCION.])</f>
        <v>627</v>
      </c>
      <c r="K1" s="56">
        <f>SUBTOTAL(9,Escopo[KM_MT])</f>
        <v>3346.2477705000006</v>
      </c>
      <c r="L1" s="56">
        <f>SUBTOTAL(9,Escopo[KM_BT])</f>
        <v>3411.5069136999959</v>
      </c>
      <c r="M1" s="56">
        <f>SUBTOTAL(9,Escopo[KM_RAMAIS])</f>
        <v>6063.2545572000017</v>
      </c>
      <c r="N1" s="56">
        <f>SUBTOTAL(9,Escopo[QTDE RAMAIS])</f>
        <v>433028</v>
      </c>
      <c r="O1" s="56">
        <f>SUBTOTAL(9,Escopo[CLIENTES BT])</f>
        <v>796129</v>
      </c>
    </row>
    <row r="2" spans="1:15" s="2" customFormat="1" x14ac:dyDescent="0.35">
      <c r="A2" s="2" t="s">
        <v>396</v>
      </c>
      <c r="B2" s="2" t="s">
        <v>398</v>
      </c>
      <c r="C2" s="2" t="s">
        <v>501</v>
      </c>
      <c r="D2" s="58" t="s">
        <v>548</v>
      </c>
      <c r="E2" s="2" t="s">
        <v>399</v>
      </c>
      <c r="F2" s="9" t="s">
        <v>408</v>
      </c>
      <c r="G2" s="9" t="s">
        <v>525</v>
      </c>
      <c r="H2" s="2" t="s">
        <v>400</v>
      </c>
      <c r="I2" s="2" t="s">
        <v>402</v>
      </c>
      <c r="J2" s="2" t="s">
        <v>401</v>
      </c>
      <c r="K2" s="2" t="s">
        <v>403</v>
      </c>
      <c r="L2" s="5" t="s">
        <v>404</v>
      </c>
      <c r="M2" s="5" t="s">
        <v>405</v>
      </c>
      <c r="N2" s="9" t="s">
        <v>406</v>
      </c>
      <c r="O2" s="2" t="s">
        <v>407</v>
      </c>
    </row>
    <row r="3" spans="1:15" x14ac:dyDescent="0.35">
      <c r="A3" s="1">
        <v>1</v>
      </c>
      <c r="B3" s="1" t="s">
        <v>258</v>
      </c>
      <c r="C3" s="57" t="s">
        <v>286</v>
      </c>
      <c r="D3" s="59"/>
      <c r="E3" t="s">
        <v>431</v>
      </c>
      <c r="F3" s="4">
        <f>IFERROR(VLOOKUP(Escopo[[#This Row],[ALIMENTADOR]],[1]Planilha1!$A:$B,2,0),"")</f>
        <v>859</v>
      </c>
      <c r="G3" s="4">
        <v>808</v>
      </c>
      <c r="H3" s="1">
        <v>94</v>
      </c>
      <c r="I3" s="1">
        <v>1</v>
      </c>
      <c r="J3" s="1">
        <v>0</v>
      </c>
      <c r="K3" s="5">
        <v>12.667598300000003</v>
      </c>
      <c r="L3" s="8">
        <v>24.872534599999899</v>
      </c>
      <c r="M3" s="5">
        <v>88.800271100000131</v>
      </c>
      <c r="N3" s="4">
        <v>6335</v>
      </c>
      <c r="O3" s="4">
        <f>IFERROR(VLOOKUP(Escopo[[#This Row],[ALIMENTADOR]],[2]ALIM!$A:$B,2,0),"")</f>
        <v>6467</v>
      </c>
    </row>
    <row r="4" spans="1:15" x14ac:dyDescent="0.35">
      <c r="A4" s="1">
        <v>2</v>
      </c>
      <c r="B4" s="1" t="s">
        <v>1</v>
      </c>
      <c r="C4" s="57" t="s">
        <v>2</v>
      </c>
      <c r="D4" s="59"/>
      <c r="E4" t="s">
        <v>432</v>
      </c>
      <c r="F4" s="4">
        <f>IFERROR(VLOOKUP(Escopo[[#This Row],[ALIMENTADOR]],[1]Planilha1!$A:$B,2,0),"")</f>
        <v>1262</v>
      </c>
      <c r="G4" s="4">
        <v>1116</v>
      </c>
      <c r="H4" s="1">
        <v>107</v>
      </c>
      <c r="I4" s="1">
        <v>4</v>
      </c>
      <c r="J4" s="1">
        <v>10</v>
      </c>
      <c r="K4" s="5">
        <v>23.861500199999981</v>
      </c>
      <c r="L4" s="8">
        <v>56.096735500000001</v>
      </c>
      <c r="M4" s="5">
        <v>58.799273800000087</v>
      </c>
      <c r="N4" s="4">
        <v>4064</v>
      </c>
      <c r="O4" s="4">
        <f>IFERROR(VLOOKUP(Escopo[[#This Row],[ALIMENTADOR]],[2]ALIM!$A:$B,2,0),"")</f>
        <v>7741</v>
      </c>
    </row>
    <row r="5" spans="1:15" x14ac:dyDescent="0.35">
      <c r="A5" s="1">
        <v>3</v>
      </c>
      <c r="B5" s="1" t="s">
        <v>258</v>
      </c>
      <c r="C5" s="57" t="s">
        <v>266</v>
      </c>
      <c r="D5" s="59"/>
      <c r="E5" t="s">
        <v>433</v>
      </c>
      <c r="F5" s="4">
        <f>IFERROR(VLOOKUP(Escopo[[#This Row],[ALIMENTADOR]],[1]Planilha1!$A:$B,2,0),"")</f>
        <v>1210</v>
      </c>
      <c r="G5" s="4">
        <v>1127</v>
      </c>
      <c r="H5" s="1">
        <v>95</v>
      </c>
      <c r="I5" s="1">
        <v>1</v>
      </c>
      <c r="J5" s="1">
        <v>3</v>
      </c>
      <c r="K5" s="5">
        <v>20.006567999999984</v>
      </c>
      <c r="L5" s="8">
        <v>35.134226799999901</v>
      </c>
      <c r="M5" s="5">
        <v>82.420240200000364</v>
      </c>
      <c r="N5" s="4">
        <v>6203</v>
      </c>
      <c r="O5" s="4">
        <f>IFERROR(VLOOKUP(Escopo[[#This Row],[ALIMENTADOR]],[2]ALIM!$A:$B,2,0),"")</f>
        <v>6856</v>
      </c>
    </row>
    <row r="6" spans="1:15" x14ac:dyDescent="0.35">
      <c r="A6" s="1">
        <v>4</v>
      </c>
      <c r="B6" s="1" t="s">
        <v>258</v>
      </c>
      <c r="C6" s="57" t="s">
        <v>292</v>
      </c>
      <c r="D6" s="59"/>
      <c r="E6" t="s">
        <v>431</v>
      </c>
      <c r="F6" s="4">
        <f>IFERROR(VLOOKUP(Escopo[[#This Row],[ALIMENTADOR]],[1]Planilha1!$A:$B,2,0),"")</f>
        <v>737</v>
      </c>
      <c r="G6" s="4">
        <v>680</v>
      </c>
      <c r="H6" s="1">
        <v>96</v>
      </c>
      <c r="I6" s="1">
        <v>1</v>
      </c>
      <c r="J6" s="1">
        <v>3</v>
      </c>
      <c r="K6" s="5">
        <v>13.442293599999999</v>
      </c>
      <c r="L6" s="8">
        <v>16.012507400000001</v>
      </c>
      <c r="M6" s="5">
        <v>121.22520899999985</v>
      </c>
      <c r="N6" s="4">
        <v>6067</v>
      </c>
      <c r="O6" s="4">
        <f>IFERROR(VLOOKUP(Escopo[[#This Row],[ALIMENTADOR]],[2]ALIM!$A:$B,2,0),"")</f>
        <v>5372</v>
      </c>
    </row>
    <row r="7" spans="1:15" x14ac:dyDescent="0.35">
      <c r="A7" s="1">
        <v>5</v>
      </c>
      <c r="B7" s="1" t="s">
        <v>258</v>
      </c>
      <c r="C7" s="57" t="s">
        <v>281</v>
      </c>
      <c r="D7" s="59"/>
      <c r="E7" t="s">
        <v>431</v>
      </c>
      <c r="F7" s="4">
        <f>IFERROR(VLOOKUP(Escopo[[#This Row],[ALIMENTADOR]],[1]Planilha1!$A:$B,2,0),"")</f>
        <v>912</v>
      </c>
      <c r="G7" s="4">
        <v>850</v>
      </c>
      <c r="H7" s="1">
        <v>92</v>
      </c>
      <c r="I7" s="1">
        <v>3</v>
      </c>
      <c r="J7" s="1">
        <v>2</v>
      </c>
      <c r="K7" s="5">
        <v>15.434957099999991</v>
      </c>
      <c r="L7" s="8">
        <v>23.2233543</v>
      </c>
      <c r="M7" s="5">
        <v>103.37340500000025</v>
      </c>
      <c r="N7" s="4">
        <v>6018</v>
      </c>
      <c r="O7" s="4">
        <f>IFERROR(VLOOKUP(Escopo[[#This Row],[ALIMENTADOR]],[2]ALIM!$A:$B,2,0),"")</f>
        <v>5806</v>
      </c>
    </row>
    <row r="8" spans="1:15" x14ac:dyDescent="0.35">
      <c r="A8" s="1">
        <v>6</v>
      </c>
      <c r="B8" s="1" t="s">
        <v>258</v>
      </c>
      <c r="C8" s="57" t="s">
        <v>280</v>
      </c>
      <c r="D8" s="59"/>
      <c r="E8" t="s">
        <v>434</v>
      </c>
      <c r="F8" s="4">
        <f>IFERROR(VLOOKUP(Escopo[[#This Row],[ALIMENTADOR]],[1]Planilha1!$A:$B,2,0),"")</f>
        <v>903</v>
      </c>
      <c r="G8" s="4">
        <v>821</v>
      </c>
      <c r="H8" s="1">
        <v>87</v>
      </c>
      <c r="I8" s="1">
        <v>2</v>
      </c>
      <c r="J8" s="1">
        <v>5</v>
      </c>
      <c r="K8" s="5">
        <v>12.643009400000004</v>
      </c>
      <c r="L8" s="8">
        <v>25.915510099999999</v>
      </c>
      <c r="M8" s="5">
        <v>77.777728199999885</v>
      </c>
      <c r="N8" s="4">
        <v>5719</v>
      </c>
      <c r="O8" s="4">
        <f>IFERROR(VLOOKUP(Escopo[[#This Row],[ALIMENTADOR]],[2]ALIM!$A:$B,2,0),"")</f>
        <v>6851</v>
      </c>
    </row>
    <row r="9" spans="1:15" x14ac:dyDescent="0.35">
      <c r="A9" s="1">
        <v>7</v>
      </c>
      <c r="B9" s="1" t="s">
        <v>258</v>
      </c>
      <c r="C9" s="57" t="s">
        <v>267</v>
      </c>
      <c r="D9" s="59"/>
      <c r="E9" t="s">
        <v>433</v>
      </c>
      <c r="F9" s="4">
        <f>IFERROR(VLOOKUP(Escopo[[#This Row],[ALIMENTADOR]],[1]Planilha1!$A:$B,2,0),"")</f>
        <v>1189</v>
      </c>
      <c r="G9" s="4">
        <v>1133</v>
      </c>
      <c r="H9" s="1">
        <v>97</v>
      </c>
      <c r="I9" s="1">
        <v>2</v>
      </c>
      <c r="J9" s="1">
        <v>3</v>
      </c>
      <c r="K9" s="5">
        <v>17.360177600000011</v>
      </c>
      <c r="L9" s="8">
        <v>37.012531199999998</v>
      </c>
      <c r="M9" s="5">
        <v>71.455077599999981</v>
      </c>
      <c r="N9" s="4">
        <v>5466</v>
      </c>
      <c r="O9" s="4">
        <f>IFERROR(VLOOKUP(Escopo[[#This Row],[ALIMENTADOR]],[2]ALIM!$A:$B,2,0),"")</f>
        <v>7146</v>
      </c>
    </row>
    <row r="10" spans="1:15" x14ac:dyDescent="0.35">
      <c r="A10" s="1">
        <v>8</v>
      </c>
      <c r="B10" s="1" t="s">
        <v>258</v>
      </c>
      <c r="C10" s="57" t="s">
        <v>275</v>
      </c>
      <c r="D10" s="59"/>
      <c r="E10" t="s">
        <v>431</v>
      </c>
      <c r="F10" s="4">
        <f>IFERROR(VLOOKUP(Escopo[[#This Row],[ALIMENTADOR]],[1]Planilha1!$A:$B,2,0),"")</f>
        <v>959</v>
      </c>
      <c r="G10" s="4">
        <v>939</v>
      </c>
      <c r="H10" s="1">
        <v>59</v>
      </c>
      <c r="I10" s="1">
        <v>1</v>
      </c>
      <c r="J10" s="1">
        <v>2</v>
      </c>
      <c r="K10" s="5">
        <v>14.028024500000006</v>
      </c>
      <c r="L10" s="8">
        <v>29.4111932</v>
      </c>
      <c r="M10" s="5">
        <v>66.964237500000038</v>
      </c>
      <c r="N10" s="4">
        <v>5076</v>
      </c>
      <c r="O10" s="4">
        <f>IFERROR(VLOOKUP(Escopo[[#This Row],[ALIMENTADOR]],[2]ALIM!$A:$B,2,0),"")</f>
        <v>5119</v>
      </c>
    </row>
    <row r="11" spans="1:15" x14ac:dyDescent="0.35">
      <c r="A11" s="1">
        <v>9</v>
      </c>
      <c r="B11" s="1" t="s">
        <v>21</v>
      </c>
      <c r="C11" s="57" t="s">
        <v>27</v>
      </c>
      <c r="D11" s="59"/>
      <c r="E11" t="s">
        <v>435</v>
      </c>
      <c r="F11" s="4">
        <f>IFERROR(VLOOKUP(Escopo[[#This Row],[ALIMENTADOR]],[1]Planilha1!$A:$B,2,0),"")</f>
        <v>1277</v>
      </c>
      <c r="G11" s="4">
        <v>1238</v>
      </c>
      <c r="H11" s="1">
        <v>117</v>
      </c>
      <c r="I11" s="1">
        <v>3</v>
      </c>
      <c r="J11" s="1">
        <v>8</v>
      </c>
      <c r="K11" s="5">
        <v>20.736294899999994</v>
      </c>
      <c r="L11" s="8">
        <v>33.518690999999997</v>
      </c>
      <c r="M11" s="5">
        <v>62.341832899999872</v>
      </c>
      <c r="N11" s="4">
        <v>5291</v>
      </c>
      <c r="O11" s="4">
        <f>IFERROR(VLOOKUP(Escopo[[#This Row],[ALIMENTADOR]],[2]ALIM!$A:$B,2,0),"")</f>
        <v>8278</v>
      </c>
    </row>
    <row r="12" spans="1:15" x14ac:dyDescent="0.35">
      <c r="A12" s="1">
        <v>10</v>
      </c>
      <c r="B12" s="1" t="s">
        <v>258</v>
      </c>
      <c r="C12" s="57" t="s">
        <v>289</v>
      </c>
      <c r="D12" s="59"/>
      <c r="E12" t="s">
        <v>436</v>
      </c>
      <c r="F12" s="4">
        <f>IFERROR(VLOOKUP(Escopo[[#This Row],[ALIMENTADOR]],[1]Planilha1!$A:$B,2,0),"")</f>
        <v>833</v>
      </c>
      <c r="G12" s="4">
        <v>758</v>
      </c>
      <c r="H12" s="1">
        <v>94</v>
      </c>
      <c r="I12" s="1">
        <v>4</v>
      </c>
      <c r="J12" s="1">
        <v>1</v>
      </c>
      <c r="K12" s="5">
        <v>15.166050799999995</v>
      </c>
      <c r="L12" s="8">
        <v>19.355414700000001</v>
      </c>
      <c r="M12" s="5">
        <v>87.212769099999974</v>
      </c>
      <c r="N12" s="4">
        <v>5110</v>
      </c>
      <c r="O12" s="4">
        <f>IFERROR(VLOOKUP(Escopo[[#This Row],[ALIMENTADOR]],[2]ALIM!$A:$B,2,0),"")</f>
        <v>5822</v>
      </c>
    </row>
    <row r="13" spans="1:15" x14ac:dyDescent="0.35">
      <c r="A13" s="1">
        <v>11</v>
      </c>
      <c r="B13" s="1" t="s">
        <v>1</v>
      </c>
      <c r="C13" s="57" t="s">
        <v>5</v>
      </c>
      <c r="D13" s="59"/>
      <c r="E13" t="s">
        <v>432</v>
      </c>
      <c r="F13" s="4">
        <f>IFERROR(VLOOKUP(Escopo[[#This Row],[ALIMENTADOR]],[1]Planilha1!$A:$B,2,0),"")</f>
        <v>1119</v>
      </c>
      <c r="G13" s="4">
        <v>986</v>
      </c>
      <c r="H13" s="1">
        <v>116</v>
      </c>
      <c r="I13" s="1">
        <v>3</v>
      </c>
      <c r="J13" s="1">
        <v>8</v>
      </c>
      <c r="K13" s="5">
        <v>21.500879300000005</v>
      </c>
      <c r="L13" s="8">
        <v>36.476764899999999</v>
      </c>
      <c r="M13" s="5">
        <v>55.510584500000036</v>
      </c>
      <c r="N13" s="4">
        <v>3937</v>
      </c>
      <c r="O13" s="4">
        <f>IFERROR(VLOOKUP(Escopo[[#This Row],[ALIMENTADOR]],[2]ALIM!$A:$B,2,0),"")</f>
        <v>6558</v>
      </c>
    </row>
    <row r="14" spans="1:15" x14ac:dyDescent="0.35">
      <c r="A14" s="1">
        <v>12</v>
      </c>
      <c r="B14" s="1" t="s">
        <v>258</v>
      </c>
      <c r="C14" s="57" t="s">
        <v>265</v>
      </c>
      <c r="D14" s="59"/>
      <c r="E14" t="s">
        <v>436</v>
      </c>
      <c r="F14" s="4">
        <f>IFERROR(VLOOKUP(Escopo[[#This Row],[ALIMENTADOR]],[1]Planilha1!$A:$B,2,0),"")</f>
        <v>1210</v>
      </c>
      <c r="G14" s="4">
        <v>1149</v>
      </c>
      <c r="H14" s="1">
        <v>84</v>
      </c>
      <c r="I14" s="1">
        <v>1</v>
      </c>
      <c r="J14" s="1">
        <v>2</v>
      </c>
      <c r="K14" s="5">
        <v>18.950749600000009</v>
      </c>
      <c r="L14" s="8">
        <v>35.482746499999998</v>
      </c>
      <c r="M14" s="5">
        <v>73.839263599999967</v>
      </c>
      <c r="N14" s="4">
        <v>4944</v>
      </c>
      <c r="O14" s="4">
        <f>IFERROR(VLOOKUP(Escopo[[#This Row],[ALIMENTADOR]],[2]ALIM!$A:$B,2,0),"")</f>
        <v>5519</v>
      </c>
    </row>
    <row r="15" spans="1:15" x14ac:dyDescent="0.35">
      <c r="A15" s="1">
        <v>13</v>
      </c>
      <c r="B15" s="1" t="s">
        <v>21</v>
      </c>
      <c r="C15" s="57" t="s">
        <v>59</v>
      </c>
      <c r="D15" s="59"/>
      <c r="E15" t="s">
        <v>437</v>
      </c>
      <c r="F15" s="4">
        <f>IFERROR(VLOOKUP(Escopo[[#This Row],[ALIMENTADOR]],[1]Planilha1!$A:$B,2,0),"")</f>
        <v>663</v>
      </c>
      <c r="G15" s="4">
        <v>600</v>
      </c>
      <c r="H15" s="1">
        <v>65</v>
      </c>
      <c r="I15" s="1">
        <v>2</v>
      </c>
      <c r="J15" s="1">
        <v>1</v>
      </c>
      <c r="K15" s="5">
        <v>8.2382401000000005</v>
      </c>
      <c r="L15" s="8">
        <v>14.3835605</v>
      </c>
      <c r="M15" s="5">
        <v>64.150473800000043</v>
      </c>
      <c r="N15" s="4">
        <v>4802</v>
      </c>
      <c r="O15" s="4">
        <f>IFERROR(VLOOKUP(Escopo[[#This Row],[ALIMENTADOR]],[2]ALIM!$A:$B,2,0),"")</f>
        <v>4806</v>
      </c>
    </row>
    <row r="16" spans="1:15" x14ac:dyDescent="0.35">
      <c r="A16" s="1">
        <v>14</v>
      </c>
      <c r="B16" s="1" t="s">
        <v>21</v>
      </c>
      <c r="C16" s="57" t="s">
        <v>38</v>
      </c>
      <c r="D16" s="59"/>
      <c r="E16" t="s">
        <v>437</v>
      </c>
      <c r="F16" s="4">
        <f>IFERROR(VLOOKUP(Escopo[[#This Row],[ALIMENTADOR]],[1]Planilha1!$A:$B,2,0),"")</f>
        <v>901</v>
      </c>
      <c r="G16" s="4">
        <v>854</v>
      </c>
      <c r="H16" s="1">
        <v>86</v>
      </c>
      <c r="I16" s="1">
        <v>2</v>
      </c>
      <c r="J16" s="1">
        <v>4</v>
      </c>
      <c r="K16" s="5">
        <v>10.088607899999996</v>
      </c>
      <c r="L16" s="8">
        <v>23.9448753</v>
      </c>
      <c r="M16" s="5">
        <v>58.846653899999893</v>
      </c>
      <c r="N16" s="4">
        <v>4741</v>
      </c>
      <c r="O16" s="4">
        <f>IFERROR(VLOOKUP(Escopo[[#This Row],[ALIMENTADOR]],[2]ALIM!$A:$B,2,0),"")</f>
        <v>5774</v>
      </c>
    </row>
    <row r="17" spans="1:15" x14ac:dyDescent="0.35">
      <c r="A17" s="1">
        <v>15</v>
      </c>
      <c r="B17" s="1" t="s">
        <v>258</v>
      </c>
      <c r="C17" s="57" t="s">
        <v>278</v>
      </c>
      <c r="D17" s="59"/>
      <c r="E17" t="s">
        <v>434</v>
      </c>
      <c r="F17" s="4">
        <f>IFERROR(VLOOKUP(Escopo[[#This Row],[ALIMENTADOR]],[1]Planilha1!$A:$B,2,0),"")</f>
        <v>965</v>
      </c>
      <c r="G17" s="4">
        <v>895</v>
      </c>
      <c r="H17" s="1">
        <v>81</v>
      </c>
      <c r="I17" s="1">
        <v>5</v>
      </c>
      <c r="J17" s="1">
        <v>2</v>
      </c>
      <c r="K17" s="5">
        <v>15.037424499999998</v>
      </c>
      <c r="L17" s="8">
        <v>28.010289799999999</v>
      </c>
      <c r="M17" s="5">
        <v>61.533106699999784</v>
      </c>
      <c r="N17" s="4">
        <v>4794</v>
      </c>
      <c r="O17" s="4">
        <f>IFERROR(VLOOKUP(Escopo[[#This Row],[ALIMENTADOR]],[2]ALIM!$A:$B,2,0),"")</f>
        <v>6026</v>
      </c>
    </row>
    <row r="18" spans="1:15" x14ac:dyDescent="0.35">
      <c r="A18" s="1">
        <v>16</v>
      </c>
      <c r="B18" s="1" t="s">
        <v>258</v>
      </c>
      <c r="C18" s="57" t="s">
        <v>300</v>
      </c>
      <c r="D18" s="59"/>
      <c r="E18" t="s">
        <v>438</v>
      </c>
      <c r="F18" s="4">
        <f>IFERROR(VLOOKUP(Escopo[[#This Row],[ALIMENTADOR]],[1]Planilha1!$A:$B,2,0),"")</f>
        <v>706</v>
      </c>
      <c r="G18" s="4">
        <v>687</v>
      </c>
      <c r="H18" s="1">
        <v>67</v>
      </c>
      <c r="I18" s="1">
        <v>1</v>
      </c>
      <c r="J18" s="1">
        <v>0</v>
      </c>
      <c r="K18" s="5">
        <v>8.3879405000000027</v>
      </c>
      <c r="L18" s="8">
        <v>17.465101099999998</v>
      </c>
      <c r="M18" s="5">
        <v>53.068013500000042</v>
      </c>
      <c r="N18" s="4">
        <v>4490</v>
      </c>
      <c r="O18" s="4">
        <f>IFERROR(VLOOKUP(Escopo[[#This Row],[ALIMENTADOR]],[2]ALIM!$A:$B,2,0),"")</f>
        <v>6662</v>
      </c>
    </row>
    <row r="19" spans="1:15" x14ac:dyDescent="0.35">
      <c r="A19" s="1">
        <v>17</v>
      </c>
      <c r="B19" s="1" t="s">
        <v>258</v>
      </c>
      <c r="C19" s="57" t="s">
        <v>290</v>
      </c>
      <c r="D19" s="59"/>
      <c r="E19" t="s">
        <v>439</v>
      </c>
      <c r="F19" s="4">
        <f>IFERROR(VLOOKUP(Escopo[[#This Row],[ALIMENTADOR]],[1]Planilha1!$A:$B,2,0),"")</f>
        <v>890</v>
      </c>
      <c r="G19" s="4">
        <v>795</v>
      </c>
      <c r="H19" s="1">
        <v>107</v>
      </c>
      <c r="I19" s="1">
        <v>3</v>
      </c>
      <c r="J19" s="1">
        <v>5</v>
      </c>
      <c r="K19" s="5">
        <v>18.249407999999988</v>
      </c>
      <c r="L19" s="8">
        <v>18.757294900000002</v>
      </c>
      <c r="M19" s="5">
        <v>122.17981760000015</v>
      </c>
      <c r="N19" s="4">
        <v>4444</v>
      </c>
      <c r="O19" s="4">
        <f>IFERROR(VLOOKUP(Escopo[[#This Row],[ALIMENTADOR]],[2]ALIM!$A:$B,2,0),"")</f>
        <v>3976</v>
      </c>
    </row>
    <row r="20" spans="1:15" x14ac:dyDescent="0.35">
      <c r="A20" s="1">
        <v>18</v>
      </c>
      <c r="B20" s="1" t="s">
        <v>1</v>
      </c>
      <c r="C20" s="57" t="s">
        <v>8</v>
      </c>
      <c r="D20" s="59"/>
      <c r="E20" t="s">
        <v>432</v>
      </c>
      <c r="F20" s="4">
        <f>IFERROR(VLOOKUP(Escopo[[#This Row],[ALIMENTADOR]],[1]Planilha1!$A:$B,2,0),"")</f>
        <v>846</v>
      </c>
      <c r="G20" s="4">
        <v>747</v>
      </c>
      <c r="H20" s="1">
        <v>68</v>
      </c>
      <c r="I20" s="1">
        <v>3</v>
      </c>
      <c r="J20" s="1">
        <v>6</v>
      </c>
      <c r="K20" s="5">
        <v>17.376092700000004</v>
      </c>
      <c r="L20" s="8">
        <v>22.5725987</v>
      </c>
      <c r="M20" s="5">
        <v>38.637632000000089</v>
      </c>
      <c r="N20" s="4">
        <v>3023</v>
      </c>
      <c r="O20" s="4">
        <f>IFERROR(VLOOKUP(Escopo[[#This Row],[ALIMENTADOR]],[2]ALIM!$A:$B,2,0),"")</f>
        <v>5817</v>
      </c>
    </row>
    <row r="21" spans="1:15" x14ac:dyDescent="0.35">
      <c r="A21" s="1">
        <v>19</v>
      </c>
      <c r="B21" s="1" t="s">
        <v>258</v>
      </c>
      <c r="C21" s="57" t="s">
        <v>270</v>
      </c>
      <c r="D21" s="59"/>
      <c r="E21" t="s">
        <v>433</v>
      </c>
      <c r="F21" s="4">
        <f>IFERROR(VLOOKUP(Escopo[[#This Row],[ALIMENTADOR]],[1]Planilha1!$A:$B,2,0),"")</f>
        <v>1041</v>
      </c>
      <c r="G21" s="4">
        <v>985</v>
      </c>
      <c r="H21" s="1">
        <v>77</v>
      </c>
      <c r="I21" s="1">
        <v>1</v>
      </c>
      <c r="J21" s="1">
        <v>1</v>
      </c>
      <c r="K21" s="5">
        <v>15.141660199999999</v>
      </c>
      <c r="L21" s="8">
        <v>32.482626699999997</v>
      </c>
      <c r="M21" s="5">
        <v>54.683429699999863</v>
      </c>
      <c r="N21" s="4">
        <v>4325</v>
      </c>
      <c r="O21" s="4">
        <f>IFERROR(VLOOKUP(Escopo[[#This Row],[ALIMENTADOR]],[2]ALIM!$A:$B,2,0),"")</f>
        <v>5110</v>
      </c>
    </row>
    <row r="22" spans="1:15" x14ac:dyDescent="0.35">
      <c r="A22" s="1">
        <v>20</v>
      </c>
      <c r="B22" s="1" t="s">
        <v>1</v>
      </c>
      <c r="C22" s="57" t="s">
        <v>4</v>
      </c>
      <c r="D22" s="59"/>
      <c r="E22" t="s">
        <v>432</v>
      </c>
      <c r="F22" s="4">
        <f>IFERROR(VLOOKUP(Escopo[[#This Row],[ALIMENTADOR]],[1]Planilha1!$A:$B,2,0),"")</f>
        <v>1382</v>
      </c>
      <c r="G22" s="4">
        <v>1330</v>
      </c>
      <c r="H22" s="1">
        <v>148</v>
      </c>
      <c r="I22" s="1">
        <v>4</v>
      </c>
      <c r="J22" s="1">
        <v>7</v>
      </c>
      <c r="K22" s="5">
        <v>28.460023400000011</v>
      </c>
      <c r="L22" s="8">
        <v>41.313006199999997</v>
      </c>
      <c r="M22" s="5">
        <v>56.644044399999878</v>
      </c>
      <c r="N22" s="4">
        <v>3930</v>
      </c>
      <c r="O22" s="4">
        <f>IFERROR(VLOOKUP(Escopo[[#This Row],[ALIMENTADOR]],[2]ALIM!$A:$B,2,0),"")</f>
        <v>7010</v>
      </c>
    </row>
    <row r="23" spans="1:15" x14ac:dyDescent="0.35">
      <c r="A23" s="1">
        <v>21</v>
      </c>
      <c r="B23" s="1" t="s">
        <v>21</v>
      </c>
      <c r="C23" s="57" t="s">
        <v>75</v>
      </c>
      <c r="D23" s="59"/>
      <c r="E23" t="s">
        <v>437</v>
      </c>
      <c r="F23" s="4">
        <f>IFERROR(VLOOKUP(Escopo[[#This Row],[ALIMENTADOR]],[1]Planilha1!$A:$B,2,0),"")</f>
        <v>592</v>
      </c>
      <c r="G23" s="4">
        <v>531</v>
      </c>
      <c r="H23" s="1">
        <v>53</v>
      </c>
      <c r="I23" s="1">
        <v>2</v>
      </c>
      <c r="J23" s="1">
        <v>1</v>
      </c>
      <c r="K23" s="5">
        <v>8.4713926999999973</v>
      </c>
      <c r="L23" s="8">
        <v>13.6526219</v>
      </c>
      <c r="M23" s="5">
        <v>57.128225999999941</v>
      </c>
      <c r="N23" s="4">
        <v>4304</v>
      </c>
      <c r="O23" s="4">
        <f>IFERROR(VLOOKUP(Escopo[[#This Row],[ALIMENTADOR]],[2]ALIM!$A:$B,2,0),"")</f>
        <v>6001</v>
      </c>
    </row>
    <row r="24" spans="1:15" x14ac:dyDescent="0.35">
      <c r="A24" s="1">
        <v>22</v>
      </c>
      <c r="B24" s="1" t="s">
        <v>258</v>
      </c>
      <c r="C24" s="57" t="s">
        <v>303</v>
      </c>
      <c r="D24" s="59"/>
      <c r="E24" t="s">
        <v>438</v>
      </c>
      <c r="F24" s="4">
        <f>IFERROR(VLOOKUP(Escopo[[#This Row],[ALIMENTADOR]],[1]Planilha1!$A:$B,2,0),"")</f>
        <v>618</v>
      </c>
      <c r="G24" s="4">
        <v>595</v>
      </c>
      <c r="H24" s="1">
        <v>59</v>
      </c>
      <c r="I24" s="1">
        <v>5</v>
      </c>
      <c r="J24" s="1">
        <v>2</v>
      </c>
      <c r="K24" s="5">
        <v>7.9960685000000034</v>
      </c>
      <c r="L24" s="8">
        <v>18.247852599999899</v>
      </c>
      <c r="M24" s="5">
        <v>54.157297699999958</v>
      </c>
      <c r="N24" s="4">
        <v>4156</v>
      </c>
      <c r="O24" s="4">
        <f>IFERROR(VLOOKUP(Escopo[[#This Row],[ALIMENTADOR]],[2]ALIM!$A:$B,2,0),"")</f>
        <v>5116</v>
      </c>
    </row>
    <row r="25" spans="1:15" x14ac:dyDescent="0.35">
      <c r="A25" s="1">
        <v>23</v>
      </c>
      <c r="B25" s="1" t="s">
        <v>21</v>
      </c>
      <c r="C25" s="57" t="s">
        <v>42</v>
      </c>
      <c r="D25" s="59"/>
      <c r="E25" t="s">
        <v>437</v>
      </c>
      <c r="F25" s="4">
        <f>IFERROR(VLOOKUP(Escopo[[#This Row],[ALIMENTADOR]],[1]Planilha1!$A:$B,2,0),"")</f>
        <v>890</v>
      </c>
      <c r="G25" s="4">
        <v>819</v>
      </c>
      <c r="H25" s="1">
        <v>82</v>
      </c>
      <c r="I25" s="1">
        <v>3</v>
      </c>
      <c r="J25" s="1">
        <v>2</v>
      </c>
      <c r="K25" s="5">
        <v>10.435408799999994</v>
      </c>
      <c r="L25" s="8">
        <v>27.278500999999999</v>
      </c>
      <c r="M25" s="5">
        <v>59.756675999999885</v>
      </c>
      <c r="N25" s="4">
        <v>4090</v>
      </c>
      <c r="O25" s="4">
        <f>IFERROR(VLOOKUP(Escopo[[#This Row],[ALIMENTADOR]],[2]ALIM!$A:$B,2,0),"")</f>
        <v>4838</v>
      </c>
    </row>
    <row r="26" spans="1:15" x14ac:dyDescent="0.35">
      <c r="A26" s="1">
        <v>24</v>
      </c>
      <c r="B26" s="1" t="s">
        <v>258</v>
      </c>
      <c r="C26" s="57" t="s">
        <v>262</v>
      </c>
      <c r="D26" s="59"/>
      <c r="E26" t="s">
        <v>439</v>
      </c>
      <c r="F26" s="4">
        <f>IFERROR(VLOOKUP(Escopo[[#This Row],[ALIMENTADOR]],[1]Planilha1!$A:$B,2,0),"")</f>
        <v>1465</v>
      </c>
      <c r="G26" s="4">
        <v>1433</v>
      </c>
      <c r="H26" s="1">
        <v>175</v>
      </c>
      <c r="I26" s="1">
        <v>2</v>
      </c>
      <c r="J26" s="1">
        <v>5</v>
      </c>
      <c r="K26" s="5">
        <v>55.470504399999939</v>
      </c>
      <c r="L26" s="8">
        <v>32.3050037</v>
      </c>
      <c r="M26" s="5">
        <v>54.456479500000093</v>
      </c>
      <c r="N26" s="4">
        <v>4020</v>
      </c>
      <c r="O26" s="4">
        <f>IFERROR(VLOOKUP(Escopo[[#This Row],[ALIMENTADOR]],[2]ALIM!$A:$B,2,0),"")</f>
        <v>3587</v>
      </c>
    </row>
    <row r="27" spans="1:15" x14ac:dyDescent="0.35">
      <c r="A27" s="1">
        <v>25</v>
      </c>
      <c r="B27" s="1" t="s">
        <v>21</v>
      </c>
      <c r="C27" s="57" t="s">
        <v>64</v>
      </c>
      <c r="D27" s="59"/>
      <c r="E27" t="s">
        <v>440</v>
      </c>
      <c r="F27" s="4">
        <f>IFERROR(VLOOKUP(Escopo[[#This Row],[ALIMENTADOR]],[1]Planilha1!$A:$B,2,0),"")</f>
        <v>624</v>
      </c>
      <c r="G27" s="4">
        <v>581</v>
      </c>
      <c r="H27" s="1">
        <v>66</v>
      </c>
      <c r="I27" s="1">
        <v>2</v>
      </c>
      <c r="J27" s="1">
        <v>3</v>
      </c>
      <c r="K27" s="5">
        <v>8.994671600000002</v>
      </c>
      <c r="L27" s="8">
        <v>16.613680299999999</v>
      </c>
      <c r="M27" s="5">
        <v>56.74898079999992</v>
      </c>
      <c r="N27" s="4">
        <v>3985</v>
      </c>
      <c r="O27" s="4">
        <f>IFERROR(VLOOKUP(Escopo[[#This Row],[ALIMENTADOR]],[2]ALIM!$A:$B,2,0),"")</f>
        <v>6677</v>
      </c>
    </row>
    <row r="28" spans="1:15" x14ac:dyDescent="0.35">
      <c r="A28" s="1">
        <v>26</v>
      </c>
      <c r="B28" s="1" t="s">
        <v>21</v>
      </c>
      <c r="C28" s="57" t="s">
        <v>67</v>
      </c>
      <c r="D28" s="59"/>
      <c r="E28" t="s">
        <v>441</v>
      </c>
      <c r="F28" s="4">
        <f>IFERROR(VLOOKUP(Escopo[[#This Row],[ALIMENTADOR]],[1]Planilha1!$A:$B,2,0),"")</f>
        <v>594</v>
      </c>
      <c r="G28" s="4">
        <v>546</v>
      </c>
      <c r="H28" s="1">
        <v>52</v>
      </c>
      <c r="I28" s="1">
        <v>3</v>
      </c>
      <c r="J28" s="1">
        <v>7</v>
      </c>
      <c r="K28" s="5">
        <v>8.2798036000000099</v>
      </c>
      <c r="L28" s="8">
        <v>15.376351</v>
      </c>
      <c r="M28" s="5">
        <v>34.29074530000004</v>
      </c>
      <c r="N28" s="4">
        <v>2593</v>
      </c>
      <c r="O28" s="4">
        <f>IFERROR(VLOOKUP(Escopo[[#This Row],[ALIMENTADOR]],[2]ALIM!$A:$B,2,0),"")</f>
        <v>4246</v>
      </c>
    </row>
    <row r="29" spans="1:15" x14ac:dyDescent="0.35">
      <c r="A29" s="1">
        <v>27</v>
      </c>
      <c r="B29" s="1" t="s">
        <v>258</v>
      </c>
      <c r="C29" s="57" t="s">
        <v>294</v>
      </c>
      <c r="D29" s="59"/>
      <c r="E29" t="s">
        <v>434</v>
      </c>
      <c r="F29" s="4">
        <f>IFERROR(VLOOKUP(Escopo[[#This Row],[ALIMENTADOR]],[1]Planilha1!$A:$B,2,0),"")</f>
        <v>706</v>
      </c>
      <c r="G29" s="4">
        <v>612</v>
      </c>
      <c r="H29" s="1">
        <v>89</v>
      </c>
      <c r="I29" s="1">
        <v>4</v>
      </c>
      <c r="J29" s="1">
        <v>2</v>
      </c>
      <c r="K29" s="5">
        <v>12.5896954</v>
      </c>
      <c r="L29" s="8">
        <v>17.184323799999898</v>
      </c>
      <c r="M29" s="5">
        <v>58.911170000000027</v>
      </c>
      <c r="N29" s="4">
        <v>3812</v>
      </c>
      <c r="O29" s="4">
        <f>IFERROR(VLOOKUP(Escopo[[#This Row],[ALIMENTADOR]],[2]ALIM!$A:$B,2,0),"")</f>
        <v>5110</v>
      </c>
    </row>
    <row r="30" spans="1:15" x14ac:dyDescent="0.35">
      <c r="A30" s="1">
        <v>28</v>
      </c>
      <c r="B30" s="1" t="s">
        <v>258</v>
      </c>
      <c r="C30" s="57" t="s">
        <v>297</v>
      </c>
      <c r="D30" s="59"/>
      <c r="E30" t="s">
        <v>434</v>
      </c>
      <c r="F30" s="4">
        <f>IFERROR(VLOOKUP(Escopo[[#This Row],[ALIMENTADOR]],[1]Planilha1!$A:$B,2,0),"")</f>
        <v>665</v>
      </c>
      <c r="G30" s="4">
        <v>616</v>
      </c>
      <c r="H30" s="1">
        <v>70</v>
      </c>
      <c r="I30" s="1">
        <v>1</v>
      </c>
      <c r="J30" s="1">
        <v>0</v>
      </c>
      <c r="K30" s="5">
        <v>9.4424631999999953</v>
      </c>
      <c r="L30" s="8">
        <v>20.573945699999999</v>
      </c>
      <c r="M30" s="5">
        <v>47.668396899999941</v>
      </c>
      <c r="N30" s="4">
        <v>3759</v>
      </c>
      <c r="O30" s="4">
        <f>IFERROR(VLOOKUP(Escopo[[#This Row],[ALIMENTADOR]],[2]ALIM!$A:$B,2,0),"")</f>
        <v>4788</v>
      </c>
    </row>
    <row r="31" spans="1:15" x14ac:dyDescent="0.35">
      <c r="A31" s="1">
        <v>29</v>
      </c>
      <c r="B31" s="1" t="s">
        <v>258</v>
      </c>
      <c r="C31" s="57" t="s">
        <v>323</v>
      </c>
      <c r="D31" s="59"/>
      <c r="E31" t="s">
        <v>436</v>
      </c>
      <c r="F31" s="4">
        <f>IFERROR(VLOOKUP(Escopo[[#This Row],[ALIMENTADOR]],[1]Planilha1!$A:$B,2,0),"")</f>
        <v>533</v>
      </c>
      <c r="G31" s="4">
        <v>485</v>
      </c>
      <c r="H31" s="1">
        <v>53</v>
      </c>
      <c r="I31" s="1">
        <v>2</v>
      </c>
      <c r="J31" s="1">
        <v>1</v>
      </c>
      <c r="K31" s="5">
        <v>9.4586636000000031</v>
      </c>
      <c r="L31" s="8">
        <v>13.698063599999999</v>
      </c>
      <c r="M31" s="5">
        <v>52.61567209999987</v>
      </c>
      <c r="N31" s="4">
        <v>3765</v>
      </c>
      <c r="O31" s="4">
        <f>IFERROR(VLOOKUP(Escopo[[#This Row],[ALIMENTADOR]],[2]ALIM!$A:$B,2,0),"")</f>
        <v>4056</v>
      </c>
    </row>
    <row r="32" spans="1:15" x14ac:dyDescent="0.35">
      <c r="A32" s="1">
        <v>255</v>
      </c>
      <c r="B32" s="1" t="s">
        <v>21</v>
      </c>
      <c r="C32" s="57" t="s">
        <v>32</v>
      </c>
      <c r="D32" s="59"/>
      <c r="E32" t="s">
        <v>468</v>
      </c>
      <c r="F32" s="4">
        <f>IFERROR(VLOOKUP(Escopo[[#This Row],[ALIMENTADOR]],[1]Planilha1!$A:$B,2,0),"")</f>
        <v>131</v>
      </c>
      <c r="G32" s="4">
        <v>108</v>
      </c>
      <c r="H32" s="1">
        <v>23</v>
      </c>
      <c r="I32" s="1">
        <v>1</v>
      </c>
      <c r="J32" s="1">
        <v>1</v>
      </c>
      <c r="K32" s="5">
        <v>4.0989712999999997</v>
      </c>
      <c r="L32" s="8">
        <v>0.81389679999999998</v>
      </c>
      <c r="M32" s="5">
        <v>0.64975930000000015</v>
      </c>
      <c r="N32" s="4">
        <v>48</v>
      </c>
      <c r="O32" s="4">
        <f>IFERROR(VLOOKUP(Escopo[[#This Row],[ALIMENTADOR]],[2]ALIM!$A:$B,2,0),"")</f>
        <v>1917</v>
      </c>
    </row>
    <row r="33" spans="1:15" x14ac:dyDescent="0.35">
      <c r="A33" s="1">
        <v>31</v>
      </c>
      <c r="B33" s="1" t="s">
        <v>258</v>
      </c>
      <c r="C33" s="57" t="s">
        <v>314</v>
      </c>
      <c r="D33" s="59"/>
      <c r="E33" t="s">
        <v>431</v>
      </c>
      <c r="F33" s="4">
        <f>IFERROR(VLOOKUP(Escopo[[#This Row],[ALIMENTADOR]],[1]Planilha1!$A:$B,2,0),"")</f>
        <v>539</v>
      </c>
      <c r="G33" s="4">
        <v>515</v>
      </c>
      <c r="H33" s="1">
        <v>42</v>
      </c>
      <c r="I33" s="1">
        <v>1</v>
      </c>
      <c r="J33" s="1">
        <v>2</v>
      </c>
      <c r="K33" s="5">
        <v>7.5916913000000052</v>
      </c>
      <c r="L33" s="8">
        <v>11.840391199999999</v>
      </c>
      <c r="M33" s="5">
        <v>65.630273199999962</v>
      </c>
      <c r="N33" s="4">
        <v>3786</v>
      </c>
      <c r="O33" s="4">
        <f>IFERROR(VLOOKUP(Escopo[[#This Row],[ALIMENTADOR]],[2]ALIM!$A:$B,2,0),"")</f>
        <v>3713</v>
      </c>
    </row>
    <row r="34" spans="1:15" x14ac:dyDescent="0.35">
      <c r="A34" s="1">
        <v>32</v>
      </c>
      <c r="B34" s="1" t="s">
        <v>21</v>
      </c>
      <c r="C34" s="57" t="s">
        <v>28</v>
      </c>
      <c r="D34" s="59"/>
      <c r="E34" t="s">
        <v>435</v>
      </c>
      <c r="F34" s="4">
        <f>IFERROR(VLOOKUP(Escopo[[#This Row],[ALIMENTADOR]],[1]Planilha1!$A:$B,2,0),"")</f>
        <v>1195</v>
      </c>
      <c r="G34" s="4">
        <v>1102</v>
      </c>
      <c r="H34" s="1">
        <v>84</v>
      </c>
      <c r="I34" s="1">
        <v>3</v>
      </c>
      <c r="J34" s="1">
        <v>2</v>
      </c>
      <c r="K34" s="5">
        <v>16.952383799999989</v>
      </c>
      <c r="L34" s="8">
        <v>35.559681299999902</v>
      </c>
      <c r="M34" s="5">
        <v>47.358808400000001</v>
      </c>
      <c r="N34" s="4">
        <v>3756</v>
      </c>
      <c r="O34" s="4">
        <f>IFERROR(VLOOKUP(Escopo[[#This Row],[ALIMENTADOR]],[2]ALIM!$A:$B,2,0),"")</f>
        <v>4892</v>
      </c>
    </row>
    <row r="35" spans="1:15" x14ac:dyDescent="0.35">
      <c r="A35" s="1">
        <v>33</v>
      </c>
      <c r="B35" s="1" t="s">
        <v>258</v>
      </c>
      <c r="C35" s="57" t="s">
        <v>305</v>
      </c>
      <c r="D35" s="59"/>
      <c r="E35" t="s">
        <v>434</v>
      </c>
      <c r="F35" s="4">
        <f>IFERROR(VLOOKUP(Escopo[[#This Row],[ALIMENTADOR]],[1]Planilha1!$A:$B,2,0),"")</f>
        <v>596</v>
      </c>
      <c r="G35" s="4">
        <v>564</v>
      </c>
      <c r="H35" s="1">
        <v>73</v>
      </c>
      <c r="I35" s="1">
        <v>1</v>
      </c>
      <c r="J35" s="1">
        <v>0</v>
      </c>
      <c r="K35" s="5">
        <v>9.5468842999999968</v>
      </c>
      <c r="L35" s="8">
        <v>16.7448932</v>
      </c>
      <c r="M35" s="5">
        <v>48.21364509999988</v>
      </c>
      <c r="N35" s="4">
        <v>3746</v>
      </c>
      <c r="O35" s="4">
        <f>IFERROR(VLOOKUP(Escopo[[#This Row],[ALIMENTADOR]],[2]ALIM!$A:$B,2,0),"")</f>
        <v>5058</v>
      </c>
    </row>
    <row r="36" spans="1:15" x14ac:dyDescent="0.35">
      <c r="A36" s="1">
        <v>34</v>
      </c>
      <c r="B36" s="1" t="s">
        <v>21</v>
      </c>
      <c r="C36" s="57" t="s">
        <v>22</v>
      </c>
      <c r="D36" s="59"/>
      <c r="E36" t="s">
        <v>443</v>
      </c>
      <c r="F36" s="4">
        <f>IFERROR(VLOOKUP(Escopo[[#This Row],[ALIMENTADOR]],[1]Planilha1!$A:$B,2,0),"")</f>
        <v>1839</v>
      </c>
      <c r="G36" s="4">
        <v>1780</v>
      </c>
      <c r="H36" s="1">
        <v>167</v>
      </c>
      <c r="I36" s="1">
        <v>4</v>
      </c>
      <c r="J36" s="1">
        <v>7</v>
      </c>
      <c r="K36" s="5">
        <v>48.440507899999979</v>
      </c>
      <c r="L36" s="8">
        <v>43.707273100000002</v>
      </c>
      <c r="M36" s="5">
        <v>50.084425200000119</v>
      </c>
      <c r="N36" s="4">
        <v>3572</v>
      </c>
      <c r="O36" s="4">
        <f>IFERROR(VLOOKUP(Escopo[[#This Row],[ALIMENTADOR]],[2]ALIM!$A:$B,2,0),"")</f>
        <v>4909</v>
      </c>
    </row>
    <row r="37" spans="1:15" x14ac:dyDescent="0.35">
      <c r="A37" s="1">
        <v>35</v>
      </c>
      <c r="B37" s="1" t="s">
        <v>1</v>
      </c>
      <c r="C37" s="57" t="s">
        <v>18</v>
      </c>
      <c r="D37" s="59"/>
      <c r="E37" t="s">
        <v>444</v>
      </c>
      <c r="F37" s="4">
        <f>IFERROR(VLOOKUP(Escopo[[#This Row],[ALIMENTADOR]],[1]Planilha1!$A:$B,2,0),"")</f>
        <v>388</v>
      </c>
      <c r="G37" s="4">
        <v>373</v>
      </c>
      <c r="H37" s="1">
        <v>58</v>
      </c>
      <c r="I37" s="1">
        <v>2</v>
      </c>
      <c r="J37" s="1">
        <v>10</v>
      </c>
      <c r="K37" s="5">
        <v>8.068387300000003</v>
      </c>
      <c r="L37" s="8">
        <v>16.953925699999999</v>
      </c>
      <c r="M37" s="5">
        <v>30.042494699999946</v>
      </c>
      <c r="N37" s="4">
        <v>2513</v>
      </c>
      <c r="O37" s="4">
        <f>IFERROR(VLOOKUP(Escopo[[#This Row],[ALIMENTADOR]],[2]ALIM!$A:$B,2,0),"")</f>
        <v>5396</v>
      </c>
    </row>
    <row r="38" spans="1:15" x14ac:dyDescent="0.35">
      <c r="A38" s="1">
        <v>36</v>
      </c>
      <c r="B38" s="1" t="s">
        <v>258</v>
      </c>
      <c r="C38" s="57" t="s">
        <v>313</v>
      </c>
      <c r="D38" s="59"/>
      <c r="E38" t="s">
        <v>438</v>
      </c>
      <c r="F38" s="4">
        <f>IFERROR(VLOOKUP(Escopo[[#This Row],[ALIMENTADOR]],[1]Planilha1!$A:$B,2,0),"")</f>
        <v>555</v>
      </c>
      <c r="G38" s="4">
        <v>501</v>
      </c>
      <c r="H38" s="1">
        <v>60</v>
      </c>
      <c r="I38" s="1">
        <v>1</v>
      </c>
      <c r="J38" s="1">
        <v>2</v>
      </c>
      <c r="K38" s="5">
        <v>7.5610502000000048</v>
      </c>
      <c r="L38" s="8">
        <v>14.148218699999999</v>
      </c>
      <c r="M38" s="5">
        <v>43.626882799999933</v>
      </c>
      <c r="N38" s="4">
        <v>3567</v>
      </c>
      <c r="O38" s="4">
        <f>IFERROR(VLOOKUP(Escopo[[#This Row],[ALIMENTADOR]],[2]ALIM!$A:$B,2,0),"")</f>
        <v>5896</v>
      </c>
    </row>
    <row r="39" spans="1:15" x14ac:dyDescent="0.35">
      <c r="A39" s="1">
        <v>37</v>
      </c>
      <c r="B39" s="1" t="s">
        <v>21</v>
      </c>
      <c r="C39" s="57" t="s">
        <v>45</v>
      </c>
      <c r="D39" s="59"/>
      <c r="E39" t="s">
        <v>441</v>
      </c>
      <c r="F39" s="4">
        <f>IFERROR(VLOOKUP(Escopo[[#This Row],[ALIMENTADOR]],[1]Planilha1!$A:$B,2,0),"")</f>
        <v>797</v>
      </c>
      <c r="G39" s="4">
        <v>756</v>
      </c>
      <c r="H39" s="1">
        <v>78</v>
      </c>
      <c r="I39" s="1">
        <v>2</v>
      </c>
      <c r="J39" s="1">
        <v>3</v>
      </c>
      <c r="K39" s="5">
        <v>11.176176100000003</v>
      </c>
      <c r="L39" s="8">
        <v>23.339108599999999</v>
      </c>
      <c r="M39" s="5">
        <v>49.875145699999969</v>
      </c>
      <c r="N39" s="4">
        <v>3556</v>
      </c>
      <c r="O39" s="4">
        <f>IFERROR(VLOOKUP(Escopo[[#This Row],[ALIMENTADOR]],[2]ALIM!$A:$B,2,0),"")</f>
        <v>5191</v>
      </c>
    </row>
    <row r="40" spans="1:15" x14ac:dyDescent="0.35">
      <c r="A40" s="1">
        <v>38</v>
      </c>
      <c r="B40" s="1" t="s">
        <v>21</v>
      </c>
      <c r="C40" s="57" t="s">
        <v>63</v>
      </c>
      <c r="D40" s="59"/>
      <c r="E40" t="s">
        <v>440</v>
      </c>
      <c r="F40" s="4">
        <f>IFERROR(VLOOKUP(Escopo[[#This Row],[ALIMENTADOR]],[1]Planilha1!$A:$B,2,0),"")</f>
        <v>634</v>
      </c>
      <c r="G40" s="4">
        <v>600</v>
      </c>
      <c r="H40" s="1">
        <v>61</v>
      </c>
      <c r="I40" s="1">
        <v>2</v>
      </c>
      <c r="J40" s="1">
        <v>0</v>
      </c>
      <c r="K40" s="5">
        <v>9.5949941000000027</v>
      </c>
      <c r="L40" s="8">
        <v>16.030415399999999</v>
      </c>
      <c r="M40" s="5">
        <v>47.949748900000067</v>
      </c>
      <c r="N40" s="4">
        <v>3506</v>
      </c>
      <c r="O40" s="4">
        <f>IFERROR(VLOOKUP(Escopo[[#This Row],[ALIMENTADOR]],[2]ALIM!$A:$B,2,0),"")</f>
        <v>6123</v>
      </c>
    </row>
    <row r="41" spans="1:15" x14ac:dyDescent="0.35">
      <c r="A41" s="1">
        <v>39</v>
      </c>
      <c r="B41" s="1" t="s">
        <v>21</v>
      </c>
      <c r="C41" s="57" t="s">
        <v>53</v>
      </c>
      <c r="D41" s="59"/>
      <c r="E41" t="s">
        <v>445</v>
      </c>
      <c r="F41" s="4">
        <f>IFERROR(VLOOKUP(Escopo[[#This Row],[ALIMENTADOR]],[1]Planilha1!$A:$B,2,0),"")</f>
        <v>876</v>
      </c>
      <c r="G41" s="4">
        <v>787</v>
      </c>
      <c r="H41" s="1">
        <v>65</v>
      </c>
      <c r="I41" s="1">
        <v>3</v>
      </c>
      <c r="J41" s="1">
        <v>3</v>
      </c>
      <c r="K41" s="5">
        <v>13.894986099999995</v>
      </c>
      <c r="L41" s="8">
        <v>17.0274964</v>
      </c>
      <c r="M41" s="5">
        <v>49.105087500000039</v>
      </c>
      <c r="N41" s="4">
        <v>3490</v>
      </c>
      <c r="O41" s="4">
        <f>IFERROR(VLOOKUP(Escopo[[#This Row],[ALIMENTADOR]],[2]ALIM!$A:$B,2,0),"")</f>
        <v>4596</v>
      </c>
    </row>
    <row r="42" spans="1:15" x14ac:dyDescent="0.35">
      <c r="A42" s="1">
        <v>40</v>
      </c>
      <c r="B42" s="1" t="s">
        <v>258</v>
      </c>
      <c r="C42" s="57" t="s">
        <v>304</v>
      </c>
      <c r="D42" s="59"/>
      <c r="E42" t="s">
        <v>436</v>
      </c>
      <c r="F42" s="4">
        <f>IFERROR(VLOOKUP(Escopo[[#This Row],[ALIMENTADOR]],[1]Planilha1!$A:$B,2,0),"")</f>
        <v>630</v>
      </c>
      <c r="G42" s="4">
        <v>558</v>
      </c>
      <c r="H42" s="1">
        <v>56</v>
      </c>
      <c r="I42" s="1">
        <v>1</v>
      </c>
      <c r="J42" s="1">
        <v>0</v>
      </c>
      <c r="K42" s="5">
        <v>10.085050700000007</v>
      </c>
      <c r="L42" s="8">
        <v>15.8240392</v>
      </c>
      <c r="M42" s="5">
        <v>49.591581200000043</v>
      </c>
      <c r="N42" s="4">
        <v>3475</v>
      </c>
      <c r="O42" s="4">
        <f>IFERROR(VLOOKUP(Escopo[[#This Row],[ALIMENTADOR]],[2]ALIM!$A:$B,2,0),"")</f>
        <v>4195</v>
      </c>
    </row>
    <row r="43" spans="1:15" x14ac:dyDescent="0.35">
      <c r="A43" s="1">
        <v>41</v>
      </c>
      <c r="B43" s="1" t="s">
        <v>258</v>
      </c>
      <c r="C43" s="57" t="s">
        <v>288</v>
      </c>
      <c r="D43" s="59"/>
      <c r="E43" t="s">
        <v>433</v>
      </c>
      <c r="F43" s="4">
        <f>IFERROR(VLOOKUP(Escopo[[#This Row],[ALIMENTADOR]],[1]Planilha1!$A:$B,2,0),"")</f>
        <v>783</v>
      </c>
      <c r="G43" s="4">
        <v>745</v>
      </c>
      <c r="H43" s="1">
        <v>58</v>
      </c>
      <c r="I43" s="1">
        <v>1</v>
      </c>
      <c r="J43" s="1">
        <v>1</v>
      </c>
      <c r="K43" s="5">
        <v>12.895667100000001</v>
      </c>
      <c r="L43" s="8">
        <v>23.352578999999999</v>
      </c>
      <c r="M43" s="5">
        <v>41.027619699999974</v>
      </c>
      <c r="N43" s="4">
        <v>3389</v>
      </c>
      <c r="O43" s="4">
        <f>IFERROR(VLOOKUP(Escopo[[#This Row],[ALIMENTADOR]],[2]ALIM!$A:$B,2,0),"")</f>
        <v>4347</v>
      </c>
    </row>
    <row r="44" spans="1:15" x14ac:dyDescent="0.35">
      <c r="A44" s="1">
        <v>42</v>
      </c>
      <c r="B44" s="1" t="s">
        <v>258</v>
      </c>
      <c r="C44" s="57" t="s">
        <v>285</v>
      </c>
      <c r="D44" s="59"/>
      <c r="E44" t="s">
        <v>433</v>
      </c>
      <c r="F44" s="4">
        <f>IFERROR(VLOOKUP(Escopo[[#This Row],[ALIMENTADOR]],[1]Planilha1!$A:$B,2,0),"")</f>
        <v>862</v>
      </c>
      <c r="G44" s="4">
        <v>835</v>
      </c>
      <c r="H44" s="1">
        <v>67</v>
      </c>
      <c r="I44" s="1">
        <v>1</v>
      </c>
      <c r="J44" s="1">
        <v>0</v>
      </c>
      <c r="K44" s="5">
        <v>13.087104299999996</v>
      </c>
      <c r="L44" s="8">
        <v>24.441900699999898</v>
      </c>
      <c r="M44" s="5">
        <v>42.326267500000043</v>
      </c>
      <c r="N44" s="4">
        <v>3364</v>
      </c>
      <c r="O44" s="4">
        <f>IFERROR(VLOOKUP(Escopo[[#This Row],[ALIMENTADOR]],[2]ALIM!$A:$B,2,0),"")</f>
        <v>4351</v>
      </c>
    </row>
    <row r="45" spans="1:15" x14ac:dyDescent="0.35">
      <c r="A45" s="1">
        <v>43</v>
      </c>
      <c r="B45" s="1" t="s">
        <v>21</v>
      </c>
      <c r="C45" s="57" t="s">
        <v>46</v>
      </c>
      <c r="D45" s="59"/>
      <c r="E45" t="s">
        <v>435</v>
      </c>
      <c r="F45" s="4">
        <f>IFERROR(VLOOKUP(Escopo[[#This Row],[ALIMENTADOR]],[1]Planilha1!$A:$B,2,0),"")</f>
        <v>835</v>
      </c>
      <c r="G45" s="4">
        <v>757</v>
      </c>
      <c r="H45" s="1">
        <v>52</v>
      </c>
      <c r="I45" s="1">
        <v>1</v>
      </c>
      <c r="J45" s="1">
        <v>1</v>
      </c>
      <c r="K45" s="5">
        <v>12.306006500000004</v>
      </c>
      <c r="L45" s="8">
        <v>23.816659000000001</v>
      </c>
      <c r="M45" s="5">
        <v>43.834946800000061</v>
      </c>
      <c r="N45" s="4">
        <v>3315</v>
      </c>
      <c r="O45" s="4">
        <f>IFERROR(VLOOKUP(Escopo[[#This Row],[ALIMENTADOR]],[2]ALIM!$A:$B,2,0),"")</f>
        <v>4067</v>
      </c>
    </row>
    <row r="46" spans="1:15" x14ac:dyDescent="0.35">
      <c r="A46" s="1">
        <v>44</v>
      </c>
      <c r="B46" s="1" t="s">
        <v>21</v>
      </c>
      <c r="C46" s="57" t="s">
        <v>51</v>
      </c>
      <c r="D46" s="59"/>
      <c r="E46" t="s">
        <v>437</v>
      </c>
      <c r="F46" s="4">
        <f>IFERROR(VLOOKUP(Escopo[[#This Row],[ALIMENTADOR]],[1]Planilha1!$A:$B,2,0),"")</f>
        <v>742</v>
      </c>
      <c r="G46" s="4">
        <v>683</v>
      </c>
      <c r="H46" s="1">
        <v>62</v>
      </c>
      <c r="I46" s="1">
        <v>2</v>
      </c>
      <c r="J46" s="1">
        <v>2</v>
      </c>
      <c r="K46" s="5">
        <v>8.9988272000000009</v>
      </c>
      <c r="L46" s="8">
        <v>19.586482700000001</v>
      </c>
      <c r="M46" s="5">
        <v>45.8176372</v>
      </c>
      <c r="N46" s="4">
        <v>3302</v>
      </c>
      <c r="O46" s="4">
        <f>IFERROR(VLOOKUP(Escopo[[#This Row],[ALIMENTADOR]],[2]ALIM!$A:$B,2,0),"")</f>
        <v>4472</v>
      </c>
    </row>
    <row r="47" spans="1:15" x14ac:dyDescent="0.35">
      <c r="A47" s="1">
        <v>45</v>
      </c>
      <c r="B47" s="1" t="s">
        <v>258</v>
      </c>
      <c r="C47" s="57" t="s">
        <v>311</v>
      </c>
      <c r="D47" s="59"/>
      <c r="E47" t="s">
        <v>433</v>
      </c>
      <c r="F47" s="4">
        <f>IFERROR(VLOOKUP(Escopo[[#This Row],[ALIMENTADOR]],[1]Planilha1!$A:$B,2,0),"")</f>
        <v>551</v>
      </c>
      <c r="G47" s="4">
        <v>528</v>
      </c>
      <c r="H47" s="1">
        <v>58</v>
      </c>
      <c r="I47" s="1">
        <v>1</v>
      </c>
      <c r="J47" s="1">
        <v>2</v>
      </c>
      <c r="K47" s="5">
        <v>8.7107503000000026</v>
      </c>
      <c r="L47" s="8">
        <v>15.9584318999999</v>
      </c>
      <c r="M47" s="5">
        <v>42.690691000000115</v>
      </c>
      <c r="N47" s="4">
        <v>3291</v>
      </c>
      <c r="O47" s="4">
        <f>IFERROR(VLOOKUP(Escopo[[#This Row],[ALIMENTADOR]],[2]ALIM!$A:$B,2,0),"")</f>
        <v>4342</v>
      </c>
    </row>
    <row r="48" spans="1:15" x14ac:dyDescent="0.35">
      <c r="A48" s="1">
        <v>199</v>
      </c>
      <c r="B48" s="1" t="s">
        <v>21</v>
      </c>
      <c r="C48" s="57" t="s">
        <v>118</v>
      </c>
      <c r="D48" s="59"/>
      <c r="E48" t="s">
        <v>442</v>
      </c>
      <c r="F48" s="4">
        <f>IFERROR(VLOOKUP(Escopo[[#This Row],[ALIMENTADOR]],[1]Planilha1!$A:$B,2,0),"")</f>
        <v>155</v>
      </c>
      <c r="G48" s="4">
        <v>118</v>
      </c>
      <c r="H48" s="1">
        <v>23</v>
      </c>
      <c r="I48" s="1">
        <v>1</v>
      </c>
      <c r="J48" s="1">
        <v>3</v>
      </c>
      <c r="K48" s="5">
        <v>1.8193851999999999</v>
      </c>
      <c r="L48" s="8">
        <v>3.7475350999999999</v>
      </c>
      <c r="M48" s="5">
        <v>6.3632127000000001</v>
      </c>
      <c r="N48" s="4">
        <v>403</v>
      </c>
      <c r="O48" s="4">
        <f>IFERROR(VLOOKUP(Escopo[[#This Row],[ALIMENTADOR]],[2]ALIM!$A:$B,2,0),"")</f>
        <v>2533</v>
      </c>
    </row>
    <row r="49" spans="1:15" x14ac:dyDescent="0.35">
      <c r="A49" s="1">
        <v>47</v>
      </c>
      <c r="B49" s="1" t="s">
        <v>21</v>
      </c>
      <c r="C49" s="57" t="s">
        <v>36</v>
      </c>
      <c r="D49" s="59"/>
      <c r="E49" t="s">
        <v>447</v>
      </c>
      <c r="F49" s="4">
        <f>IFERROR(VLOOKUP(Escopo[[#This Row],[ALIMENTADOR]],[1]Planilha1!$A:$B,2,0),"")</f>
        <v>924</v>
      </c>
      <c r="G49" s="4">
        <v>898</v>
      </c>
      <c r="H49" s="1">
        <v>56</v>
      </c>
      <c r="I49" s="1">
        <v>2</v>
      </c>
      <c r="J49" s="1">
        <v>4</v>
      </c>
      <c r="K49" s="5">
        <v>16.641165799999992</v>
      </c>
      <c r="L49" s="8">
        <v>28.591453000000001</v>
      </c>
      <c r="M49" s="5">
        <v>42.066701399999943</v>
      </c>
      <c r="N49" s="4">
        <v>3249</v>
      </c>
      <c r="O49" s="4">
        <f>IFERROR(VLOOKUP(Escopo[[#This Row],[ALIMENTADOR]],[2]ALIM!$A:$B,2,0),"")</f>
        <v>4603</v>
      </c>
    </row>
    <row r="50" spans="1:15" x14ac:dyDescent="0.35">
      <c r="A50" s="1">
        <v>48</v>
      </c>
      <c r="B50" s="1" t="s">
        <v>21</v>
      </c>
      <c r="C50" s="57" t="s">
        <v>72</v>
      </c>
      <c r="D50" s="59"/>
      <c r="E50" t="s">
        <v>435</v>
      </c>
      <c r="F50" s="4">
        <f>IFERROR(VLOOKUP(Escopo[[#This Row],[ALIMENTADOR]],[1]Planilha1!$A:$B,2,0),"")</f>
        <v>638</v>
      </c>
      <c r="G50" s="4">
        <v>570</v>
      </c>
      <c r="H50" s="1">
        <v>49</v>
      </c>
      <c r="I50" s="1">
        <v>3</v>
      </c>
      <c r="J50" s="1">
        <v>1</v>
      </c>
      <c r="K50" s="5">
        <v>8.5905668999999971</v>
      </c>
      <c r="L50" s="8">
        <v>15.695296899999899</v>
      </c>
      <c r="M50" s="5">
        <v>41.726243399999909</v>
      </c>
      <c r="N50" s="4">
        <v>3192</v>
      </c>
      <c r="O50" s="4">
        <f>IFERROR(VLOOKUP(Escopo[[#This Row],[ALIMENTADOR]],[2]ALIM!$A:$B,2,0),"")</f>
        <v>4089</v>
      </c>
    </row>
    <row r="51" spans="1:15" x14ac:dyDescent="0.35">
      <c r="A51" s="1">
        <v>49</v>
      </c>
      <c r="B51" s="1" t="s">
        <v>258</v>
      </c>
      <c r="C51" s="57" t="s">
        <v>299</v>
      </c>
      <c r="D51" s="59"/>
      <c r="E51" t="s">
        <v>433</v>
      </c>
      <c r="F51" s="4">
        <f>IFERROR(VLOOKUP(Escopo[[#This Row],[ALIMENTADOR]],[1]Planilha1!$A:$B,2,0),"")</f>
        <v>644</v>
      </c>
      <c r="G51" s="4">
        <v>566</v>
      </c>
      <c r="H51" s="1">
        <v>73</v>
      </c>
      <c r="I51" s="1">
        <v>2</v>
      </c>
      <c r="J51" s="1">
        <v>2</v>
      </c>
      <c r="K51" s="5">
        <v>9.9015829000000082</v>
      </c>
      <c r="L51" s="8">
        <v>18.2496817</v>
      </c>
      <c r="M51" s="5">
        <v>41.959146500000024</v>
      </c>
      <c r="N51" s="4">
        <v>3089</v>
      </c>
      <c r="O51" s="4">
        <f>IFERROR(VLOOKUP(Escopo[[#This Row],[ALIMENTADOR]],[2]ALIM!$A:$B,2,0),"")</f>
        <v>4637</v>
      </c>
    </row>
    <row r="52" spans="1:15" x14ac:dyDescent="0.35">
      <c r="A52" s="1">
        <v>50</v>
      </c>
      <c r="B52" s="1" t="s">
        <v>258</v>
      </c>
      <c r="C52" s="57" t="s">
        <v>273</v>
      </c>
      <c r="D52" s="59"/>
      <c r="E52" t="s">
        <v>439</v>
      </c>
      <c r="F52" s="4">
        <f>IFERROR(VLOOKUP(Escopo[[#This Row],[ALIMENTADOR]],[1]Planilha1!$A:$B,2,0),"")</f>
        <v>940</v>
      </c>
      <c r="G52" s="4">
        <v>916</v>
      </c>
      <c r="H52" s="1">
        <v>70</v>
      </c>
      <c r="I52" s="1">
        <v>1</v>
      </c>
      <c r="J52" s="1">
        <v>2</v>
      </c>
      <c r="K52" s="5">
        <v>18.389572500000018</v>
      </c>
      <c r="L52" s="8">
        <v>23.458774200000001</v>
      </c>
      <c r="M52" s="5">
        <v>32.100859899999982</v>
      </c>
      <c r="N52" s="4">
        <v>2782</v>
      </c>
      <c r="O52" s="4">
        <f>IFERROR(VLOOKUP(Escopo[[#This Row],[ALIMENTADOR]],[2]ALIM!$A:$B,2,0),"")</f>
        <v>2542</v>
      </c>
    </row>
    <row r="53" spans="1:15" x14ac:dyDescent="0.35">
      <c r="A53" s="1">
        <v>51</v>
      </c>
      <c r="B53" s="1" t="s">
        <v>21</v>
      </c>
      <c r="C53" s="57" t="s">
        <v>77</v>
      </c>
      <c r="D53" s="59"/>
      <c r="E53" t="s">
        <v>440</v>
      </c>
      <c r="F53" s="4">
        <f>IFERROR(VLOOKUP(Escopo[[#This Row],[ALIMENTADOR]],[1]Planilha1!$A:$B,2,0),"")</f>
        <v>560</v>
      </c>
      <c r="G53" s="4">
        <v>495</v>
      </c>
      <c r="H53" s="1">
        <v>49</v>
      </c>
      <c r="I53" s="1">
        <v>2</v>
      </c>
      <c r="J53" s="1">
        <v>2</v>
      </c>
      <c r="K53" s="5">
        <v>5.8920068000000025</v>
      </c>
      <c r="L53" s="8">
        <v>14.4536616</v>
      </c>
      <c r="M53" s="5">
        <v>43.468221799999959</v>
      </c>
      <c r="N53" s="4">
        <v>3078</v>
      </c>
      <c r="O53" s="4">
        <f>IFERROR(VLOOKUP(Escopo[[#This Row],[ALIMENTADOR]],[2]ALIM!$A:$B,2,0),"")</f>
        <v>5087</v>
      </c>
    </row>
    <row r="54" spans="1:15" x14ac:dyDescent="0.35">
      <c r="A54" s="1">
        <v>240</v>
      </c>
      <c r="B54" s="1" t="s">
        <v>21</v>
      </c>
      <c r="C54" s="57" t="s">
        <v>127</v>
      </c>
      <c r="D54" s="59"/>
      <c r="E54" t="s">
        <v>468</v>
      </c>
      <c r="F54" s="4">
        <f>IFERROR(VLOOKUP(Escopo[[#This Row],[ALIMENTADOR]],[1]Planilha1!$A:$B,2,0),"")</f>
        <v>75</v>
      </c>
      <c r="G54" s="4">
        <v>54</v>
      </c>
      <c r="H54" s="1">
        <v>7</v>
      </c>
      <c r="I54" s="1">
        <v>2</v>
      </c>
      <c r="J54" s="1">
        <v>0</v>
      </c>
      <c r="K54" s="5">
        <v>2.0033223999999996</v>
      </c>
      <c r="L54" s="8">
        <v>1.1802338999999999</v>
      </c>
      <c r="M54" s="5">
        <v>0.32594489999999998</v>
      </c>
      <c r="N54" s="4">
        <v>25</v>
      </c>
      <c r="O54" s="4">
        <f>IFERROR(VLOOKUP(Escopo[[#This Row],[ALIMENTADOR]],[2]ALIM!$A:$B,2,0),"")</f>
        <v>5077</v>
      </c>
    </row>
    <row r="55" spans="1:15" x14ac:dyDescent="0.35">
      <c r="A55" s="1">
        <v>53</v>
      </c>
      <c r="B55" s="1" t="s">
        <v>258</v>
      </c>
      <c r="C55" s="57" t="s">
        <v>268</v>
      </c>
      <c r="D55" s="59"/>
      <c r="E55" t="s">
        <v>448</v>
      </c>
      <c r="F55" s="4">
        <f>IFERROR(VLOOKUP(Escopo[[#This Row],[ALIMENTADOR]],[1]Planilha1!$A:$B,2,0),"")</f>
        <v>1128</v>
      </c>
      <c r="G55" s="4">
        <v>1061</v>
      </c>
      <c r="H55" s="1">
        <v>144</v>
      </c>
      <c r="I55" s="1">
        <v>2</v>
      </c>
      <c r="J55" s="1">
        <v>3</v>
      </c>
      <c r="K55" s="5">
        <v>54.843942499999962</v>
      </c>
      <c r="L55" s="8">
        <v>23.6657756</v>
      </c>
      <c r="M55" s="5">
        <v>35.495988999999987</v>
      </c>
      <c r="N55" s="4">
        <v>2982</v>
      </c>
      <c r="O55" s="4">
        <f>IFERROR(VLOOKUP(Escopo[[#This Row],[ALIMENTADOR]],[2]ALIM!$A:$B,2,0),"")</f>
        <v>3944</v>
      </c>
    </row>
    <row r="56" spans="1:15" x14ac:dyDescent="0.35">
      <c r="A56" s="1">
        <v>54</v>
      </c>
      <c r="B56" s="1" t="s">
        <v>21</v>
      </c>
      <c r="C56" s="57" t="s">
        <v>62</v>
      </c>
      <c r="D56" s="59"/>
      <c r="E56" t="s">
        <v>449</v>
      </c>
      <c r="F56" s="4">
        <f>IFERROR(VLOOKUP(Escopo[[#This Row],[ALIMENTADOR]],[1]Planilha1!$A:$B,2,0),"")</f>
        <v>642</v>
      </c>
      <c r="G56" s="4">
        <v>560</v>
      </c>
      <c r="H56" s="1">
        <v>76</v>
      </c>
      <c r="I56" s="1">
        <v>1</v>
      </c>
      <c r="J56" s="1">
        <v>2</v>
      </c>
      <c r="K56" s="5">
        <v>8.3321159000000069</v>
      </c>
      <c r="L56" s="8">
        <v>15.451875099999899</v>
      </c>
      <c r="M56" s="5">
        <v>39.30108749999993</v>
      </c>
      <c r="N56" s="4">
        <v>2959</v>
      </c>
      <c r="O56" s="4">
        <f>IFERROR(VLOOKUP(Escopo[[#This Row],[ALIMENTADOR]],[2]ALIM!$A:$B,2,0),"")</f>
        <v>5928</v>
      </c>
    </row>
    <row r="57" spans="1:15" x14ac:dyDescent="0.35">
      <c r="A57" s="1">
        <v>55</v>
      </c>
      <c r="B57" s="1" t="s">
        <v>21</v>
      </c>
      <c r="C57" s="57" t="s">
        <v>31</v>
      </c>
      <c r="D57" s="59"/>
      <c r="E57" t="s">
        <v>449</v>
      </c>
      <c r="F57" s="4">
        <f>IFERROR(VLOOKUP(Escopo[[#This Row],[ALIMENTADOR]],[1]Planilha1!$A:$B,2,0),"")</f>
        <v>992</v>
      </c>
      <c r="G57" s="4">
        <v>866</v>
      </c>
      <c r="H57" s="1">
        <v>96</v>
      </c>
      <c r="I57" s="1">
        <v>4</v>
      </c>
      <c r="J57" s="1">
        <v>1</v>
      </c>
      <c r="K57" s="5">
        <v>14.113955099999998</v>
      </c>
      <c r="L57" s="8">
        <v>27.319496099999999</v>
      </c>
      <c r="M57" s="5">
        <v>40.697901599999987</v>
      </c>
      <c r="N57" s="4">
        <v>2899</v>
      </c>
      <c r="O57" s="4">
        <f>IFERROR(VLOOKUP(Escopo[[#This Row],[ALIMENTADOR]],[2]ALIM!$A:$B,2,0),"")</f>
        <v>4978</v>
      </c>
    </row>
    <row r="58" spans="1:15" x14ac:dyDescent="0.35">
      <c r="A58" s="1">
        <v>56</v>
      </c>
      <c r="B58" s="1" t="s">
        <v>258</v>
      </c>
      <c r="C58" s="57" t="s">
        <v>291</v>
      </c>
      <c r="D58" s="59"/>
      <c r="E58" t="s">
        <v>434</v>
      </c>
      <c r="F58" s="4">
        <f>IFERROR(VLOOKUP(Escopo[[#This Row],[ALIMENTADOR]],[1]Planilha1!$A:$B,2,0),"")</f>
        <v>666</v>
      </c>
      <c r="G58" s="4">
        <v>635</v>
      </c>
      <c r="H58" s="1">
        <v>122</v>
      </c>
      <c r="I58" s="1">
        <v>2</v>
      </c>
      <c r="J58" s="1">
        <v>10</v>
      </c>
      <c r="K58" s="5">
        <v>10.327995299999992</v>
      </c>
      <c r="L58" s="8">
        <v>16.4192438</v>
      </c>
      <c r="M58" s="5">
        <v>34.562804900000032</v>
      </c>
      <c r="N58" s="4">
        <v>2569</v>
      </c>
      <c r="O58" s="4">
        <f>IFERROR(VLOOKUP(Escopo[[#This Row],[ALIMENTADOR]],[2]ALIM!$A:$B,2,0),"")</f>
        <v>6950</v>
      </c>
    </row>
    <row r="59" spans="1:15" x14ac:dyDescent="0.35">
      <c r="A59" s="1">
        <v>57</v>
      </c>
      <c r="B59" s="1" t="s">
        <v>21</v>
      </c>
      <c r="C59" s="57" t="s">
        <v>54</v>
      </c>
      <c r="D59" s="59"/>
      <c r="E59" t="s">
        <v>445</v>
      </c>
      <c r="F59" s="4">
        <f>IFERROR(VLOOKUP(Escopo[[#This Row],[ALIMENTADOR]],[1]Planilha1!$A:$B,2,0),"")</f>
        <v>724</v>
      </c>
      <c r="G59" s="4">
        <v>574</v>
      </c>
      <c r="H59" s="1">
        <v>71</v>
      </c>
      <c r="I59" s="1">
        <v>2</v>
      </c>
      <c r="J59" s="1">
        <v>0</v>
      </c>
      <c r="K59" s="5">
        <v>10.284556399999996</v>
      </c>
      <c r="L59" s="8">
        <v>17.459529499999999</v>
      </c>
      <c r="M59" s="5">
        <v>39.803138200000042</v>
      </c>
      <c r="N59" s="4">
        <v>2796</v>
      </c>
      <c r="O59" s="4">
        <f>IFERROR(VLOOKUP(Escopo[[#This Row],[ALIMENTADOR]],[2]ALIM!$A:$B,2,0),"")</f>
        <v>4314</v>
      </c>
    </row>
    <row r="60" spans="1:15" x14ac:dyDescent="0.35">
      <c r="A60" s="1">
        <v>58</v>
      </c>
      <c r="B60" s="1" t="s">
        <v>21</v>
      </c>
      <c r="C60" s="57" t="s">
        <v>93</v>
      </c>
      <c r="D60" s="59"/>
      <c r="E60" t="s">
        <v>440</v>
      </c>
      <c r="F60" s="4">
        <f>IFERROR(VLOOKUP(Escopo[[#This Row],[ALIMENTADOR]],[1]Planilha1!$A:$B,2,0),"")</f>
        <v>435</v>
      </c>
      <c r="G60" s="4">
        <v>397</v>
      </c>
      <c r="H60" s="1">
        <v>64</v>
      </c>
      <c r="I60" s="1">
        <v>2</v>
      </c>
      <c r="J60" s="1">
        <v>1</v>
      </c>
      <c r="K60" s="5">
        <v>6.2069082000000044</v>
      </c>
      <c r="L60" s="8">
        <v>11.874753</v>
      </c>
      <c r="M60" s="5">
        <v>39.17410890000005</v>
      </c>
      <c r="N60" s="4">
        <v>2770</v>
      </c>
      <c r="O60" s="4">
        <f>IFERROR(VLOOKUP(Escopo[[#This Row],[ALIMENTADOR]],[2]ALIM!$A:$B,2,0),"")</f>
        <v>5808</v>
      </c>
    </row>
    <row r="61" spans="1:15" x14ac:dyDescent="0.35">
      <c r="A61" s="1">
        <v>59</v>
      </c>
      <c r="B61" s="1" t="s">
        <v>21</v>
      </c>
      <c r="C61" s="57" t="s">
        <v>76</v>
      </c>
      <c r="D61" s="59"/>
      <c r="E61" t="s">
        <v>440</v>
      </c>
      <c r="F61" s="4">
        <f>IFERROR(VLOOKUP(Escopo[[#This Row],[ALIMENTADOR]],[1]Planilha1!$A:$B,2,0),"")</f>
        <v>597</v>
      </c>
      <c r="G61" s="4">
        <v>509</v>
      </c>
      <c r="H61" s="1">
        <v>65</v>
      </c>
      <c r="I61" s="1">
        <v>1</v>
      </c>
      <c r="J61" s="1">
        <v>0</v>
      </c>
      <c r="K61" s="5">
        <v>8.8642035000000003</v>
      </c>
      <c r="L61" s="8">
        <v>13.392621999999999</v>
      </c>
      <c r="M61" s="5">
        <v>35.874904500000085</v>
      </c>
      <c r="N61" s="4">
        <v>2749</v>
      </c>
      <c r="O61" s="4">
        <f>IFERROR(VLOOKUP(Escopo[[#This Row],[ALIMENTADOR]],[2]ALIM!$A:$B,2,0),"")</f>
        <v>4173</v>
      </c>
    </row>
    <row r="62" spans="1:15" x14ac:dyDescent="0.35">
      <c r="A62" s="1">
        <v>60</v>
      </c>
      <c r="B62" s="1" t="s">
        <v>258</v>
      </c>
      <c r="C62" s="57" t="s">
        <v>310</v>
      </c>
      <c r="D62" s="59"/>
      <c r="E62" t="s">
        <v>450</v>
      </c>
      <c r="F62" s="4">
        <f>IFERROR(VLOOKUP(Escopo[[#This Row],[ALIMENTADOR]],[1]Planilha1!$A:$B,2,0),"")</f>
        <v>544</v>
      </c>
      <c r="G62" s="4">
        <v>524</v>
      </c>
      <c r="H62" s="1">
        <v>45</v>
      </c>
      <c r="I62" s="1">
        <v>2</v>
      </c>
      <c r="J62" s="1">
        <v>2</v>
      </c>
      <c r="K62" s="5">
        <v>9.5233835999999972</v>
      </c>
      <c r="L62" s="8">
        <v>15.3297829</v>
      </c>
      <c r="M62" s="5">
        <v>35.831080999999998</v>
      </c>
      <c r="N62" s="4">
        <v>2732</v>
      </c>
      <c r="O62" s="4">
        <f>IFERROR(VLOOKUP(Escopo[[#This Row],[ALIMENTADOR]],[2]ALIM!$A:$B,2,0),"")</f>
        <v>3198</v>
      </c>
    </row>
    <row r="63" spans="1:15" x14ac:dyDescent="0.35">
      <c r="A63" s="1">
        <v>61</v>
      </c>
      <c r="B63" s="1" t="s">
        <v>258</v>
      </c>
      <c r="C63" s="57" t="s">
        <v>327</v>
      </c>
      <c r="D63" s="59"/>
      <c r="E63" t="s">
        <v>451</v>
      </c>
      <c r="F63" s="4">
        <f>IFERROR(VLOOKUP(Escopo[[#This Row],[ALIMENTADOR]],[1]Planilha1!$A:$B,2,0),"")</f>
        <v>467</v>
      </c>
      <c r="G63" s="4">
        <v>416</v>
      </c>
      <c r="H63" s="1">
        <v>78</v>
      </c>
      <c r="I63" s="1">
        <v>1</v>
      </c>
      <c r="J63" s="1">
        <v>3</v>
      </c>
      <c r="K63" s="5">
        <v>6.8406880000000054</v>
      </c>
      <c r="L63" s="8">
        <v>11.0534982</v>
      </c>
      <c r="M63" s="5">
        <v>52.625724300000009</v>
      </c>
      <c r="N63" s="4">
        <v>2685</v>
      </c>
      <c r="O63" s="4">
        <f>IFERROR(VLOOKUP(Escopo[[#This Row],[ALIMENTADOR]],[2]ALIM!$A:$B,2,0),"")</f>
        <v>4792</v>
      </c>
    </row>
    <row r="64" spans="1:15" x14ac:dyDescent="0.35">
      <c r="A64" s="1">
        <v>62</v>
      </c>
      <c r="B64" s="1" t="s">
        <v>21</v>
      </c>
      <c r="C64" s="57" t="s">
        <v>48</v>
      </c>
      <c r="D64" s="59"/>
      <c r="E64" t="s">
        <v>447</v>
      </c>
      <c r="F64" s="4">
        <f>IFERROR(VLOOKUP(Escopo[[#This Row],[ALIMENTADOR]],[1]Planilha1!$A:$B,2,0),"")</f>
        <v>755</v>
      </c>
      <c r="G64" s="4">
        <v>733</v>
      </c>
      <c r="H64" s="1">
        <v>50</v>
      </c>
      <c r="I64" s="1">
        <v>2</v>
      </c>
      <c r="J64" s="1">
        <v>1</v>
      </c>
      <c r="K64" s="5">
        <v>13.702267999999986</v>
      </c>
      <c r="L64" s="8">
        <v>24.6112012</v>
      </c>
      <c r="M64" s="5">
        <v>35.430731799999954</v>
      </c>
      <c r="N64" s="4">
        <v>2618</v>
      </c>
      <c r="O64" s="4">
        <f>IFERROR(VLOOKUP(Escopo[[#This Row],[ALIMENTADOR]],[2]ALIM!$A:$B,2,0),"")</f>
        <v>3301</v>
      </c>
    </row>
    <row r="65" spans="1:15" x14ac:dyDescent="0.35">
      <c r="A65" s="1">
        <v>63</v>
      </c>
      <c r="B65" s="1" t="s">
        <v>258</v>
      </c>
      <c r="C65" s="57" t="s">
        <v>316</v>
      </c>
      <c r="D65" s="59"/>
      <c r="E65" t="s">
        <v>452</v>
      </c>
      <c r="F65" s="4">
        <f>IFERROR(VLOOKUP(Escopo[[#This Row],[ALIMENTADOR]],[1]Planilha1!$A:$B,2,0),"")</f>
        <v>499</v>
      </c>
      <c r="G65" s="4">
        <v>476</v>
      </c>
      <c r="H65" s="1">
        <v>35</v>
      </c>
      <c r="I65" s="1">
        <v>3</v>
      </c>
      <c r="J65" s="1">
        <v>3</v>
      </c>
      <c r="K65" s="5">
        <v>6.7636262999999941</v>
      </c>
      <c r="L65" s="8">
        <v>14.949966999999999</v>
      </c>
      <c r="M65" s="5">
        <v>34.881854599999983</v>
      </c>
      <c r="N65" s="4">
        <v>2609</v>
      </c>
      <c r="O65" s="4">
        <f>IFERROR(VLOOKUP(Escopo[[#This Row],[ALIMENTADOR]],[2]ALIM!$A:$B,2,0),"")</f>
        <v>3277</v>
      </c>
    </row>
    <row r="66" spans="1:15" x14ac:dyDescent="0.35">
      <c r="A66" s="1">
        <v>64</v>
      </c>
      <c r="B66" s="1" t="s">
        <v>258</v>
      </c>
      <c r="C66" s="57" t="s">
        <v>283</v>
      </c>
      <c r="D66" s="59"/>
      <c r="E66" t="s">
        <v>433</v>
      </c>
      <c r="F66" s="4">
        <f>IFERROR(VLOOKUP(Escopo[[#This Row],[ALIMENTADOR]],[1]Planilha1!$A:$B,2,0),"")</f>
        <v>841</v>
      </c>
      <c r="G66" s="4">
        <v>818</v>
      </c>
      <c r="H66" s="1">
        <v>64</v>
      </c>
      <c r="I66" s="1">
        <v>1</v>
      </c>
      <c r="J66" s="1">
        <v>3</v>
      </c>
      <c r="K66" s="5">
        <v>13.465900100000008</v>
      </c>
      <c r="L66" s="8">
        <v>26.120198299999998</v>
      </c>
      <c r="M66" s="5">
        <v>34.370838300000003</v>
      </c>
      <c r="N66" s="4">
        <v>2585</v>
      </c>
      <c r="O66" s="4">
        <f>IFERROR(VLOOKUP(Escopo[[#This Row],[ALIMENTADOR]],[2]ALIM!$A:$B,2,0),"")</f>
        <v>2985</v>
      </c>
    </row>
    <row r="67" spans="1:15" x14ac:dyDescent="0.35">
      <c r="A67" s="1">
        <v>65</v>
      </c>
      <c r="B67" s="1" t="s">
        <v>258</v>
      </c>
      <c r="C67" s="57" t="s">
        <v>264</v>
      </c>
      <c r="D67" s="59"/>
      <c r="E67" t="s">
        <v>453</v>
      </c>
      <c r="F67" s="4">
        <f>IFERROR(VLOOKUP(Escopo[[#This Row],[ALIMENTADOR]],[1]Planilha1!$A:$B,2,0),"")</f>
        <v>1258</v>
      </c>
      <c r="G67" s="4">
        <v>1234</v>
      </c>
      <c r="H67" s="1">
        <v>77</v>
      </c>
      <c r="I67" s="1">
        <v>1</v>
      </c>
      <c r="J67" s="1">
        <v>5</v>
      </c>
      <c r="K67" s="5">
        <v>24.46587179999996</v>
      </c>
      <c r="L67" s="8">
        <v>33.470709300000003</v>
      </c>
      <c r="M67" s="5">
        <v>33.075039599999926</v>
      </c>
      <c r="N67" s="4">
        <v>2564</v>
      </c>
      <c r="O67" s="4">
        <f>IFERROR(VLOOKUP(Escopo[[#This Row],[ALIMENTADOR]],[2]ALIM!$A:$B,2,0),"")</f>
        <v>3048</v>
      </c>
    </row>
    <row r="68" spans="1:15" x14ac:dyDescent="0.35">
      <c r="A68" s="1">
        <v>66</v>
      </c>
      <c r="B68" s="1" t="s">
        <v>258</v>
      </c>
      <c r="C68" s="57" t="s">
        <v>298</v>
      </c>
      <c r="D68" s="59"/>
      <c r="E68" t="s">
        <v>454</v>
      </c>
      <c r="F68" s="4">
        <f>IFERROR(VLOOKUP(Escopo[[#This Row],[ALIMENTADOR]],[1]Planilha1!$A:$B,2,0),"")</f>
        <v>688</v>
      </c>
      <c r="G68" s="4">
        <v>580</v>
      </c>
      <c r="H68" s="1">
        <v>49</v>
      </c>
      <c r="I68" s="1">
        <v>2</v>
      </c>
      <c r="J68" s="1">
        <v>3</v>
      </c>
      <c r="K68" s="5">
        <v>12.27163109999999</v>
      </c>
      <c r="L68" s="8">
        <v>19.405170600000002</v>
      </c>
      <c r="M68" s="5">
        <v>34.898435400000018</v>
      </c>
      <c r="N68" s="4">
        <v>2553</v>
      </c>
      <c r="O68" s="4">
        <f>IFERROR(VLOOKUP(Escopo[[#This Row],[ALIMENTADOR]],[2]ALIM!$A:$B,2,0),"")</f>
        <v>3272</v>
      </c>
    </row>
    <row r="69" spans="1:15" x14ac:dyDescent="0.35">
      <c r="A69" s="1">
        <v>210</v>
      </c>
      <c r="B69" s="1" t="s">
        <v>21</v>
      </c>
      <c r="C69" s="57" t="s">
        <v>126</v>
      </c>
      <c r="D69" s="59"/>
      <c r="E69" t="s">
        <v>485</v>
      </c>
      <c r="F69" s="4">
        <f>IFERROR(VLOOKUP(Escopo[[#This Row],[ALIMENTADOR]],[1]Planilha1!$A:$B,2,0),"")</f>
        <v>110</v>
      </c>
      <c r="G69" s="4">
        <v>90</v>
      </c>
      <c r="H69" s="1">
        <v>3</v>
      </c>
      <c r="I69" s="1">
        <v>1</v>
      </c>
      <c r="J69" s="1">
        <v>3</v>
      </c>
      <c r="K69" s="5">
        <v>2.6379003000000005</v>
      </c>
      <c r="L69" s="8">
        <v>2.5605107</v>
      </c>
      <c r="M69" s="5">
        <v>0.72804389999999997</v>
      </c>
      <c r="N69" s="4">
        <v>29</v>
      </c>
      <c r="O69" s="4">
        <f>IFERROR(VLOOKUP(Escopo[[#This Row],[ALIMENTADOR]],[2]ALIM!$A:$B,2,0),"")</f>
        <v>925</v>
      </c>
    </row>
    <row r="70" spans="1:15" x14ac:dyDescent="0.35">
      <c r="A70" s="1">
        <v>68</v>
      </c>
      <c r="B70" s="1" t="s">
        <v>258</v>
      </c>
      <c r="C70" s="57" t="s">
        <v>325</v>
      </c>
      <c r="D70" s="59"/>
      <c r="E70" t="s">
        <v>434</v>
      </c>
      <c r="F70" s="4">
        <f>IFERROR(VLOOKUP(Escopo[[#This Row],[ALIMENTADOR]],[1]Planilha1!$A:$B,2,0),"")</f>
        <v>484</v>
      </c>
      <c r="G70" s="4">
        <v>423</v>
      </c>
      <c r="H70" s="1">
        <v>48</v>
      </c>
      <c r="I70" s="1">
        <v>1</v>
      </c>
      <c r="J70" s="1">
        <v>0</v>
      </c>
      <c r="K70" s="5">
        <v>7.3630178000000006</v>
      </c>
      <c r="L70" s="8">
        <v>12.743945099999999</v>
      </c>
      <c r="M70" s="5">
        <v>32.849276099999969</v>
      </c>
      <c r="N70" s="4">
        <v>2515</v>
      </c>
      <c r="O70" s="4">
        <f>IFERROR(VLOOKUP(Escopo[[#This Row],[ALIMENTADOR]],[2]ALIM!$A:$B,2,0),"")</f>
        <v>3805</v>
      </c>
    </row>
    <row r="71" spans="1:15" x14ac:dyDescent="0.35">
      <c r="A71" s="1">
        <v>69</v>
      </c>
      <c r="B71" s="1" t="s">
        <v>258</v>
      </c>
      <c r="C71" s="57" t="s">
        <v>319</v>
      </c>
      <c r="D71" s="59"/>
      <c r="E71" t="s">
        <v>454</v>
      </c>
      <c r="F71" s="4">
        <f>IFERROR(VLOOKUP(Escopo[[#This Row],[ALIMENTADOR]],[1]Planilha1!$A:$B,2,0),"")</f>
        <v>491</v>
      </c>
      <c r="G71" s="4">
        <v>467</v>
      </c>
      <c r="H71" s="1">
        <v>56</v>
      </c>
      <c r="I71" s="1">
        <v>4</v>
      </c>
      <c r="J71" s="1">
        <v>2</v>
      </c>
      <c r="K71" s="5">
        <v>11.377770799999995</v>
      </c>
      <c r="L71" s="8">
        <v>14.3639730999999</v>
      </c>
      <c r="M71" s="5">
        <v>30.267444600000019</v>
      </c>
      <c r="N71" s="4">
        <v>2462</v>
      </c>
      <c r="O71" s="4">
        <f>IFERROR(VLOOKUP(Escopo[[#This Row],[ALIMENTADOR]],[2]ALIM!$A:$B,2,0),"")</f>
        <v>3778</v>
      </c>
    </row>
    <row r="72" spans="1:15" x14ac:dyDescent="0.35">
      <c r="A72" s="1">
        <v>70</v>
      </c>
      <c r="B72" s="1" t="s">
        <v>258</v>
      </c>
      <c r="C72" s="57" t="s">
        <v>274</v>
      </c>
      <c r="D72" s="59"/>
      <c r="E72" t="s">
        <v>455</v>
      </c>
      <c r="F72" s="4">
        <f>IFERROR(VLOOKUP(Escopo[[#This Row],[ALIMENTADOR]],[1]Planilha1!$A:$B,2,0),"")</f>
        <v>969</v>
      </c>
      <c r="G72" s="4">
        <v>929</v>
      </c>
      <c r="H72" s="1">
        <v>51</v>
      </c>
      <c r="I72" s="1">
        <v>3</v>
      </c>
      <c r="J72" s="1">
        <v>2</v>
      </c>
      <c r="K72" s="5">
        <v>17.04047640000001</v>
      </c>
      <c r="L72" s="8">
        <v>28.001055000000001</v>
      </c>
      <c r="M72" s="5">
        <v>33.166259400000008</v>
      </c>
      <c r="N72" s="4">
        <v>2448</v>
      </c>
      <c r="O72" s="4">
        <f>IFERROR(VLOOKUP(Escopo[[#This Row],[ALIMENTADOR]],[2]ALIM!$A:$B,2,0),"")</f>
        <v>2852</v>
      </c>
    </row>
    <row r="73" spans="1:15" x14ac:dyDescent="0.35">
      <c r="A73" s="1">
        <v>71</v>
      </c>
      <c r="B73" s="1" t="s">
        <v>258</v>
      </c>
      <c r="C73" s="57" t="s">
        <v>333</v>
      </c>
      <c r="D73" s="59"/>
      <c r="E73" t="s">
        <v>438</v>
      </c>
      <c r="F73" s="4">
        <f>IFERROR(VLOOKUP(Escopo[[#This Row],[ALIMENTADOR]],[1]Planilha1!$A:$B,2,0),"")</f>
        <v>403</v>
      </c>
      <c r="G73" s="4">
        <v>368</v>
      </c>
      <c r="H73" s="1">
        <v>60</v>
      </c>
      <c r="I73" s="1">
        <v>2</v>
      </c>
      <c r="J73" s="1">
        <v>1</v>
      </c>
      <c r="K73" s="5">
        <v>5.3715336999999996</v>
      </c>
      <c r="L73" s="8">
        <v>9.9776906000000007</v>
      </c>
      <c r="M73" s="5">
        <v>31.072364900000043</v>
      </c>
      <c r="N73" s="4">
        <v>2443</v>
      </c>
      <c r="O73" s="4">
        <f>IFERROR(VLOOKUP(Escopo[[#This Row],[ALIMENTADOR]],[2]ALIM!$A:$B,2,0),"")</f>
        <v>4404</v>
      </c>
    </row>
    <row r="74" spans="1:15" x14ac:dyDescent="0.35">
      <c r="A74" s="1">
        <v>72</v>
      </c>
      <c r="B74" s="1" t="s">
        <v>21</v>
      </c>
      <c r="C74" s="57" t="s">
        <v>73</v>
      </c>
      <c r="D74" s="59"/>
      <c r="E74" t="s">
        <v>449</v>
      </c>
      <c r="F74" s="4">
        <f>IFERROR(VLOOKUP(Escopo[[#This Row],[ALIMENTADOR]],[1]Planilha1!$A:$B,2,0),"")</f>
        <v>558</v>
      </c>
      <c r="G74" s="4">
        <v>519</v>
      </c>
      <c r="H74" s="1">
        <v>80</v>
      </c>
      <c r="I74" s="1">
        <v>2</v>
      </c>
      <c r="J74" s="1">
        <v>3</v>
      </c>
      <c r="K74" s="5">
        <v>7.6205241000000017</v>
      </c>
      <c r="L74" s="8">
        <v>13.930596299999999</v>
      </c>
      <c r="M74" s="5">
        <v>34.205435299999955</v>
      </c>
      <c r="N74" s="4">
        <v>2448</v>
      </c>
      <c r="O74" s="4">
        <f>IFERROR(VLOOKUP(Escopo[[#This Row],[ALIMENTADOR]],[2]ALIM!$A:$B,2,0),"")</f>
        <v>5512</v>
      </c>
    </row>
    <row r="75" spans="1:15" x14ac:dyDescent="0.35">
      <c r="A75" s="1">
        <v>73</v>
      </c>
      <c r="B75" s="1" t="s">
        <v>21</v>
      </c>
      <c r="C75" s="57" t="s">
        <v>68</v>
      </c>
      <c r="D75" s="59"/>
      <c r="E75" t="s">
        <v>449</v>
      </c>
      <c r="F75" s="4">
        <f>IFERROR(VLOOKUP(Escopo[[#This Row],[ALIMENTADOR]],[1]Planilha1!$A:$B,2,0),"")</f>
        <v>589</v>
      </c>
      <c r="G75" s="4">
        <v>522</v>
      </c>
      <c r="H75" s="1">
        <v>61</v>
      </c>
      <c r="I75" s="1">
        <v>3</v>
      </c>
      <c r="J75" s="1">
        <v>3</v>
      </c>
      <c r="K75" s="5">
        <v>6.3901237000000037</v>
      </c>
      <c r="L75" s="8">
        <v>13.038172899999999</v>
      </c>
      <c r="M75" s="5">
        <v>30.895238800000079</v>
      </c>
      <c r="N75" s="4">
        <v>2369</v>
      </c>
      <c r="O75" s="4">
        <f>IFERROR(VLOOKUP(Escopo[[#This Row],[ALIMENTADOR]],[2]ALIM!$A:$B,2,0),"")</f>
        <v>4414</v>
      </c>
    </row>
    <row r="76" spans="1:15" x14ac:dyDescent="0.35">
      <c r="A76" s="1">
        <v>74</v>
      </c>
      <c r="B76" s="1" t="s">
        <v>21</v>
      </c>
      <c r="C76" s="57" t="s">
        <v>40</v>
      </c>
      <c r="D76" s="59"/>
      <c r="E76" t="s">
        <v>456</v>
      </c>
      <c r="F76" s="4">
        <f>IFERROR(VLOOKUP(Escopo[[#This Row],[ALIMENTADOR]],[1]Planilha1!$A:$B,2,0),"")</f>
        <v>906</v>
      </c>
      <c r="G76" s="4">
        <v>809</v>
      </c>
      <c r="H76" s="1">
        <v>57</v>
      </c>
      <c r="I76" s="1">
        <v>2</v>
      </c>
      <c r="J76" s="1">
        <v>3</v>
      </c>
      <c r="K76" s="5">
        <v>18.484309900000007</v>
      </c>
      <c r="L76" s="8">
        <v>24.810390899999899</v>
      </c>
      <c r="M76" s="5">
        <v>28.862995199999968</v>
      </c>
      <c r="N76" s="4">
        <v>2364</v>
      </c>
      <c r="O76" s="4">
        <f>IFERROR(VLOOKUP(Escopo[[#This Row],[ALIMENTADOR]],[2]ALIM!$A:$B,2,0),"")</f>
        <v>2584</v>
      </c>
    </row>
    <row r="77" spans="1:15" x14ac:dyDescent="0.35">
      <c r="A77" s="1">
        <v>75</v>
      </c>
      <c r="B77" s="1" t="s">
        <v>258</v>
      </c>
      <c r="C77" s="57" t="s">
        <v>326</v>
      </c>
      <c r="D77" s="59"/>
      <c r="E77" t="s">
        <v>451</v>
      </c>
      <c r="F77" s="4">
        <f>IFERROR(VLOOKUP(Escopo[[#This Row],[ALIMENTADOR]],[1]Planilha1!$A:$B,2,0),"")</f>
        <v>458</v>
      </c>
      <c r="G77" s="4">
        <v>404</v>
      </c>
      <c r="H77" s="1">
        <v>86</v>
      </c>
      <c r="I77" s="1">
        <v>2</v>
      </c>
      <c r="J77" s="1">
        <v>0</v>
      </c>
      <c r="K77" s="5">
        <v>7.3091942999999953</v>
      </c>
      <c r="L77" s="8">
        <v>11.050561500000001</v>
      </c>
      <c r="M77" s="5">
        <v>32.535978399999998</v>
      </c>
      <c r="N77" s="4">
        <v>2342</v>
      </c>
      <c r="O77" s="4">
        <f>IFERROR(VLOOKUP(Escopo[[#This Row],[ALIMENTADOR]],[2]ALIM!$A:$B,2,0),"")</f>
        <v>4992</v>
      </c>
    </row>
    <row r="78" spans="1:15" x14ac:dyDescent="0.35">
      <c r="A78" s="1">
        <v>76</v>
      </c>
      <c r="B78" s="1" t="s">
        <v>21</v>
      </c>
      <c r="C78" s="57" t="s">
        <v>56</v>
      </c>
      <c r="D78" s="59"/>
      <c r="E78" t="s">
        <v>435</v>
      </c>
      <c r="F78" s="4">
        <f>IFERROR(VLOOKUP(Escopo[[#This Row],[ALIMENTADOR]],[1]Planilha1!$A:$B,2,0),"")</f>
        <v>686</v>
      </c>
      <c r="G78" s="4">
        <v>611</v>
      </c>
      <c r="H78" s="1">
        <v>77</v>
      </c>
      <c r="I78" s="1">
        <v>1</v>
      </c>
      <c r="J78" s="1">
        <v>7</v>
      </c>
      <c r="K78" s="5">
        <v>9.0982397999999982</v>
      </c>
      <c r="L78" s="8">
        <v>17.9104648</v>
      </c>
      <c r="M78" s="5">
        <v>28.002490399999949</v>
      </c>
      <c r="N78" s="4">
        <v>2305</v>
      </c>
      <c r="O78" s="4">
        <f>IFERROR(VLOOKUP(Escopo[[#This Row],[ALIMENTADOR]],[2]ALIM!$A:$B,2,0),"")</f>
        <v>3515</v>
      </c>
    </row>
    <row r="79" spans="1:15" x14ac:dyDescent="0.35">
      <c r="A79" s="1">
        <v>77</v>
      </c>
      <c r="B79" s="1" t="s">
        <v>21</v>
      </c>
      <c r="C79" s="57" t="s">
        <v>69</v>
      </c>
      <c r="D79" s="59"/>
      <c r="E79" t="s">
        <v>435</v>
      </c>
      <c r="F79" s="4">
        <f>IFERROR(VLOOKUP(Escopo[[#This Row],[ALIMENTADOR]],[1]Planilha1!$A:$B,2,0),"")</f>
        <v>577</v>
      </c>
      <c r="G79" s="4">
        <v>490</v>
      </c>
      <c r="H79" s="1">
        <v>63</v>
      </c>
      <c r="I79" s="1">
        <v>1</v>
      </c>
      <c r="J79" s="1">
        <v>4</v>
      </c>
      <c r="K79" s="5">
        <v>8.4439847999999955</v>
      </c>
      <c r="L79" s="8">
        <v>13.8497536</v>
      </c>
      <c r="M79" s="5">
        <v>28.025785700000021</v>
      </c>
      <c r="N79" s="4">
        <v>2224</v>
      </c>
      <c r="O79" s="4">
        <f>IFERROR(VLOOKUP(Escopo[[#This Row],[ALIMENTADOR]],[2]ALIM!$A:$B,2,0),"")</f>
        <v>3350</v>
      </c>
    </row>
    <row r="80" spans="1:15" x14ac:dyDescent="0.35">
      <c r="A80" s="1">
        <v>78</v>
      </c>
      <c r="B80" s="1" t="s">
        <v>258</v>
      </c>
      <c r="C80" s="57" t="s">
        <v>279</v>
      </c>
      <c r="D80" s="59"/>
      <c r="E80" t="s">
        <v>433</v>
      </c>
      <c r="F80" s="4">
        <f>IFERROR(VLOOKUP(Escopo[[#This Row],[ALIMENTADOR]],[1]Planilha1!$A:$B,2,0),"")</f>
        <v>928</v>
      </c>
      <c r="G80" s="4">
        <v>820</v>
      </c>
      <c r="H80" s="1">
        <v>78</v>
      </c>
      <c r="I80" s="1">
        <v>2</v>
      </c>
      <c r="J80" s="1">
        <v>3</v>
      </c>
      <c r="K80" s="5">
        <v>19.157227700000011</v>
      </c>
      <c r="L80" s="8">
        <v>24.928990899999999</v>
      </c>
      <c r="M80" s="5">
        <v>28.826762699999996</v>
      </c>
      <c r="N80" s="4">
        <v>2259</v>
      </c>
      <c r="O80" s="4">
        <f>IFERROR(VLOOKUP(Escopo[[#This Row],[ALIMENTADOR]],[2]ALIM!$A:$B,2,0),"")</f>
        <v>2623</v>
      </c>
    </row>
    <row r="81" spans="1:15" x14ac:dyDescent="0.35">
      <c r="A81" s="1">
        <v>79</v>
      </c>
      <c r="B81" s="1" t="s">
        <v>21</v>
      </c>
      <c r="C81" s="57" t="s">
        <v>50</v>
      </c>
      <c r="D81" s="59"/>
      <c r="E81" t="s">
        <v>449</v>
      </c>
      <c r="F81" s="4">
        <f>IFERROR(VLOOKUP(Escopo[[#This Row],[ALIMENTADOR]],[1]Planilha1!$A:$B,2,0),"")</f>
        <v>718</v>
      </c>
      <c r="G81" s="4">
        <v>616</v>
      </c>
      <c r="H81" s="1">
        <v>66</v>
      </c>
      <c r="I81" s="1">
        <v>1</v>
      </c>
      <c r="J81" s="1">
        <v>1</v>
      </c>
      <c r="K81" s="5">
        <v>10.567365200000003</v>
      </c>
      <c r="L81" s="8">
        <v>16.241299000000001</v>
      </c>
      <c r="M81" s="5">
        <v>32.044466100000058</v>
      </c>
      <c r="N81" s="4">
        <v>2265</v>
      </c>
      <c r="O81" s="4">
        <f>IFERROR(VLOOKUP(Escopo[[#This Row],[ALIMENTADOR]],[2]ALIM!$A:$B,2,0),"")</f>
        <v>4546</v>
      </c>
    </row>
    <row r="82" spans="1:15" x14ac:dyDescent="0.35">
      <c r="A82" s="1">
        <v>80</v>
      </c>
      <c r="B82" s="1" t="s">
        <v>258</v>
      </c>
      <c r="C82" s="57" t="s">
        <v>331</v>
      </c>
      <c r="D82" s="59"/>
      <c r="E82" t="s">
        <v>457</v>
      </c>
      <c r="F82" s="4">
        <f>IFERROR(VLOOKUP(Escopo[[#This Row],[ALIMENTADOR]],[1]Planilha1!$A:$B,2,0),"")</f>
        <v>416</v>
      </c>
      <c r="G82" s="4">
        <v>400</v>
      </c>
      <c r="H82" s="1">
        <v>38</v>
      </c>
      <c r="I82" s="1">
        <v>1</v>
      </c>
      <c r="J82" s="1">
        <v>2</v>
      </c>
      <c r="K82" s="5">
        <v>5.9331121000000033</v>
      </c>
      <c r="L82" s="8">
        <v>12.091683099999999</v>
      </c>
      <c r="M82" s="5">
        <v>35.778023999999974</v>
      </c>
      <c r="N82" s="4">
        <v>2247</v>
      </c>
      <c r="O82" s="4">
        <f>IFERROR(VLOOKUP(Escopo[[#This Row],[ALIMENTADOR]],[2]ALIM!$A:$B,2,0),"")</f>
        <v>2826</v>
      </c>
    </row>
    <row r="83" spans="1:15" x14ac:dyDescent="0.35">
      <c r="A83" s="1">
        <v>81</v>
      </c>
      <c r="B83" s="1" t="s">
        <v>1</v>
      </c>
      <c r="C83" s="57" t="s">
        <v>9</v>
      </c>
      <c r="D83" s="59"/>
      <c r="E83" t="s">
        <v>432</v>
      </c>
      <c r="F83" s="4">
        <f>IFERROR(VLOOKUP(Escopo[[#This Row],[ALIMENTADOR]],[1]Planilha1!$A:$B,2,0),"")</f>
        <v>494</v>
      </c>
      <c r="G83" s="4">
        <v>453</v>
      </c>
      <c r="H83" s="1">
        <v>66</v>
      </c>
      <c r="I83" s="1">
        <v>2</v>
      </c>
      <c r="J83" s="1">
        <v>6</v>
      </c>
      <c r="K83" s="5">
        <v>8.7245639000000086</v>
      </c>
      <c r="L83" s="8">
        <v>17.132783</v>
      </c>
      <c r="M83" s="5">
        <v>33.485049900000007</v>
      </c>
      <c r="N83" s="4">
        <v>2007</v>
      </c>
      <c r="O83" s="4">
        <f>IFERROR(VLOOKUP(Escopo[[#This Row],[ALIMENTADOR]],[2]ALIM!$A:$B,2,0),"")</f>
        <v>9653</v>
      </c>
    </row>
    <row r="84" spans="1:15" x14ac:dyDescent="0.35">
      <c r="A84" s="1">
        <v>340</v>
      </c>
      <c r="B84" s="1" t="s">
        <v>21</v>
      </c>
      <c r="C84" s="57" t="s">
        <v>167</v>
      </c>
      <c r="D84" s="59"/>
      <c r="E84" t="s">
        <v>468</v>
      </c>
      <c r="F84" s="4">
        <f>IFERROR(VLOOKUP(Escopo[[#This Row],[ALIMENTADOR]],[1]Planilha1!$A:$B,2,0),"")</f>
        <v>81</v>
      </c>
      <c r="G84" s="4">
        <v>55</v>
      </c>
      <c r="H84" s="1">
        <v>0</v>
      </c>
      <c r="I84" s="1">
        <v>0</v>
      </c>
      <c r="J84" s="1">
        <v>0</v>
      </c>
      <c r="K84" s="5">
        <v>2.5359457999999999</v>
      </c>
      <c r="L84" s="8">
        <v>0</v>
      </c>
      <c r="M84" s="5" t="s">
        <v>502</v>
      </c>
      <c r="N84" s="4" t="s">
        <v>502</v>
      </c>
      <c r="O84" s="4">
        <f>IFERROR(VLOOKUP(Escopo[[#This Row],[ALIMENTADOR]],[2]ALIM!$A:$B,2,0),"")</f>
        <v>1</v>
      </c>
    </row>
    <row r="85" spans="1:15" x14ac:dyDescent="0.35">
      <c r="A85" s="1">
        <v>83</v>
      </c>
      <c r="B85" s="1" t="s">
        <v>258</v>
      </c>
      <c r="C85" s="57" t="s">
        <v>312</v>
      </c>
      <c r="D85" s="59"/>
      <c r="E85" t="s">
        <v>458</v>
      </c>
      <c r="F85" s="4">
        <f>IFERROR(VLOOKUP(Escopo[[#This Row],[ALIMENTADOR]],[1]Planilha1!$A:$B,2,0),"")</f>
        <v>545</v>
      </c>
      <c r="G85" s="4">
        <v>523</v>
      </c>
      <c r="H85" s="1">
        <v>43</v>
      </c>
      <c r="I85" s="1">
        <v>1</v>
      </c>
      <c r="J85" s="1">
        <v>1</v>
      </c>
      <c r="K85" s="5">
        <v>8.5588176000000065</v>
      </c>
      <c r="L85" s="8">
        <v>16.4712116</v>
      </c>
      <c r="M85" s="5">
        <v>30.184443800000057</v>
      </c>
      <c r="N85" s="4">
        <v>2172</v>
      </c>
      <c r="O85" s="4">
        <f>IFERROR(VLOOKUP(Escopo[[#This Row],[ALIMENTADOR]],[2]ALIM!$A:$B,2,0),"")</f>
        <v>2782</v>
      </c>
    </row>
    <row r="86" spans="1:15" x14ac:dyDescent="0.35">
      <c r="A86" s="1">
        <v>84</v>
      </c>
      <c r="B86" s="1" t="s">
        <v>21</v>
      </c>
      <c r="C86" s="57" t="s">
        <v>78</v>
      </c>
      <c r="D86" s="59"/>
      <c r="E86" t="s">
        <v>459</v>
      </c>
      <c r="F86" s="4">
        <f>IFERROR(VLOOKUP(Escopo[[#This Row],[ALIMENTADOR]],[1]Planilha1!$A:$B,2,0),"")</f>
        <v>558</v>
      </c>
      <c r="G86" s="4">
        <v>539</v>
      </c>
      <c r="H86" s="1">
        <v>49</v>
      </c>
      <c r="I86" s="1">
        <v>2</v>
      </c>
      <c r="J86" s="1">
        <v>1</v>
      </c>
      <c r="K86" s="5">
        <v>9.8628227000000006</v>
      </c>
      <c r="L86" s="8">
        <v>16.878695400000002</v>
      </c>
      <c r="M86" s="5">
        <v>28.962921500000064</v>
      </c>
      <c r="N86" s="4">
        <v>2160</v>
      </c>
      <c r="O86" s="4">
        <f>IFERROR(VLOOKUP(Escopo[[#This Row],[ALIMENTADOR]],[2]ALIM!$A:$B,2,0),"")</f>
        <v>2738</v>
      </c>
    </row>
    <row r="87" spans="1:15" x14ac:dyDescent="0.35">
      <c r="A87" s="1">
        <v>85</v>
      </c>
      <c r="B87" s="1" t="s">
        <v>21</v>
      </c>
      <c r="C87" s="57" t="s">
        <v>58</v>
      </c>
      <c r="D87" s="59"/>
      <c r="E87" t="s">
        <v>449</v>
      </c>
      <c r="F87" s="4">
        <f>IFERROR(VLOOKUP(Escopo[[#This Row],[ALIMENTADOR]],[1]Planilha1!$A:$B,2,0),"")</f>
        <v>674</v>
      </c>
      <c r="G87" s="4">
        <v>581</v>
      </c>
      <c r="H87" s="1">
        <v>65</v>
      </c>
      <c r="I87" s="1">
        <v>2</v>
      </c>
      <c r="J87" s="1">
        <v>3</v>
      </c>
      <c r="K87" s="5">
        <v>8.1313525000000091</v>
      </c>
      <c r="L87" s="8">
        <v>16.046369200000001</v>
      </c>
      <c r="M87" s="5">
        <v>28.168379299999891</v>
      </c>
      <c r="N87" s="4">
        <v>2161</v>
      </c>
      <c r="O87" s="4">
        <f>IFERROR(VLOOKUP(Escopo[[#This Row],[ALIMENTADOR]],[2]ALIM!$A:$B,2,0),"")</f>
        <v>4725</v>
      </c>
    </row>
    <row r="88" spans="1:15" x14ac:dyDescent="0.35">
      <c r="A88" s="1">
        <v>86</v>
      </c>
      <c r="B88" s="1" t="s">
        <v>258</v>
      </c>
      <c r="C88" s="57" t="s">
        <v>337</v>
      </c>
      <c r="D88" s="59"/>
      <c r="E88" t="s">
        <v>434</v>
      </c>
      <c r="F88" s="4">
        <f>IFERROR(VLOOKUP(Escopo[[#This Row],[ALIMENTADOR]],[1]Planilha1!$A:$B,2,0),"")</f>
        <v>350</v>
      </c>
      <c r="G88" s="4">
        <v>321</v>
      </c>
      <c r="H88" s="1">
        <v>75</v>
      </c>
      <c r="I88" s="1">
        <v>1</v>
      </c>
      <c r="J88" s="1">
        <v>1</v>
      </c>
      <c r="K88" s="5">
        <v>6.6542534999999994</v>
      </c>
      <c r="L88" s="8">
        <v>9.0504692000000002</v>
      </c>
      <c r="M88" s="5">
        <v>28.1696676</v>
      </c>
      <c r="N88" s="4">
        <v>2080</v>
      </c>
      <c r="O88" s="4">
        <f>IFERROR(VLOOKUP(Escopo[[#This Row],[ALIMENTADOR]],[2]ALIM!$A:$B,2,0),"")</f>
        <v>3541</v>
      </c>
    </row>
    <row r="89" spans="1:15" x14ac:dyDescent="0.35">
      <c r="A89" s="1">
        <v>87</v>
      </c>
      <c r="B89" s="1" t="s">
        <v>258</v>
      </c>
      <c r="C89" s="57" t="s">
        <v>302</v>
      </c>
      <c r="D89" s="59"/>
      <c r="E89" t="s">
        <v>448</v>
      </c>
      <c r="F89" s="4">
        <f>IFERROR(VLOOKUP(Escopo[[#This Row],[ALIMENTADOR]],[1]Planilha1!$A:$B,2,0),"")</f>
        <v>683</v>
      </c>
      <c r="G89" s="4">
        <v>627</v>
      </c>
      <c r="H89" s="1">
        <v>50</v>
      </c>
      <c r="I89" s="1">
        <v>1</v>
      </c>
      <c r="J89" s="1">
        <v>2</v>
      </c>
      <c r="K89" s="5">
        <v>14.742214300000001</v>
      </c>
      <c r="L89" s="8">
        <v>17.367233299999999</v>
      </c>
      <c r="M89" s="5">
        <v>23.290664799999998</v>
      </c>
      <c r="N89" s="4">
        <v>2126</v>
      </c>
      <c r="O89" s="4">
        <f>IFERROR(VLOOKUP(Escopo[[#This Row],[ALIMENTADOR]],[2]ALIM!$A:$B,2,0),"")</f>
        <v>3050</v>
      </c>
    </row>
    <row r="90" spans="1:15" x14ac:dyDescent="0.35">
      <c r="A90" s="1">
        <v>88</v>
      </c>
      <c r="B90" s="1" t="s">
        <v>1</v>
      </c>
      <c r="C90" s="57" t="s">
        <v>7</v>
      </c>
      <c r="D90" s="59"/>
      <c r="E90" t="s">
        <v>432</v>
      </c>
      <c r="F90" s="4">
        <f>IFERROR(VLOOKUP(Escopo[[#This Row],[ALIMENTADOR]],[1]Planilha1!$A:$B,2,0),"")</f>
        <v>729</v>
      </c>
      <c r="G90" s="4">
        <v>660</v>
      </c>
      <c r="H90" s="1">
        <v>77</v>
      </c>
      <c r="I90" s="1">
        <v>2</v>
      </c>
      <c r="J90" s="1">
        <v>7</v>
      </c>
      <c r="K90" s="5">
        <v>13.3664422</v>
      </c>
      <c r="L90" s="8">
        <v>25.516497099999999</v>
      </c>
      <c r="M90" s="5">
        <v>23.153541000000043</v>
      </c>
      <c r="N90" s="4">
        <v>1494</v>
      </c>
      <c r="O90" s="4">
        <f>IFERROR(VLOOKUP(Escopo[[#This Row],[ALIMENTADOR]],[2]ALIM!$A:$B,2,0),"")</f>
        <v>3125</v>
      </c>
    </row>
    <row r="91" spans="1:15" x14ac:dyDescent="0.35">
      <c r="A91" s="1">
        <v>89</v>
      </c>
      <c r="B91" s="1" t="s">
        <v>21</v>
      </c>
      <c r="C91" s="57" t="s">
        <v>30</v>
      </c>
      <c r="D91" s="59"/>
      <c r="E91" t="s">
        <v>460</v>
      </c>
      <c r="F91" s="4">
        <f>IFERROR(VLOOKUP(Escopo[[#This Row],[ALIMENTADOR]],[1]Planilha1!$A:$B,2,0),"")</f>
        <v>619</v>
      </c>
      <c r="G91" s="4">
        <v>694</v>
      </c>
      <c r="H91" s="1">
        <v>61</v>
      </c>
      <c r="I91" s="1">
        <v>2</v>
      </c>
      <c r="J91" s="1">
        <v>8</v>
      </c>
      <c r="K91" s="5">
        <v>8.7522683000000008</v>
      </c>
      <c r="L91" s="8">
        <v>16.321794300000001</v>
      </c>
      <c r="M91" s="5">
        <v>25.988405899999986</v>
      </c>
      <c r="N91" s="4">
        <v>1758</v>
      </c>
      <c r="O91" s="4">
        <f>IFERROR(VLOOKUP(Escopo[[#This Row],[ALIMENTADOR]],[2]ALIM!$A:$B,2,0),"")</f>
        <v>3214</v>
      </c>
    </row>
    <row r="92" spans="1:15" x14ac:dyDescent="0.35">
      <c r="A92" s="1">
        <v>90</v>
      </c>
      <c r="B92" s="1" t="s">
        <v>21</v>
      </c>
      <c r="C92" s="57" t="s">
        <v>79</v>
      </c>
      <c r="D92" s="59"/>
      <c r="E92" t="s">
        <v>440</v>
      </c>
      <c r="F92" s="4">
        <f>IFERROR(VLOOKUP(Escopo[[#This Row],[ALIMENTADOR]],[1]Planilha1!$A:$B,2,0),"")</f>
        <v>557</v>
      </c>
      <c r="G92" s="4">
        <v>460</v>
      </c>
      <c r="H92" s="1">
        <v>41</v>
      </c>
      <c r="I92" s="1">
        <v>1</v>
      </c>
      <c r="J92" s="1">
        <v>0</v>
      </c>
      <c r="K92" s="5">
        <v>7.9168061999999999</v>
      </c>
      <c r="L92" s="8">
        <v>11.7482863</v>
      </c>
      <c r="M92" s="5">
        <v>26.738537300000001</v>
      </c>
      <c r="N92" s="4">
        <v>2091</v>
      </c>
      <c r="O92" s="4">
        <f>IFERROR(VLOOKUP(Escopo[[#This Row],[ALIMENTADOR]],[2]ALIM!$A:$B,2,0),"")</f>
        <v>3410</v>
      </c>
    </row>
    <row r="93" spans="1:15" x14ac:dyDescent="0.35">
      <c r="A93" s="1">
        <v>91</v>
      </c>
      <c r="B93" s="1" t="s">
        <v>258</v>
      </c>
      <c r="C93" s="57" t="s">
        <v>341</v>
      </c>
      <c r="D93" s="59"/>
      <c r="E93" t="s">
        <v>434</v>
      </c>
      <c r="F93" s="4">
        <f>IFERROR(VLOOKUP(Escopo[[#This Row],[ALIMENTADOR]],[1]Planilha1!$A:$B,2,0),"")</f>
        <v>337</v>
      </c>
      <c r="G93" s="4">
        <v>305</v>
      </c>
      <c r="H93" s="1">
        <v>42</v>
      </c>
      <c r="I93" s="1">
        <v>2</v>
      </c>
      <c r="J93" s="1">
        <v>0</v>
      </c>
      <c r="K93" s="5">
        <v>4.8113262000000043</v>
      </c>
      <c r="L93" s="8">
        <v>8.3906531999999991</v>
      </c>
      <c r="M93" s="5">
        <v>27.597522399999981</v>
      </c>
      <c r="N93" s="4">
        <v>2085</v>
      </c>
      <c r="O93" s="4">
        <f>IFERROR(VLOOKUP(Escopo[[#This Row],[ALIMENTADOR]],[2]ALIM!$A:$B,2,0),"")</f>
        <v>2193</v>
      </c>
    </row>
    <row r="94" spans="1:15" x14ac:dyDescent="0.35">
      <c r="A94" s="1">
        <v>92</v>
      </c>
      <c r="B94" s="1" t="s">
        <v>1</v>
      </c>
      <c r="C94" s="57" t="s">
        <v>202</v>
      </c>
      <c r="D94" s="59"/>
      <c r="E94" t="s">
        <v>432</v>
      </c>
      <c r="F94" s="4">
        <f>IFERROR(VLOOKUP(Escopo[[#This Row],[ALIMENTADOR]],[1]Planilha1!$A:$B,2,0),"")</f>
        <v>219</v>
      </c>
      <c r="G94" s="4">
        <v>197</v>
      </c>
      <c r="H94" s="1">
        <v>30</v>
      </c>
      <c r="I94" s="1">
        <v>2</v>
      </c>
      <c r="J94" s="1">
        <v>5</v>
      </c>
      <c r="K94" s="5">
        <v>5.2531271999999962</v>
      </c>
      <c r="L94" s="8">
        <v>10.398144800000001</v>
      </c>
      <c r="M94" s="5">
        <v>9.0645290999999908</v>
      </c>
      <c r="N94" s="4">
        <v>523</v>
      </c>
      <c r="O94" s="4">
        <f>IFERROR(VLOOKUP(Escopo[[#This Row],[ALIMENTADOR]],[2]ALIM!$A:$B,2,0),"")</f>
        <v>3234</v>
      </c>
    </row>
    <row r="95" spans="1:15" x14ac:dyDescent="0.35">
      <c r="A95" s="1">
        <v>93</v>
      </c>
      <c r="B95" s="1" t="s">
        <v>21</v>
      </c>
      <c r="C95" s="57" t="s">
        <v>86</v>
      </c>
      <c r="D95" s="59"/>
      <c r="E95" t="s">
        <v>445</v>
      </c>
      <c r="F95" s="4">
        <f>IFERROR(VLOOKUP(Escopo[[#This Row],[ALIMENTADOR]],[1]Planilha1!$A:$B,2,0),"")</f>
        <v>486</v>
      </c>
      <c r="G95" s="4">
        <v>424</v>
      </c>
      <c r="H95" s="1">
        <v>35</v>
      </c>
      <c r="I95" s="1">
        <v>1</v>
      </c>
      <c r="J95" s="1">
        <v>2</v>
      </c>
      <c r="K95" s="5">
        <v>6.6143720000000004</v>
      </c>
      <c r="L95" s="8">
        <v>12.2737175</v>
      </c>
      <c r="M95" s="5">
        <v>30.52149170000002</v>
      </c>
      <c r="N95" s="4">
        <v>2068</v>
      </c>
      <c r="O95" s="4">
        <f>IFERROR(VLOOKUP(Escopo[[#This Row],[ALIMENTADOR]],[2]ALIM!$A:$B,2,0),"")</f>
        <v>3070</v>
      </c>
    </row>
    <row r="96" spans="1:15" x14ac:dyDescent="0.35">
      <c r="A96" s="1">
        <v>94</v>
      </c>
      <c r="B96" s="1" t="s">
        <v>21</v>
      </c>
      <c r="C96" s="57" t="s">
        <v>95</v>
      </c>
      <c r="D96" s="59"/>
      <c r="E96" t="s">
        <v>449</v>
      </c>
      <c r="F96" s="4">
        <f>IFERROR(VLOOKUP(Escopo[[#This Row],[ALIMENTADOR]],[1]Planilha1!$A:$B,2,0),"")</f>
        <v>402</v>
      </c>
      <c r="G96" s="4">
        <v>377</v>
      </c>
      <c r="H96" s="1">
        <v>45</v>
      </c>
      <c r="I96" s="1">
        <v>1</v>
      </c>
      <c r="J96" s="1">
        <v>3</v>
      </c>
      <c r="K96" s="5">
        <v>5.0997516999999997</v>
      </c>
      <c r="L96" s="8">
        <v>9.2333861000000006</v>
      </c>
      <c r="M96" s="5">
        <v>25.513694300000015</v>
      </c>
      <c r="N96" s="4">
        <v>2025</v>
      </c>
      <c r="O96" s="4">
        <f>IFERROR(VLOOKUP(Escopo[[#This Row],[ALIMENTADOR]],[2]ALIM!$A:$B,2,0),"")</f>
        <v>3446</v>
      </c>
    </row>
    <row r="97" spans="1:15" x14ac:dyDescent="0.35">
      <c r="A97" s="1">
        <v>95</v>
      </c>
      <c r="B97" s="1" t="s">
        <v>1</v>
      </c>
      <c r="C97" s="57" t="s">
        <v>20</v>
      </c>
      <c r="D97" s="59"/>
      <c r="E97" t="s">
        <v>432</v>
      </c>
      <c r="F97" s="4">
        <f>IFERROR(VLOOKUP(Escopo[[#This Row],[ALIMENTADOR]],[1]Planilha1!$A:$B,2,0),"")</f>
        <v>221</v>
      </c>
      <c r="G97" s="4">
        <v>212</v>
      </c>
      <c r="H97" s="1">
        <v>14</v>
      </c>
      <c r="I97" s="1">
        <v>2</v>
      </c>
      <c r="J97" s="1">
        <v>10</v>
      </c>
      <c r="K97" s="5">
        <v>5.4304756000000021</v>
      </c>
      <c r="L97" s="8">
        <v>18.0242504</v>
      </c>
      <c r="M97" s="5">
        <v>4.7242113999999988</v>
      </c>
      <c r="N97" s="4">
        <v>252</v>
      </c>
      <c r="O97" s="4">
        <f>IFERROR(VLOOKUP(Escopo[[#This Row],[ALIMENTADOR]],[2]ALIM!$A:$B,2,0),"")</f>
        <v>4629</v>
      </c>
    </row>
    <row r="98" spans="1:15" x14ac:dyDescent="0.35">
      <c r="A98" s="1">
        <v>96</v>
      </c>
      <c r="B98" s="1" t="s">
        <v>21</v>
      </c>
      <c r="C98" s="57" t="s">
        <v>23</v>
      </c>
      <c r="D98" s="59"/>
      <c r="E98" t="s">
        <v>440</v>
      </c>
      <c r="F98" s="4">
        <f>IFERROR(VLOOKUP(Escopo[[#This Row],[ALIMENTADOR]],[1]Planilha1!$A:$B,2,0),"")</f>
        <v>1642</v>
      </c>
      <c r="G98" s="4">
        <v>1419</v>
      </c>
      <c r="H98" s="1">
        <v>87</v>
      </c>
      <c r="I98" s="1">
        <v>5</v>
      </c>
      <c r="J98" s="1">
        <v>5</v>
      </c>
      <c r="K98" s="5">
        <v>31.022303700000052</v>
      </c>
      <c r="L98" s="8">
        <v>34.030486799999998</v>
      </c>
      <c r="M98" s="5">
        <v>26.843722499999995</v>
      </c>
      <c r="N98" s="4">
        <v>1964</v>
      </c>
      <c r="O98" s="4">
        <f>IFERROR(VLOOKUP(Escopo[[#This Row],[ALIMENTADOR]],[2]ALIM!$A:$B,2,0),"")</f>
        <v>2917</v>
      </c>
    </row>
    <row r="99" spans="1:15" x14ac:dyDescent="0.35">
      <c r="A99" s="1">
        <v>97</v>
      </c>
      <c r="B99" s="1" t="s">
        <v>21</v>
      </c>
      <c r="C99" s="57" t="s">
        <v>47</v>
      </c>
      <c r="D99" s="59"/>
      <c r="E99" t="s">
        <v>461</v>
      </c>
      <c r="F99" s="4">
        <f>IFERROR(VLOOKUP(Escopo[[#This Row],[ALIMENTADOR]],[1]Planilha1!$A:$B,2,0),"")</f>
        <v>768</v>
      </c>
      <c r="G99" s="4">
        <v>638</v>
      </c>
      <c r="H99" s="1">
        <v>54</v>
      </c>
      <c r="I99" s="1">
        <v>3</v>
      </c>
      <c r="J99" s="1">
        <v>3</v>
      </c>
      <c r="K99" s="5">
        <v>14.502205099999994</v>
      </c>
      <c r="L99" s="8">
        <v>23.046372099999999</v>
      </c>
      <c r="M99" s="5">
        <v>27.264547900000011</v>
      </c>
      <c r="N99" s="4">
        <v>1973</v>
      </c>
      <c r="O99" s="4">
        <f>IFERROR(VLOOKUP(Escopo[[#This Row],[ALIMENTADOR]],[2]ALIM!$A:$B,2,0),"")</f>
        <v>2665</v>
      </c>
    </row>
    <row r="100" spans="1:15" x14ac:dyDescent="0.35">
      <c r="A100" s="1">
        <v>98</v>
      </c>
      <c r="B100" s="1" t="s">
        <v>258</v>
      </c>
      <c r="C100" s="57" t="s">
        <v>332</v>
      </c>
      <c r="D100" s="59"/>
      <c r="E100" t="s">
        <v>452</v>
      </c>
      <c r="F100" s="4">
        <f>IFERROR(VLOOKUP(Escopo[[#This Row],[ALIMENTADOR]],[1]Planilha1!$A:$B,2,0),"")</f>
        <v>407</v>
      </c>
      <c r="G100" s="4">
        <v>386</v>
      </c>
      <c r="H100" s="1">
        <v>31</v>
      </c>
      <c r="I100" s="1">
        <v>2</v>
      </c>
      <c r="J100" s="1">
        <v>1</v>
      </c>
      <c r="K100" s="5">
        <v>6.8646621000000048</v>
      </c>
      <c r="L100" s="8">
        <v>12.319654699999999</v>
      </c>
      <c r="M100" s="5">
        <v>26.197935500000046</v>
      </c>
      <c r="N100" s="4">
        <v>1946</v>
      </c>
      <c r="O100" s="4">
        <f>IFERROR(VLOOKUP(Escopo[[#This Row],[ALIMENTADOR]],[2]ALIM!$A:$B,2,0),"")</f>
        <v>2398</v>
      </c>
    </row>
    <row r="101" spans="1:15" x14ac:dyDescent="0.35">
      <c r="A101" s="1">
        <v>99</v>
      </c>
      <c r="B101" s="1" t="s">
        <v>258</v>
      </c>
      <c r="C101" s="57" t="s">
        <v>318</v>
      </c>
      <c r="D101" s="59"/>
      <c r="E101" t="s">
        <v>455</v>
      </c>
      <c r="F101" s="4">
        <f>IFERROR(VLOOKUP(Escopo[[#This Row],[ALIMENTADOR]],[1]Planilha1!$A:$B,2,0),"")</f>
        <v>504</v>
      </c>
      <c r="G101" s="4">
        <v>477</v>
      </c>
      <c r="H101" s="1">
        <v>37</v>
      </c>
      <c r="I101" s="1">
        <v>2</v>
      </c>
      <c r="J101" s="1">
        <v>2</v>
      </c>
      <c r="K101" s="5">
        <v>7.4148525000000021</v>
      </c>
      <c r="L101" s="8">
        <v>15.6437566999999</v>
      </c>
      <c r="M101" s="5">
        <v>25.741015000000004</v>
      </c>
      <c r="N101" s="4">
        <v>1931</v>
      </c>
      <c r="O101" s="4">
        <f>IFERROR(VLOOKUP(Escopo[[#This Row],[ALIMENTADOR]],[2]ALIM!$A:$B,2,0),"")</f>
        <v>2525</v>
      </c>
    </row>
    <row r="102" spans="1:15" x14ac:dyDescent="0.35">
      <c r="A102" s="1">
        <v>100</v>
      </c>
      <c r="B102" s="1" t="s">
        <v>258</v>
      </c>
      <c r="C102" s="57" t="s">
        <v>308</v>
      </c>
      <c r="D102" s="59"/>
      <c r="E102" t="s">
        <v>450</v>
      </c>
      <c r="F102" s="4">
        <f>IFERROR(VLOOKUP(Escopo[[#This Row],[ALIMENTADOR]],[1]Planilha1!$A:$B,2,0),"")</f>
        <v>579</v>
      </c>
      <c r="G102" s="4">
        <v>522</v>
      </c>
      <c r="H102" s="1">
        <v>39</v>
      </c>
      <c r="I102" s="1">
        <v>2</v>
      </c>
      <c r="J102" s="1">
        <v>0</v>
      </c>
      <c r="K102" s="5">
        <v>11.589704900000008</v>
      </c>
      <c r="L102" s="8">
        <v>15.339593799999999</v>
      </c>
      <c r="M102" s="5">
        <v>23.870816799999979</v>
      </c>
      <c r="N102" s="4">
        <v>1922</v>
      </c>
      <c r="O102" s="4">
        <f>IFERROR(VLOOKUP(Escopo[[#This Row],[ALIMENTADOR]],[2]ALIM!$A:$B,2,0),"")</f>
        <v>2529</v>
      </c>
    </row>
    <row r="103" spans="1:15" x14ac:dyDescent="0.35">
      <c r="A103" s="1">
        <v>129</v>
      </c>
      <c r="B103" s="1" t="s">
        <v>21</v>
      </c>
      <c r="C103" s="57" t="s">
        <v>100</v>
      </c>
      <c r="D103" s="59"/>
      <c r="E103" t="s">
        <v>446</v>
      </c>
      <c r="F103" s="4">
        <f>IFERROR(VLOOKUP(Escopo[[#This Row],[ALIMENTADOR]],[1]Planilha1!$A:$B,2,0),"")</f>
        <v>337</v>
      </c>
      <c r="G103" s="4">
        <v>295</v>
      </c>
      <c r="H103" s="1">
        <v>51</v>
      </c>
      <c r="I103" s="1">
        <v>2</v>
      </c>
      <c r="J103" s="1">
        <v>2</v>
      </c>
      <c r="K103" s="5">
        <v>6.3131922999999972</v>
      </c>
      <c r="L103" s="8">
        <v>7.5479124999999998</v>
      </c>
      <c r="M103" s="5">
        <v>17.948706099999974</v>
      </c>
      <c r="N103" s="4">
        <v>1338</v>
      </c>
      <c r="O103" s="4">
        <f>IFERROR(VLOOKUP(Escopo[[#This Row],[ALIMENTADOR]],[2]ALIM!$A:$B,2,0),"")</f>
        <v>3196</v>
      </c>
    </row>
    <row r="104" spans="1:15" x14ac:dyDescent="0.35">
      <c r="A104" s="1">
        <v>102</v>
      </c>
      <c r="B104" s="1" t="s">
        <v>1</v>
      </c>
      <c r="C104" s="57" t="s">
        <v>57</v>
      </c>
      <c r="D104" s="59"/>
      <c r="E104" t="s">
        <v>462</v>
      </c>
      <c r="F104" s="4">
        <f>IFERROR(VLOOKUP(Escopo[[#This Row],[ALIMENTADOR]],[1]Planilha1!$A:$B,2,0),"")</f>
        <v>483</v>
      </c>
      <c r="G104" s="4">
        <v>436</v>
      </c>
      <c r="H104" s="1">
        <v>73</v>
      </c>
      <c r="I104" s="1">
        <v>2</v>
      </c>
      <c r="J104" s="1">
        <v>3</v>
      </c>
      <c r="K104" s="5">
        <v>4.7755421</v>
      </c>
      <c r="L104" s="8">
        <v>9.0231604999999995</v>
      </c>
      <c r="M104" s="5">
        <v>23.177005500000014</v>
      </c>
      <c r="N104" s="4">
        <v>1855</v>
      </c>
      <c r="O104" s="4">
        <f>IFERROR(VLOOKUP(Escopo[[#This Row],[ALIMENTADOR]],[2]ALIM!$A:$B,2,0),"")</f>
        <v>5210</v>
      </c>
    </row>
    <row r="105" spans="1:15" x14ac:dyDescent="0.35">
      <c r="A105" s="1">
        <v>104</v>
      </c>
      <c r="B105" s="1" t="s">
        <v>21</v>
      </c>
      <c r="C105" s="57" t="s">
        <v>65</v>
      </c>
      <c r="D105" s="59"/>
      <c r="E105" t="s">
        <v>442</v>
      </c>
      <c r="F105" s="4">
        <f>IFERROR(VLOOKUP(Escopo[[#This Row],[ALIMENTADOR]],[1]Planilha1!$A:$B,2,0),"")</f>
        <v>573</v>
      </c>
      <c r="G105" s="4">
        <v>501</v>
      </c>
      <c r="H105" s="1">
        <v>78</v>
      </c>
      <c r="I105" s="1">
        <v>4</v>
      </c>
      <c r="J105" s="1">
        <v>2</v>
      </c>
      <c r="K105" s="5">
        <v>7.0521185000000024</v>
      </c>
      <c r="L105" s="8">
        <v>14.4156336</v>
      </c>
      <c r="M105" s="5">
        <v>24.424993299999993</v>
      </c>
      <c r="N105" s="4">
        <v>1810</v>
      </c>
      <c r="O105" s="4">
        <f>IFERROR(VLOOKUP(Escopo[[#This Row],[ALIMENTADOR]],[2]ALIM!$A:$B,2,0),"")</f>
        <v>5419</v>
      </c>
    </row>
    <row r="106" spans="1:15" x14ac:dyDescent="0.35">
      <c r="A106" s="1">
        <v>326</v>
      </c>
      <c r="B106" s="1" t="s">
        <v>21</v>
      </c>
      <c r="C106" s="57" t="s">
        <v>148</v>
      </c>
      <c r="D106" s="59"/>
      <c r="E106" t="s">
        <v>485</v>
      </c>
      <c r="F106" s="4">
        <f>IFERROR(VLOOKUP(Escopo[[#This Row],[ALIMENTADOR]],[1]Planilha1!$A:$B,2,0),"")</f>
        <v>140</v>
      </c>
      <c r="G106" s="4">
        <v>124</v>
      </c>
      <c r="H106" s="1">
        <v>0</v>
      </c>
      <c r="I106" s="1">
        <v>0</v>
      </c>
      <c r="J106" s="1">
        <v>0</v>
      </c>
      <c r="K106" s="5">
        <v>3.7286947000000001</v>
      </c>
      <c r="L106" s="8">
        <v>0</v>
      </c>
      <c r="M106" s="5" t="s">
        <v>502</v>
      </c>
      <c r="N106" s="4" t="s">
        <v>502</v>
      </c>
      <c r="O106" s="4" t="str">
        <f>IFERROR(VLOOKUP(Escopo[[#This Row],[ALIMENTADOR]],[2]ALIM!$A:$B,2,0),"")</f>
        <v/>
      </c>
    </row>
    <row r="107" spans="1:15" x14ac:dyDescent="0.35">
      <c r="A107" s="1">
        <v>105</v>
      </c>
      <c r="B107" s="1" t="s">
        <v>258</v>
      </c>
      <c r="C107" s="57" t="s">
        <v>345</v>
      </c>
      <c r="D107" s="59"/>
      <c r="E107" t="s">
        <v>438</v>
      </c>
      <c r="F107" s="4">
        <f>IFERROR(VLOOKUP(Escopo[[#This Row],[ALIMENTADOR]],[1]Planilha1!$A:$B,2,0),"")</f>
        <v>299</v>
      </c>
      <c r="G107" s="4">
        <v>279</v>
      </c>
      <c r="H107" s="1">
        <v>43</v>
      </c>
      <c r="I107" s="1">
        <v>2</v>
      </c>
      <c r="J107" s="1">
        <v>1</v>
      </c>
      <c r="K107" s="5">
        <v>4.663332399999998</v>
      </c>
      <c r="L107" s="8">
        <v>7.3661709000000002</v>
      </c>
      <c r="M107" s="5">
        <v>23.051229799999977</v>
      </c>
      <c r="N107" s="4">
        <v>1829</v>
      </c>
      <c r="O107" s="4">
        <f>IFERROR(VLOOKUP(Escopo[[#This Row],[ALIMENTADOR]],[2]ALIM!$A:$B,2,0),"")</f>
        <v>3110</v>
      </c>
    </row>
    <row r="108" spans="1:15" x14ac:dyDescent="0.35">
      <c r="A108" s="1">
        <v>106</v>
      </c>
      <c r="B108" s="1" t="s">
        <v>258</v>
      </c>
      <c r="C108" s="57" t="s">
        <v>296</v>
      </c>
      <c r="D108" s="59"/>
      <c r="E108" t="s">
        <v>463</v>
      </c>
      <c r="F108" s="4">
        <f>IFERROR(VLOOKUP(Escopo[[#This Row],[ALIMENTADOR]],[1]Planilha1!$A:$B,2,0),"")</f>
        <v>699</v>
      </c>
      <c r="G108" s="4">
        <v>679</v>
      </c>
      <c r="H108" s="1">
        <v>53</v>
      </c>
      <c r="I108" s="1">
        <v>2</v>
      </c>
      <c r="J108" s="1">
        <v>1</v>
      </c>
      <c r="K108" s="5">
        <v>11.509235000000009</v>
      </c>
      <c r="L108" s="8">
        <v>18.690189199999999</v>
      </c>
      <c r="M108" s="5">
        <v>92.012949400000139</v>
      </c>
      <c r="N108" s="4">
        <v>1830</v>
      </c>
      <c r="O108" s="4">
        <f>IFERROR(VLOOKUP(Escopo[[#This Row],[ALIMENTADOR]],[2]ALIM!$A:$B,2,0),"")</f>
        <v>2789</v>
      </c>
    </row>
    <row r="109" spans="1:15" x14ac:dyDescent="0.35">
      <c r="A109" s="1">
        <v>107</v>
      </c>
      <c r="B109" s="1" t="s">
        <v>258</v>
      </c>
      <c r="C109" s="57" t="s">
        <v>322</v>
      </c>
      <c r="D109" s="59"/>
      <c r="E109" t="s">
        <v>457</v>
      </c>
      <c r="F109" s="4">
        <f>IFERROR(VLOOKUP(Escopo[[#This Row],[ALIMENTADOR]],[1]Planilha1!$A:$B,2,0),"")</f>
        <v>460</v>
      </c>
      <c r="G109" s="4">
        <v>425</v>
      </c>
      <c r="H109" s="1">
        <v>39</v>
      </c>
      <c r="I109" s="1">
        <v>2</v>
      </c>
      <c r="J109" s="1">
        <v>1</v>
      </c>
      <c r="K109" s="5">
        <v>7.6475779999999975</v>
      </c>
      <c r="L109" s="8">
        <v>12.929373099999999</v>
      </c>
      <c r="M109" s="5">
        <v>24.503976600000001</v>
      </c>
      <c r="N109" s="4">
        <v>1798</v>
      </c>
      <c r="O109" s="4">
        <f>IFERROR(VLOOKUP(Escopo[[#This Row],[ALIMENTADOR]],[2]ALIM!$A:$B,2,0),"")</f>
        <v>2166</v>
      </c>
    </row>
    <row r="110" spans="1:15" x14ac:dyDescent="0.35">
      <c r="A110" s="1">
        <v>108</v>
      </c>
      <c r="B110" s="1" t="s">
        <v>258</v>
      </c>
      <c r="C110" s="57" t="s">
        <v>295</v>
      </c>
      <c r="D110" s="59"/>
      <c r="E110" t="s">
        <v>464</v>
      </c>
      <c r="F110" s="4">
        <f>IFERROR(VLOOKUP(Escopo[[#This Row],[ALIMENTADOR]],[1]Planilha1!$A:$B,2,0),"")</f>
        <v>693</v>
      </c>
      <c r="G110" s="4">
        <v>681</v>
      </c>
      <c r="H110" s="1">
        <v>34</v>
      </c>
      <c r="I110" s="1">
        <v>3</v>
      </c>
      <c r="J110" s="1">
        <v>2</v>
      </c>
      <c r="K110" s="5">
        <v>16.612600000000004</v>
      </c>
      <c r="L110" s="8">
        <v>17.5757826</v>
      </c>
      <c r="M110" s="5">
        <v>25.681048199999982</v>
      </c>
      <c r="N110" s="4">
        <v>1803</v>
      </c>
      <c r="O110" s="4">
        <f>IFERROR(VLOOKUP(Escopo[[#This Row],[ALIMENTADOR]],[2]ALIM!$A:$B,2,0),"")</f>
        <v>1904</v>
      </c>
    </row>
    <row r="111" spans="1:15" x14ac:dyDescent="0.35">
      <c r="A111" s="1">
        <v>109</v>
      </c>
      <c r="B111" s="1" t="s">
        <v>21</v>
      </c>
      <c r="C111" s="57" t="s">
        <v>44</v>
      </c>
      <c r="D111" s="59"/>
      <c r="E111" t="s">
        <v>440</v>
      </c>
      <c r="F111" s="4">
        <f>IFERROR(VLOOKUP(Escopo[[#This Row],[ALIMENTADOR]],[1]Planilha1!$A:$B,2,0),"")</f>
        <v>870</v>
      </c>
      <c r="G111" s="4">
        <v>788</v>
      </c>
      <c r="H111" s="1">
        <v>59</v>
      </c>
      <c r="I111" s="1">
        <v>4</v>
      </c>
      <c r="J111" s="1">
        <v>2</v>
      </c>
      <c r="K111" s="5">
        <v>14.560513599999995</v>
      </c>
      <c r="L111" s="8">
        <v>20.5168097</v>
      </c>
      <c r="M111" s="5">
        <v>22.720310299999998</v>
      </c>
      <c r="N111" s="4">
        <v>1635</v>
      </c>
      <c r="O111" s="4">
        <f>IFERROR(VLOOKUP(Escopo[[#This Row],[ALIMENTADOR]],[2]ALIM!$A:$B,2,0),"")</f>
        <v>4415</v>
      </c>
    </row>
    <row r="112" spans="1:15" x14ac:dyDescent="0.35">
      <c r="A112" s="1">
        <v>110</v>
      </c>
      <c r="B112" s="1" t="s">
        <v>21</v>
      </c>
      <c r="C112" s="57" t="s">
        <v>84</v>
      </c>
      <c r="D112" s="59"/>
      <c r="E112" t="s">
        <v>449</v>
      </c>
      <c r="F112" s="4">
        <f>IFERROR(VLOOKUP(Escopo[[#This Row],[ALIMENTADOR]],[1]Planilha1!$A:$B,2,0),"")</f>
        <v>495</v>
      </c>
      <c r="G112" s="4">
        <v>470</v>
      </c>
      <c r="H112" s="1">
        <v>50</v>
      </c>
      <c r="I112" s="1">
        <v>1</v>
      </c>
      <c r="J112" s="1">
        <v>0</v>
      </c>
      <c r="K112" s="5">
        <v>6.0652896999999983</v>
      </c>
      <c r="L112" s="8">
        <v>9.3660368999999992</v>
      </c>
      <c r="M112" s="5">
        <v>20.731283599999944</v>
      </c>
      <c r="N112" s="4">
        <v>1750</v>
      </c>
      <c r="O112" s="4">
        <f>IFERROR(VLOOKUP(Escopo[[#This Row],[ALIMENTADOR]],[2]ALIM!$A:$B,2,0),"")</f>
        <v>3334</v>
      </c>
    </row>
    <row r="113" spans="1:15" x14ac:dyDescent="0.35">
      <c r="A113" s="1">
        <v>111</v>
      </c>
      <c r="B113" s="1" t="s">
        <v>258</v>
      </c>
      <c r="C113" s="57" t="s">
        <v>284</v>
      </c>
      <c r="D113" s="59"/>
      <c r="E113" t="s">
        <v>465</v>
      </c>
      <c r="F113" s="4">
        <f>IFERROR(VLOOKUP(Escopo[[#This Row],[ALIMENTADOR]],[1]Planilha1!$A:$B,2,0),"")</f>
        <v>841</v>
      </c>
      <c r="G113" s="4">
        <v>810</v>
      </c>
      <c r="H113" s="1">
        <v>75</v>
      </c>
      <c r="I113" s="1">
        <v>3</v>
      </c>
      <c r="J113" s="1">
        <v>0</v>
      </c>
      <c r="K113" s="5">
        <v>16.226867599999988</v>
      </c>
      <c r="L113" s="8">
        <v>26.772411899999899</v>
      </c>
      <c r="M113" s="5">
        <v>23.842834099999969</v>
      </c>
      <c r="N113" s="4">
        <v>1764</v>
      </c>
      <c r="O113" s="4">
        <f>IFERROR(VLOOKUP(Escopo[[#This Row],[ALIMENTADOR]],[2]ALIM!$A:$B,2,0),"")</f>
        <v>3817</v>
      </c>
    </row>
    <row r="114" spans="1:15" x14ac:dyDescent="0.35">
      <c r="A114" s="1">
        <v>112</v>
      </c>
      <c r="B114" s="1" t="s">
        <v>21</v>
      </c>
      <c r="C114" s="57" t="s">
        <v>25</v>
      </c>
      <c r="D114" s="59"/>
      <c r="E114" t="s">
        <v>466</v>
      </c>
      <c r="F114" s="4">
        <f>IFERROR(VLOOKUP(Escopo[[#This Row],[ALIMENTADOR]],[1]Planilha1!$A:$B,2,0),"")</f>
        <v>1636</v>
      </c>
      <c r="G114" s="4">
        <v>1341</v>
      </c>
      <c r="H114" s="1">
        <v>147</v>
      </c>
      <c r="I114" s="1">
        <v>2</v>
      </c>
      <c r="J114" s="1">
        <v>3</v>
      </c>
      <c r="K114" s="5">
        <v>56.437439599999962</v>
      </c>
      <c r="L114" s="8">
        <v>34.634007500000003</v>
      </c>
      <c r="M114" s="5">
        <v>23.202579999999987</v>
      </c>
      <c r="N114" s="4">
        <v>1718</v>
      </c>
      <c r="O114" s="4">
        <f>IFERROR(VLOOKUP(Escopo[[#This Row],[ALIMENTADOR]],[2]ALIM!$A:$B,2,0),"")</f>
        <v>2247</v>
      </c>
    </row>
    <row r="115" spans="1:15" x14ac:dyDescent="0.35">
      <c r="A115" s="1">
        <v>113</v>
      </c>
      <c r="B115" s="1" t="s">
        <v>21</v>
      </c>
      <c r="C115" s="57" t="s">
        <v>39</v>
      </c>
      <c r="D115" s="59"/>
      <c r="E115" t="s">
        <v>467</v>
      </c>
      <c r="F115" s="4">
        <f>IFERROR(VLOOKUP(Escopo[[#This Row],[ALIMENTADOR]],[1]Planilha1!$A:$B,2,0),"")</f>
        <v>955</v>
      </c>
      <c r="G115" s="4">
        <v>845</v>
      </c>
      <c r="H115" s="1">
        <v>50</v>
      </c>
      <c r="I115" s="1">
        <v>4</v>
      </c>
      <c r="J115" s="1">
        <v>2</v>
      </c>
      <c r="K115" s="5">
        <v>22.899594600000007</v>
      </c>
      <c r="L115" s="8">
        <v>27.159165999999999</v>
      </c>
      <c r="M115" s="5">
        <v>27.348619900000024</v>
      </c>
      <c r="N115" s="4">
        <v>1746</v>
      </c>
      <c r="O115" s="4">
        <f>IFERROR(VLOOKUP(Escopo[[#This Row],[ALIMENTADOR]],[2]ALIM!$A:$B,2,0),"")</f>
        <v>2491</v>
      </c>
    </row>
    <row r="116" spans="1:15" x14ac:dyDescent="0.35">
      <c r="A116" s="1">
        <v>236</v>
      </c>
      <c r="B116" s="1" t="s">
        <v>21</v>
      </c>
      <c r="C116" s="57" t="s">
        <v>128</v>
      </c>
      <c r="D116" s="59"/>
      <c r="E116" t="s">
        <v>485</v>
      </c>
      <c r="F116" s="4">
        <f>IFERROR(VLOOKUP(Escopo[[#This Row],[ALIMENTADOR]],[1]Planilha1!$A:$B,2,0),"")</f>
        <v>103</v>
      </c>
      <c r="G116" s="4">
        <v>85</v>
      </c>
      <c r="H116" s="1">
        <v>5</v>
      </c>
      <c r="I116" s="1">
        <v>2</v>
      </c>
      <c r="J116" s="1">
        <v>4</v>
      </c>
      <c r="K116" s="5">
        <v>3.8074199000000006</v>
      </c>
      <c r="L116" s="8">
        <v>0.55759209999999904</v>
      </c>
      <c r="M116" s="5">
        <v>2.7490676000000001</v>
      </c>
      <c r="N116" s="4">
        <v>82</v>
      </c>
      <c r="O116" s="4">
        <f>IFERROR(VLOOKUP(Escopo[[#This Row],[ALIMENTADOR]],[2]ALIM!$A:$B,2,0),"")</f>
        <v>760</v>
      </c>
    </row>
    <row r="117" spans="1:15" x14ac:dyDescent="0.35">
      <c r="A117" s="1">
        <v>115</v>
      </c>
      <c r="B117" s="1" t="s">
        <v>258</v>
      </c>
      <c r="C117" s="57" t="s">
        <v>306</v>
      </c>
      <c r="D117" s="59"/>
      <c r="E117" t="s">
        <v>433</v>
      </c>
      <c r="F117" s="4">
        <f>IFERROR(VLOOKUP(Escopo[[#This Row],[ALIMENTADOR]],[1]Planilha1!$A:$B,2,0),"")</f>
        <v>597</v>
      </c>
      <c r="G117" s="4">
        <v>471</v>
      </c>
      <c r="H117" s="1">
        <v>43</v>
      </c>
      <c r="I117" s="1">
        <v>1</v>
      </c>
      <c r="J117" s="1">
        <v>0</v>
      </c>
      <c r="K117" s="5">
        <v>11.385114799999997</v>
      </c>
      <c r="L117" s="8">
        <v>14.061582</v>
      </c>
      <c r="M117" s="5">
        <v>22.586609299999978</v>
      </c>
      <c r="N117" s="4">
        <v>1693</v>
      </c>
      <c r="O117" s="4">
        <f>IFERROR(VLOOKUP(Escopo[[#This Row],[ALIMENTADOR]],[2]ALIM!$A:$B,2,0),"")</f>
        <v>2565</v>
      </c>
    </row>
    <row r="118" spans="1:15" x14ac:dyDescent="0.35">
      <c r="A118" s="1">
        <v>116</v>
      </c>
      <c r="B118" s="1" t="s">
        <v>258</v>
      </c>
      <c r="C118" s="57" t="s">
        <v>339</v>
      </c>
      <c r="D118" s="59"/>
      <c r="E118" t="s">
        <v>434</v>
      </c>
      <c r="F118" s="4">
        <f>IFERROR(VLOOKUP(Escopo[[#This Row],[ALIMENTADOR]],[1]Planilha1!$A:$B,2,0),"")</f>
        <v>362</v>
      </c>
      <c r="G118" s="4">
        <v>301</v>
      </c>
      <c r="H118" s="1">
        <v>40</v>
      </c>
      <c r="I118" s="1">
        <v>0</v>
      </c>
      <c r="J118" s="1">
        <v>0</v>
      </c>
      <c r="K118" s="5">
        <v>6.5205445999999991</v>
      </c>
      <c r="L118" s="8">
        <v>8.7124284999999997</v>
      </c>
      <c r="M118" s="5">
        <v>23.073701299999986</v>
      </c>
      <c r="N118" s="4">
        <v>1700</v>
      </c>
      <c r="O118" s="4">
        <f>IFERROR(VLOOKUP(Escopo[[#This Row],[ALIMENTADOR]],[2]ALIM!$A:$B,2,0),"")</f>
        <v>2593</v>
      </c>
    </row>
    <row r="119" spans="1:15" x14ac:dyDescent="0.35">
      <c r="A119" s="1">
        <v>117</v>
      </c>
      <c r="B119" s="1" t="s">
        <v>21</v>
      </c>
      <c r="C119" s="57" t="s">
        <v>52</v>
      </c>
      <c r="D119" s="59"/>
      <c r="E119" t="s">
        <v>468</v>
      </c>
      <c r="F119" s="4">
        <f>IFERROR(VLOOKUP(Escopo[[#This Row],[ALIMENTADOR]],[1]Planilha1!$A:$B,2,0),"")</f>
        <v>634</v>
      </c>
      <c r="G119" s="4">
        <v>558</v>
      </c>
      <c r="H119" s="1">
        <v>85</v>
      </c>
      <c r="I119" s="1">
        <v>4</v>
      </c>
      <c r="J119" s="1">
        <v>6</v>
      </c>
      <c r="K119" s="5">
        <v>14.030914499999996</v>
      </c>
      <c r="L119" s="8">
        <v>15.0338242</v>
      </c>
      <c r="M119" s="5">
        <v>25.521124800000027</v>
      </c>
      <c r="N119" s="4">
        <v>1611</v>
      </c>
      <c r="O119" s="4">
        <f>IFERROR(VLOOKUP(Escopo[[#This Row],[ALIMENTADOR]],[2]ALIM!$A:$B,2,0),"")</f>
        <v>5942</v>
      </c>
    </row>
    <row r="120" spans="1:15" x14ac:dyDescent="0.35">
      <c r="A120" s="1">
        <v>118</v>
      </c>
      <c r="B120" s="1" t="s">
        <v>258</v>
      </c>
      <c r="C120" s="57" t="s">
        <v>269</v>
      </c>
      <c r="D120" s="59"/>
      <c r="E120" t="s">
        <v>452</v>
      </c>
      <c r="F120" s="4">
        <f>IFERROR(VLOOKUP(Escopo[[#This Row],[ALIMENTADOR]],[1]Planilha1!$A:$B,2,0),"")</f>
        <v>1100</v>
      </c>
      <c r="G120" s="4">
        <v>1063</v>
      </c>
      <c r="H120" s="1">
        <v>75</v>
      </c>
      <c r="I120" s="1">
        <v>2</v>
      </c>
      <c r="J120" s="1">
        <v>4</v>
      </c>
      <c r="K120" s="5">
        <v>26.998707100000001</v>
      </c>
      <c r="L120" s="8">
        <v>30.2611132</v>
      </c>
      <c r="M120" s="5">
        <v>23.908200099999984</v>
      </c>
      <c r="N120" s="4">
        <v>1652</v>
      </c>
      <c r="O120" s="4">
        <f>IFERROR(VLOOKUP(Escopo[[#This Row],[ALIMENTADOR]],[2]ALIM!$A:$B,2,0),"")</f>
        <v>1663</v>
      </c>
    </row>
    <row r="121" spans="1:15" x14ac:dyDescent="0.35">
      <c r="A121" s="1">
        <v>119</v>
      </c>
      <c r="B121" s="1" t="s">
        <v>258</v>
      </c>
      <c r="C121" s="57" t="s">
        <v>261</v>
      </c>
      <c r="D121" s="59"/>
      <c r="E121" t="s">
        <v>469</v>
      </c>
      <c r="F121" s="4">
        <f>IFERROR(VLOOKUP(Escopo[[#This Row],[ALIMENTADOR]],[1]Planilha1!$A:$B,2,0),"")</f>
        <v>1530</v>
      </c>
      <c r="G121" s="4">
        <v>1472</v>
      </c>
      <c r="H121" s="1">
        <v>134</v>
      </c>
      <c r="I121" s="1">
        <v>4</v>
      </c>
      <c r="J121" s="1">
        <v>5</v>
      </c>
      <c r="K121" s="5">
        <v>54.761746500000072</v>
      </c>
      <c r="L121" s="8">
        <v>43.221539700000001</v>
      </c>
      <c r="M121" s="5">
        <v>24.510711700000066</v>
      </c>
      <c r="N121" s="4">
        <v>1593</v>
      </c>
      <c r="O121" s="4">
        <f>IFERROR(VLOOKUP(Escopo[[#This Row],[ALIMENTADOR]],[2]ALIM!$A:$B,2,0),"")</f>
        <v>1845</v>
      </c>
    </row>
    <row r="122" spans="1:15" x14ac:dyDescent="0.35">
      <c r="A122" s="1">
        <v>120</v>
      </c>
      <c r="B122" s="1" t="s">
        <v>258</v>
      </c>
      <c r="C122" s="57" t="s">
        <v>342</v>
      </c>
      <c r="D122" s="59"/>
      <c r="E122" t="s">
        <v>457</v>
      </c>
      <c r="F122" s="4">
        <f>IFERROR(VLOOKUP(Escopo[[#This Row],[ALIMENTADOR]],[1]Planilha1!$A:$B,2,0),"")</f>
        <v>308</v>
      </c>
      <c r="G122" s="4">
        <v>300</v>
      </c>
      <c r="H122" s="1">
        <v>33</v>
      </c>
      <c r="I122" s="1">
        <v>1</v>
      </c>
      <c r="J122" s="1">
        <v>2</v>
      </c>
      <c r="K122" s="5">
        <v>5.115659199999997</v>
      </c>
      <c r="L122" s="8">
        <v>9.3260226999999993</v>
      </c>
      <c r="M122" s="5">
        <v>24.078972400000012</v>
      </c>
      <c r="N122" s="4">
        <v>1601</v>
      </c>
      <c r="O122" s="4">
        <f>IFERROR(VLOOKUP(Escopo[[#This Row],[ALIMENTADOR]],[2]ALIM!$A:$B,2,0),"")</f>
        <v>2143</v>
      </c>
    </row>
    <row r="123" spans="1:15" x14ac:dyDescent="0.35">
      <c r="A123" s="1">
        <v>121</v>
      </c>
      <c r="B123" s="1" t="s">
        <v>258</v>
      </c>
      <c r="C123" s="57" t="s">
        <v>276</v>
      </c>
      <c r="D123" s="59"/>
      <c r="E123" t="s">
        <v>453</v>
      </c>
      <c r="F123" s="4">
        <f>IFERROR(VLOOKUP(Escopo[[#This Row],[ALIMENTADOR]],[1]Planilha1!$A:$B,2,0),"")</f>
        <v>940</v>
      </c>
      <c r="G123" s="4">
        <v>896</v>
      </c>
      <c r="H123" s="1">
        <v>56</v>
      </c>
      <c r="I123" s="1">
        <v>2</v>
      </c>
      <c r="J123" s="1">
        <v>0</v>
      </c>
      <c r="K123" s="5">
        <v>18.691222500000006</v>
      </c>
      <c r="L123" s="8">
        <v>29.125351500000001</v>
      </c>
      <c r="M123" s="5">
        <v>18.132180999999996</v>
      </c>
      <c r="N123" s="4">
        <v>1596</v>
      </c>
      <c r="O123" s="4">
        <f>IFERROR(VLOOKUP(Escopo[[#This Row],[ALIMENTADOR]],[2]ALIM!$A:$B,2,0),"")</f>
        <v>1931</v>
      </c>
    </row>
    <row r="124" spans="1:15" x14ac:dyDescent="0.35">
      <c r="A124" s="1">
        <v>122</v>
      </c>
      <c r="B124" s="1" t="s">
        <v>258</v>
      </c>
      <c r="C124" s="57" t="s">
        <v>343</v>
      </c>
      <c r="D124" s="59"/>
      <c r="E124" t="s">
        <v>458</v>
      </c>
      <c r="F124" s="4">
        <f>IFERROR(VLOOKUP(Escopo[[#This Row],[ALIMENTADOR]],[1]Planilha1!$A:$B,2,0),"")</f>
        <v>317</v>
      </c>
      <c r="G124" s="4">
        <v>308</v>
      </c>
      <c r="H124" s="1">
        <v>28</v>
      </c>
      <c r="I124" s="1">
        <v>1</v>
      </c>
      <c r="J124" s="1">
        <v>2</v>
      </c>
      <c r="K124" s="5">
        <v>4.7095096000000032</v>
      </c>
      <c r="L124" s="8">
        <v>8.9480830000000005</v>
      </c>
      <c r="M124" s="5">
        <v>21.285899699999995</v>
      </c>
      <c r="N124" s="4">
        <v>1575</v>
      </c>
      <c r="O124" s="4">
        <f>IFERROR(VLOOKUP(Escopo[[#This Row],[ALIMENTADOR]],[2]ALIM!$A:$B,2,0),"")</f>
        <v>2095</v>
      </c>
    </row>
    <row r="125" spans="1:15" x14ac:dyDescent="0.35">
      <c r="A125" s="1">
        <v>123</v>
      </c>
      <c r="B125" s="1" t="s">
        <v>1</v>
      </c>
      <c r="C125" s="57" t="s">
        <v>14</v>
      </c>
      <c r="D125" s="59"/>
      <c r="E125" t="s">
        <v>444</v>
      </c>
      <c r="F125" s="4">
        <f>IFERROR(VLOOKUP(Escopo[[#This Row],[ALIMENTADOR]],[1]Planilha1!$A:$B,2,0),"")</f>
        <v>337</v>
      </c>
      <c r="G125" s="4">
        <v>306</v>
      </c>
      <c r="H125" s="1">
        <v>69</v>
      </c>
      <c r="I125" s="1">
        <v>5</v>
      </c>
      <c r="J125" s="1">
        <v>6</v>
      </c>
      <c r="K125" s="5">
        <v>7.2191682000000057</v>
      </c>
      <c r="L125" s="8">
        <v>16.443716199999901</v>
      </c>
      <c r="M125" s="5">
        <v>13.197599400000012</v>
      </c>
      <c r="N125" s="4">
        <v>785</v>
      </c>
      <c r="O125" s="4">
        <f>IFERROR(VLOOKUP(Escopo[[#This Row],[ALIMENTADOR]],[2]ALIM!$A:$B,2,0),"")</f>
        <v>3978</v>
      </c>
    </row>
    <row r="126" spans="1:15" x14ac:dyDescent="0.35">
      <c r="A126" s="1">
        <v>124</v>
      </c>
      <c r="B126" s="1" t="s">
        <v>21</v>
      </c>
      <c r="C126" s="57" t="s">
        <v>81</v>
      </c>
      <c r="D126" s="59"/>
      <c r="E126" t="s">
        <v>468</v>
      </c>
      <c r="F126" s="4">
        <f>IFERROR(VLOOKUP(Escopo[[#This Row],[ALIMENTADOR]],[1]Planilha1!$A:$B,2,0),"")</f>
        <v>419</v>
      </c>
      <c r="G126" s="4">
        <v>365</v>
      </c>
      <c r="H126" s="1">
        <v>54</v>
      </c>
      <c r="I126" s="1">
        <v>3</v>
      </c>
      <c r="J126" s="1">
        <v>4</v>
      </c>
      <c r="K126" s="5">
        <v>8.563312200000011</v>
      </c>
      <c r="L126" s="8">
        <v>9.8468374999999995</v>
      </c>
      <c r="M126" s="5">
        <v>16.335542500000013</v>
      </c>
      <c r="N126" s="4">
        <v>1089</v>
      </c>
      <c r="O126" s="4">
        <f>IFERROR(VLOOKUP(Escopo[[#This Row],[ALIMENTADOR]],[2]ALIM!$A:$B,2,0),"")</f>
        <v>8113</v>
      </c>
    </row>
    <row r="127" spans="1:15" x14ac:dyDescent="0.35">
      <c r="A127" s="1">
        <v>125</v>
      </c>
      <c r="B127" s="1" t="s">
        <v>21</v>
      </c>
      <c r="C127" s="57" t="s">
        <v>99</v>
      </c>
      <c r="D127" s="59"/>
      <c r="E127" t="s">
        <v>440</v>
      </c>
      <c r="F127" s="4">
        <f>IFERROR(VLOOKUP(Escopo[[#This Row],[ALIMENTADOR]],[1]Planilha1!$A:$B,2,0),"")</f>
        <v>364</v>
      </c>
      <c r="G127" s="4">
        <v>320</v>
      </c>
      <c r="H127" s="1">
        <v>36</v>
      </c>
      <c r="I127" s="1">
        <v>2</v>
      </c>
      <c r="J127" s="1">
        <v>0</v>
      </c>
      <c r="K127" s="5">
        <v>5.2633816999999992</v>
      </c>
      <c r="L127" s="8">
        <v>8.1090181000000001</v>
      </c>
      <c r="M127" s="5">
        <v>19.421031999999997</v>
      </c>
      <c r="N127" s="4">
        <v>1471</v>
      </c>
      <c r="O127" s="4">
        <f>IFERROR(VLOOKUP(Escopo[[#This Row],[ALIMENTADOR]],[2]ALIM!$A:$B,2,0),"")</f>
        <v>3159</v>
      </c>
    </row>
    <row r="128" spans="1:15" x14ac:dyDescent="0.35">
      <c r="A128" s="1">
        <v>126</v>
      </c>
      <c r="B128" s="1" t="s">
        <v>258</v>
      </c>
      <c r="C128" s="57" t="s">
        <v>317</v>
      </c>
      <c r="D128" s="59"/>
      <c r="E128" t="s">
        <v>454</v>
      </c>
      <c r="F128" s="4">
        <f>IFERROR(VLOOKUP(Escopo[[#This Row],[ALIMENTADOR]],[1]Planilha1!$A:$B,2,0),"")</f>
        <v>519</v>
      </c>
      <c r="G128" s="4">
        <v>416</v>
      </c>
      <c r="H128" s="1">
        <v>81</v>
      </c>
      <c r="I128" s="1">
        <v>1</v>
      </c>
      <c r="J128" s="1">
        <v>2</v>
      </c>
      <c r="K128" s="5">
        <v>22.055261200000004</v>
      </c>
      <c r="L128" s="8">
        <v>11.3883461</v>
      </c>
      <c r="M128" s="5">
        <v>17.951374899999983</v>
      </c>
      <c r="N128" s="4">
        <v>1460</v>
      </c>
      <c r="O128" s="4">
        <f>IFERROR(VLOOKUP(Escopo[[#This Row],[ALIMENTADOR]],[2]ALIM!$A:$B,2,0),"")</f>
        <v>2180</v>
      </c>
    </row>
    <row r="129" spans="1:15" x14ac:dyDescent="0.35">
      <c r="A129" s="1">
        <v>127</v>
      </c>
      <c r="B129" s="1" t="s">
        <v>258</v>
      </c>
      <c r="C129" s="57" t="s">
        <v>328</v>
      </c>
      <c r="D129" s="59"/>
      <c r="E129" t="s">
        <v>451</v>
      </c>
      <c r="F129" s="4">
        <f>IFERROR(VLOOKUP(Escopo[[#This Row],[ALIMENTADOR]],[1]Planilha1!$A:$B,2,0),"")</f>
        <v>438</v>
      </c>
      <c r="G129" s="4">
        <v>406</v>
      </c>
      <c r="H129" s="1">
        <v>63</v>
      </c>
      <c r="I129" s="1">
        <v>1</v>
      </c>
      <c r="J129" s="1">
        <v>2</v>
      </c>
      <c r="K129" s="5">
        <v>6.7316474999999922</v>
      </c>
      <c r="L129" s="8">
        <v>8.9719487000000004</v>
      </c>
      <c r="M129" s="5">
        <v>17.995419899999995</v>
      </c>
      <c r="N129" s="4">
        <v>1454</v>
      </c>
      <c r="O129" s="4">
        <f>IFERROR(VLOOKUP(Escopo[[#This Row],[ALIMENTADOR]],[2]ALIM!$A:$B,2,0),"")</f>
        <v>2995</v>
      </c>
    </row>
    <row r="130" spans="1:15" x14ac:dyDescent="0.35">
      <c r="A130" s="1">
        <v>67</v>
      </c>
      <c r="B130" s="1" t="s">
        <v>21</v>
      </c>
      <c r="C130" s="57" t="s">
        <v>98</v>
      </c>
      <c r="D130" s="59"/>
      <c r="E130" t="s">
        <v>446</v>
      </c>
      <c r="F130" s="4">
        <f>IFERROR(VLOOKUP(Escopo[[#This Row],[ALIMENTADOR]],[1]Planilha1!$A:$B,2,0),"")</f>
        <v>407</v>
      </c>
      <c r="G130" s="4">
        <v>370</v>
      </c>
      <c r="H130" s="1">
        <v>38</v>
      </c>
      <c r="I130" s="1">
        <v>3</v>
      </c>
      <c r="J130" s="1">
        <v>3</v>
      </c>
      <c r="K130" s="5">
        <v>7.4149554000000073</v>
      </c>
      <c r="L130" s="8">
        <v>9.2546391999999997</v>
      </c>
      <c r="M130" s="5">
        <v>19.909847399999986</v>
      </c>
      <c r="N130" s="4">
        <v>1531</v>
      </c>
      <c r="O130" s="4">
        <f>IFERROR(VLOOKUP(Escopo[[#This Row],[ALIMENTADOR]],[2]ALIM!$A:$B,2,0),"")</f>
        <v>3214</v>
      </c>
    </row>
    <row r="131" spans="1:15" x14ac:dyDescent="0.35">
      <c r="A131" s="1">
        <v>185</v>
      </c>
      <c r="B131" s="1" t="s">
        <v>21</v>
      </c>
      <c r="C131" s="57" t="s">
        <v>102</v>
      </c>
      <c r="D131" s="59"/>
      <c r="E131" t="s">
        <v>446</v>
      </c>
      <c r="F131" s="4">
        <f>IFERROR(VLOOKUP(Escopo[[#This Row],[ALIMENTADOR]],[1]Planilha1!$A:$B,2,0),"")</f>
        <v>234</v>
      </c>
      <c r="G131" s="4">
        <v>190</v>
      </c>
      <c r="H131" s="1">
        <v>25</v>
      </c>
      <c r="I131" s="1">
        <v>1</v>
      </c>
      <c r="J131" s="1">
        <v>3</v>
      </c>
      <c r="K131" s="5">
        <v>3.0533406000000021</v>
      </c>
      <c r="L131" s="8">
        <v>7.1111833999999998</v>
      </c>
      <c r="M131" s="5">
        <v>5.5020545999999984</v>
      </c>
      <c r="N131" s="4">
        <v>369</v>
      </c>
      <c r="O131" s="4">
        <f>IFERROR(VLOOKUP(Escopo[[#This Row],[ALIMENTADOR]],[2]ALIM!$A:$B,2,0),"")</f>
        <v>1673</v>
      </c>
    </row>
    <row r="132" spans="1:15" x14ac:dyDescent="0.35">
      <c r="A132" s="1">
        <v>130</v>
      </c>
      <c r="B132" s="1" t="s">
        <v>21</v>
      </c>
      <c r="C132" s="57" t="s">
        <v>26</v>
      </c>
      <c r="D132" s="59"/>
      <c r="E132" t="s">
        <v>445</v>
      </c>
      <c r="F132" s="4">
        <f>IFERROR(VLOOKUP(Escopo[[#This Row],[ALIMENTADOR]],[1]Planilha1!$A:$B,2,0),"")</f>
        <v>292</v>
      </c>
      <c r="G132" s="4">
        <v>209</v>
      </c>
      <c r="H132" s="1">
        <v>29</v>
      </c>
      <c r="I132" s="1">
        <v>0</v>
      </c>
      <c r="J132" s="1">
        <v>2</v>
      </c>
      <c r="K132" s="5">
        <v>4.7267941999999978</v>
      </c>
      <c r="L132" s="8">
        <v>8.7721895999999902</v>
      </c>
      <c r="M132" s="5">
        <v>17.692942900000009</v>
      </c>
      <c r="N132" s="4">
        <v>1226</v>
      </c>
      <c r="O132" s="4">
        <f>IFERROR(VLOOKUP(Escopo[[#This Row],[ALIMENTADOR]],[2]ALIM!$A:$B,2,0),"")</f>
        <v>2344</v>
      </c>
    </row>
    <row r="133" spans="1:15" x14ac:dyDescent="0.35">
      <c r="A133" s="1">
        <v>131</v>
      </c>
      <c r="B133" s="1" t="s">
        <v>21</v>
      </c>
      <c r="C133" s="57" t="s">
        <v>70</v>
      </c>
      <c r="D133" s="59"/>
      <c r="E133" t="s">
        <v>456</v>
      </c>
      <c r="F133" s="4">
        <f>IFERROR(VLOOKUP(Escopo[[#This Row],[ALIMENTADOR]],[1]Planilha1!$A:$B,2,0),"")</f>
        <v>583</v>
      </c>
      <c r="G133" s="4">
        <v>525</v>
      </c>
      <c r="H133" s="1">
        <v>51</v>
      </c>
      <c r="I133" s="1">
        <v>2</v>
      </c>
      <c r="J133" s="1">
        <v>3</v>
      </c>
      <c r="K133" s="5">
        <v>13.361193700000017</v>
      </c>
      <c r="L133" s="8">
        <v>17.5087534</v>
      </c>
      <c r="M133" s="5">
        <v>16.630179699999971</v>
      </c>
      <c r="N133" s="4">
        <v>1347</v>
      </c>
      <c r="O133" s="4">
        <f>IFERROR(VLOOKUP(Escopo[[#This Row],[ALIMENTADOR]],[2]ALIM!$A:$B,2,0),"")</f>
        <v>2193</v>
      </c>
    </row>
    <row r="134" spans="1:15" x14ac:dyDescent="0.35">
      <c r="A134" s="1">
        <v>52</v>
      </c>
      <c r="B134" s="1" t="s">
        <v>21</v>
      </c>
      <c r="C134" s="57" t="s">
        <v>43</v>
      </c>
      <c r="D134" s="59"/>
      <c r="E134" t="s">
        <v>446</v>
      </c>
      <c r="F134" s="4">
        <f>IFERROR(VLOOKUP(Escopo[[#This Row],[ALIMENTADOR]],[1]Planilha1!$A:$B,2,0),"")</f>
        <v>810</v>
      </c>
      <c r="G134" s="4">
        <v>742</v>
      </c>
      <c r="H134" s="1">
        <v>93</v>
      </c>
      <c r="I134" s="1">
        <v>3</v>
      </c>
      <c r="J134" s="1">
        <v>2</v>
      </c>
      <c r="K134" s="5">
        <v>12.190409199999998</v>
      </c>
      <c r="L134" s="8">
        <v>21.806034499999999</v>
      </c>
      <c r="M134" s="5">
        <v>42.41315169999995</v>
      </c>
      <c r="N134" s="4">
        <v>3003</v>
      </c>
      <c r="O134" s="4">
        <f>IFERROR(VLOOKUP(Escopo[[#This Row],[ALIMENTADOR]],[2]ALIM!$A:$B,2,0),"")</f>
        <v>5505</v>
      </c>
    </row>
    <row r="135" spans="1:15" x14ac:dyDescent="0.35">
      <c r="A135" s="1">
        <v>133</v>
      </c>
      <c r="B135" s="1" t="s">
        <v>258</v>
      </c>
      <c r="C135" s="57" t="s">
        <v>369</v>
      </c>
      <c r="D135" s="59"/>
      <c r="E135" t="s">
        <v>470</v>
      </c>
      <c r="F135" s="4">
        <f>IFERROR(VLOOKUP(Escopo[[#This Row],[ALIMENTADOR]],[1]Planilha1!$A:$B,2,0),"")</f>
        <v>127</v>
      </c>
      <c r="G135" s="4">
        <v>118</v>
      </c>
      <c r="H135" s="1">
        <v>25</v>
      </c>
      <c r="I135" s="1">
        <v>0</v>
      </c>
      <c r="J135" s="1">
        <v>1</v>
      </c>
      <c r="K135" s="5">
        <v>2.4453048000000006</v>
      </c>
      <c r="L135" s="8">
        <v>2.8116224000000001</v>
      </c>
      <c r="M135" s="5">
        <v>39.259441499999966</v>
      </c>
      <c r="N135" s="4">
        <v>1332</v>
      </c>
      <c r="O135" s="4">
        <f>IFERROR(VLOOKUP(Escopo[[#This Row],[ALIMENTADOR]],[2]ALIM!$A:$B,2,0),"")</f>
        <v>1151</v>
      </c>
    </row>
    <row r="136" spans="1:15" x14ac:dyDescent="0.35">
      <c r="A136" s="1">
        <v>134</v>
      </c>
      <c r="B136" s="1" t="s">
        <v>1</v>
      </c>
      <c r="C136" s="57" t="s">
        <v>34</v>
      </c>
      <c r="D136" s="59"/>
      <c r="E136" t="s">
        <v>462</v>
      </c>
      <c r="F136" s="4">
        <f>IFERROR(VLOOKUP(Escopo[[#This Row],[ALIMENTADOR]],[1]Planilha1!$A:$B,2,0),"")</f>
        <v>441</v>
      </c>
      <c r="G136" s="4">
        <v>409</v>
      </c>
      <c r="H136" s="1">
        <v>59</v>
      </c>
      <c r="I136" s="1">
        <v>2</v>
      </c>
      <c r="J136" s="1">
        <v>1</v>
      </c>
      <c r="K136" s="5">
        <v>4.7453069000000028</v>
      </c>
      <c r="L136" s="8">
        <v>9.1090523000000001</v>
      </c>
      <c r="M136" s="5">
        <v>12.119577100000011</v>
      </c>
      <c r="N136" s="4">
        <v>1190</v>
      </c>
      <c r="O136" s="4">
        <f>IFERROR(VLOOKUP(Escopo[[#This Row],[ALIMENTADOR]],[2]ALIM!$A:$B,2,0),"")</f>
        <v>5200</v>
      </c>
    </row>
    <row r="137" spans="1:15" x14ac:dyDescent="0.35">
      <c r="A137" s="1">
        <v>135</v>
      </c>
      <c r="B137" s="1" t="s">
        <v>21</v>
      </c>
      <c r="C137" s="57" t="s">
        <v>94</v>
      </c>
      <c r="D137" s="59"/>
      <c r="E137" t="s">
        <v>449</v>
      </c>
      <c r="F137" s="4">
        <f>IFERROR(VLOOKUP(Escopo[[#This Row],[ALIMENTADOR]],[1]Planilha1!$A:$B,2,0),"")</f>
        <v>395</v>
      </c>
      <c r="G137" s="4">
        <v>344</v>
      </c>
      <c r="H137" s="1">
        <v>54</v>
      </c>
      <c r="I137" s="1">
        <v>1</v>
      </c>
      <c r="J137" s="1">
        <v>2</v>
      </c>
      <c r="K137" s="5">
        <v>5.5404057000000009</v>
      </c>
      <c r="L137" s="8">
        <v>9.0781515000000006</v>
      </c>
      <c r="M137" s="5">
        <v>17.733075600000006</v>
      </c>
      <c r="N137" s="4">
        <v>1239</v>
      </c>
      <c r="O137" s="4">
        <f>IFERROR(VLOOKUP(Escopo[[#This Row],[ALIMENTADOR]],[2]ALIM!$A:$B,2,0),"")</f>
        <v>3794</v>
      </c>
    </row>
    <row r="138" spans="1:15" x14ac:dyDescent="0.35">
      <c r="A138" s="1">
        <v>136</v>
      </c>
      <c r="B138" s="1" t="s">
        <v>1</v>
      </c>
      <c r="C138" s="57" t="s">
        <v>203</v>
      </c>
      <c r="D138" s="59"/>
      <c r="E138" t="s">
        <v>471</v>
      </c>
      <c r="F138" s="4">
        <f>IFERROR(VLOOKUP(Escopo[[#This Row],[ALIMENTADOR]],[1]Planilha1!$A:$B,2,0),"")</f>
        <v>320</v>
      </c>
      <c r="G138" s="4">
        <v>300</v>
      </c>
      <c r="H138" s="1">
        <v>60</v>
      </c>
      <c r="I138" s="1">
        <v>1</v>
      </c>
      <c r="J138" s="1">
        <v>1</v>
      </c>
      <c r="K138" s="5">
        <v>3.7905868000000029</v>
      </c>
      <c r="L138" s="8">
        <v>5.7029829999999997</v>
      </c>
      <c r="M138" s="5">
        <v>12.422555199999993</v>
      </c>
      <c r="N138" s="4">
        <v>1107</v>
      </c>
      <c r="O138" s="4">
        <f>IFERROR(VLOOKUP(Escopo[[#This Row],[ALIMENTADOR]],[2]ALIM!$A:$B,2,0),"")</f>
        <v>4559</v>
      </c>
    </row>
    <row r="139" spans="1:15" x14ac:dyDescent="0.35">
      <c r="A139" s="1">
        <v>137</v>
      </c>
      <c r="B139" s="1" t="s">
        <v>258</v>
      </c>
      <c r="C139" s="57" t="s">
        <v>348</v>
      </c>
      <c r="D139" s="59"/>
      <c r="E139" t="s">
        <v>438</v>
      </c>
      <c r="F139" s="4">
        <f>IFERROR(VLOOKUP(Escopo[[#This Row],[ALIMENTADOR]],[1]Planilha1!$A:$B,2,0),"")</f>
        <v>277</v>
      </c>
      <c r="G139" s="4">
        <v>234</v>
      </c>
      <c r="H139" s="1">
        <v>55</v>
      </c>
      <c r="I139" s="1">
        <v>1</v>
      </c>
      <c r="J139" s="1">
        <v>0</v>
      </c>
      <c r="K139" s="5">
        <v>4.4886853999999961</v>
      </c>
      <c r="L139" s="8">
        <v>5.3547343999999999</v>
      </c>
      <c r="M139" s="5">
        <v>14.126821399999978</v>
      </c>
      <c r="N139" s="4">
        <v>1168</v>
      </c>
      <c r="O139" s="4">
        <f>IFERROR(VLOOKUP(Escopo[[#This Row],[ALIMENTADOR]],[2]ALIM!$A:$B,2,0),"")</f>
        <v>2620</v>
      </c>
    </row>
    <row r="140" spans="1:15" x14ac:dyDescent="0.35">
      <c r="A140" s="1">
        <v>138</v>
      </c>
      <c r="B140" s="1" t="s">
        <v>21</v>
      </c>
      <c r="C140" s="57" t="s">
        <v>88</v>
      </c>
      <c r="D140" s="59"/>
      <c r="E140" t="s">
        <v>449</v>
      </c>
      <c r="F140" s="4">
        <f>IFERROR(VLOOKUP(Escopo[[#This Row],[ALIMENTADOR]],[1]Planilha1!$A:$B,2,0),"")</f>
        <v>478</v>
      </c>
      <c r="G140" s="4">
        <v>419</v>
      </c>
      <c r="H140" s="1">
        <v>56</v>
      </c>
      <c r="I140" s="1">
        <v>2</v>
      </c>
      <c r="J140" s="1">
        <v>1</v>
      </c>
      <c r="K140" s="5">
        <v>7.9560225000000049</v>
      </c>
      <c r="L140" s="8">
        <v>10.4929275</v>
      </c>
      <c r="M140" s="5">
        <v>16.004560099999956</v>
      </c>
      <c r="N140" s="4">
        <v>1211</v>
      </c>
      <c r="O140" s="4">
        <f>IFERROR(VLOOKUP(Escopo[[#This Row],[ALIMENTADOR]],[2]ALIM!$A:$B,2,0),"")</f>
        <v>3279</v>
      </c>
    </row>
    <row r="141" spans="1:15" x14ac:dyDescent="0.35">
      <c r="A141" s="1">
        <v>139</v>
      </c>
      <c r="B141" s="1" t="s">
        <v>258</v>
      </c>
      <c r="C141" s="57" t="s">
        <v>315</v>
      </c>
      <c r="D141" s="59"/>
      <c r="E141" t="s">
        <v>448</v>
      </c>
      <c r="F141" s="4">
        <f>IFERROR(VLOOKUP(Escopo[[#This Row],[ALIMENTADOR]],[1]Planilha1!$A:$B,2,0),"")</f>
        <v>520</v>
      </c>
      <c r="G141" s="4">
        <v>474</v>
      </c>
      <c r="H141" s="1">
        <v>119</v>
      </c>
      <c r="I141" s="1">
        <v>2</v>
      </c>
      <c r="J141" s="1">
        <v>1</v>
      </c>
      <c r="K141" s="5">
        <v>34.810650399999993</v>
      </c>
      <c r="L141" s="8">
        <v>9.22279949999999</v>
      </c>
      <c r="M141" s="5">
        <v>13.554098600000009</v>
      </c>
      <c r="N141" s="4">
        <v>1214</v>
      </c>
      <c r="O141" s="4">
        <f>IFERROR(VLOOKUP(Escopo[[#This Row],[ALIMENTADOR]],[2]ALIM!$A:$B,2,0),"")</f>
        <v>1785</v>
      </c>
    </row>
    <row r="142" spans="1:15" x14ac:dyDescent="0.35">
      <c r="A142" s="1">
        <v>140</v>
      </c>
      <c r="B142" s="1" t="s">
        <v>1</v>
      </c>
      <c r="C142" s="57" t="s">
        <v>153</v>
      </c>
      <c r="D142" s="59"/>
      <c r="E142" t="s">
        <v>472</v>
      </c>
      <c r="F142" s="4">
        <f>IFERROR(VLOOKUP(Escopo[[#This Row],[ALIMENTADOR]],[1]Planilha1!$A:$B,2,0),"")</f>
        <v>363</v>
      </c>
      <c r="G142" s="4">
        <v>334</v>
      </c>
      <c r="H142" s="1">
        <v>58</v>
      </c>
      <c r="I142" s="1">
        <v>1</v>
      </c>
      <c r="J142" s="1">
        <v>1</v>
      </c>
      <c r="K142" s="5">
        <v>3.9237906000000029</v>
      </c>
      <c r="L142" s="8">
        <v>6.6980241999999999</v>
      </c>
      <c r="M142" s="5">
        <v>17.778745499999992</v>
      </c>
      <c r="N142" s="4">
        <v>1195</v>
      </c>
      <c r="O142" s="4">
        <f>IFERROR(VLOOKUP(Escopo[[#This Row],[ALIMENTADOR]],[2]ALIM!$A:$B,2,0),"")</f>
        <v>3081</v>
      </c>
    </row>
    <row r="143" spans="1:15" x14ac:dyDescent="0.35">
      <c r="A143" s="1">
        <v>46</v>
      </c>
      <c r="B143" s="1" t="s">
        <v>21</v>
      </c>
      <c r="C143" s="57" t="s">
        <v>80</v>
      </c>
      <c r="D143" s="59"/>
      <c r="E143" t="s">
        <v>446</v>
      </c>
      <c r="F143" s="4">
        <f>IFERROR(VLOOKUP(Escopo[[#This Row],[ALIMENTADOR]],[1]Planilha1!$A:$B,2,0),"")</f>
        <v>511</v>
      </c>
      <c r="G143" s="4">
        <v>429</v>
      </c>
      <c r="H143" s="1">
        <v>52</v>
      </c>
      <c r="I143" s="1">
        <v>3</v>
      </c>
      <c r="J143" s="1">
        <v>2</v>
      </c>
      <c r="K143" s="5">
        <v>8.6384702000000075</v>
      </c>
      <c r="L143" s="8">
        <v>12.4351062</v>
      </c>
      <c r="M143" s="5">
        <v>23.199977100000009</v>
      </c>
      <c r="N143" s="4">
        <v>1846</v>
      </c>
      <c r="O143" s="4">
        <f>IFERROR(VLOOKUP(Escopo[[#This Row],[ALIMENTADOR]],[2]ALIM!$A:$B,2,0),"")</f>
        <v>3663</v>
      </c>
    </row>
    <row r="144" spans="1:15" x14ac:dyDescent="0.35">
      <c r="A144" s="1">
        <v>142</v>
      </c>
      <c r="B144" s="1" t="s">
        <v>258</v>
      </c>
      <c r="C144" s="57" t="s">
        <v>282</v>
      </c>
      <c r="D144" s="59"/>
      <c r="E144" t="s">
        <v>450</v>
      </c>
      <c r="F144" s="4">
        <f>IFERROR(VLOOKUP(Escopo[[#This Row],[ALIMENTADOR]],[1]Planilha1!$A:$B,2,0),"")</f>
        <v>913</v>
      </c>
      <c r="G144" s="4">
        <v>734</v>
      </c>
      <c r="H144" s="1">
        <v>97</v>
      </c>
      <c r="I144" s="1">
        <v>2</v>
      </c>
      <c r="J144" s="1">
        <v>1</v>
      </c>
      <c r="K144" s="5">
        <v>42.886267499999988</v>
      </c>
      <c r="L144" s="8">
        <v>13.700131900000001</v>
      </c>
      <c r="M144" s="5">
        <v>14.590187299999981</v>
      </c>
      <c r="N144" s="4">
        <v>1190</v>
      </c>
      <c r="O144" s="4">
        <f>IFERROR(VLOOKUP(Escopo[[#This Row],[ALIMENTADOR]],[2]ALIM!$A:$B,2,0),"")</f>
        <v>1410</v>
      </c>
    </row>
    <row r="145" spans="1:15" x14ac:dyDescent="0.35">
      <c r="A145" s="1">
        <v>143</v>
      </c>
      <c r="B145" s="1" t="s">
        <v>258</v>
      </c>
      <c r="C145" s="57" t="s">
        <v>336</v>
      </c>
      <c r="D145" s="59"/>
      <c r="E145" t="s">
        <v>451</v>
      </c>
      <c r="F145" s="4">
        <f>IFERROR(VLOOKUP(Escopo[[#This Row],[ALIMENTADOR]],[1]Planilha1!$A:$B,2,0),"")</f>
        <v>380</v>
      </c>
      <c r="G145" s="4">
        <v>355</v>
      </c>
      <c r="H145" s="1">
        <v>56</v>
      </c>
      <c r="I145" s="1">
        <v>2</v>
      </c>
      <c r="J145" s="1">
        <v>2</v>
      </c>
      <c r="K145" s="5">
        <v>7.3480527000000011</v>
      </c>
      <c r="L145" s="8">
        <v>7.7051251000000001</v>
      </c>
      <c r="M145" s="5">
        <v>15.523832399999986</v>
      </c>
      <c r="N145" s="4">
        <v>1148</v>
      </c>
      <c r="O145" s="4">
        <f>IFERROR(VLOOKUP(Escopo[[#This Row],[ALIMENTADOR]],[2]ALIM!$A:$B,2,0),"")</f>
        <v>2582</v>
      </c>
    </row>
    <row r="146" spans="1:15" x14ac:dyDescent="0.35">
      <c r="A146" s="1">
        <v>144</v>
      </c>
      <c r="B146" s="1" t="s">
        <v>258</v>
      </c>
      <c r="C146" s="57" t="s">
        <v>340</v>
      </c>
      <c r="D146" s="59"/>
      <c r="E146" t="s">
        <v>448</v>
      </c>
      <c r="F146" s="4">
        <f>IFERROR(VLOOKUP(Escopo[[#This Row],[ALIMENTADOR]],[1]Planilha1!$A:$B,2,0),"")</f>
        <v>343</v>
      </c>
      <c r="G146" s="4">
        <v>285</v>
      </c>
      <c r="H146" s="1">
        <v>33</v>
      </c>
      <c r="I146" s="1">
        <v>1</v>
      </c>
      <c r="J146" s="1">
        <v>1</v>
      </c>
      <c r="K146" s="5">
        <v>5.7261863000000011</v>
      </c>
      <c r="L146" s="8">
        <v>9.0302658999999998</v>
      </c>
      <c r="M146" s="5">
        <v>14.0108716</v>
      </c>
      <c r="N146" s="4">
        <v>1130</v>
      </c>
      <c r="O146" s="4">
        <f>IFERROR(VLOOKUP(Escopo[[#This Row],[ALIMENTADOR]],[2]ALIM!$A:$B,2,0),"")</f>
        <v>1616</v>
      </c>
    </row>
    <row r="147" spans="1:15" x14ac:dyDescent="0.35">
      <c r="A147" s="1">
        <v>145</v>
      </c>
      <c r="B147" s="1" t="s">
        <v>1</v>
      </c>
      <c r="C147" s="57" t="s">
        <v>13</v>
      </c>
      <c r="D147" s="59"/>
      <c r="E147" t="s">
        <v>444</v>
      </c>
      <c r="F147" s="4">
        <f>IFERROR(VLOOKUP(Escopo[[#This Row],[ALIMENTADOR]],[1]Planilha1!$A:$B,2,0),"")</f>
        <v>526</v>
      </c>
      <c r="G147" s="4">
        <v>480</v>
      </c>
      <c r="H147" s="1">
        <v>34</v>
      </c>
      <c r="I147" s="1">
        <v>3</v>
      </c>
      <c r="J147" s="1">
        <v>4</v>
      </c>
      <c r="K147" s="5">
        <v>12.263540800000017</v>
      </c>
      <c r="L147" s="8">
        <v>15.5612724</v>
      </c>
      <c r="M147" s="5">
        <v>13.089924299999998</v>
      </c>
      <c r="N147" s="4">
        <v>824</v>
      </c>
      <c r="O147" s="4">
        <f>IFERROR(VLOOKUP(Escopo[[#This Row],[ALIMENTADOR]],[2]ALIM!$A:$B,2,0),"")</f>
        <v>4123</v>
      </c>
    </row>
    <row r="148" spans="1:15" x14ac:dyDescent="0.35">
      <c r="A148" s="1">
        <v>146</v>
      </c>
      <c r="B148" s="1" t="s">
        <v>21</v>
      </c>
      <c r="C148" s="57" t="s">
        <v>108</v>
      </c>
      <c r="D148" s="59"/>
      <c r="E148" t="s">
        <v>445</v>
      </c>
      <c r="F148" s="4">
        <f>IFERROR(VLOOKUP(Escopo[[#This Row],[ALIMENTADOR]],[1]Planilha1!$A:$B,2,0),"")</f>
        <v>383</v>
      </c>
      <c r="G148" s="4">
        <v>329</v>
      </c>
      <c r="H148" s="1">
        <v>22</v>
      </c>
      <c r="I148" s="1">
        <v>3</v>
      </c>
      <c r="J148" s="1">
        <v>1</v>
      </c>
      <c r="K148" s="5">
        <v>8.5857640000000099</v>
      </c>
      <c r="L148" s="8">
        <v>6.8838442999999998</v>
      </c>
      <c r="M148" s="5">
        <v>15.561203099999993</v>
      </c>
      <c r="N148" s="4">
        <v>938</v>
      </c>
      <c r="O148" s="4">
        <f>IFERROR(VLOOKUP(Escopo[[#This Row],[ALIMENTADOR]],[2]ALIM!$A:$B,2,0),"")</f>
        <v>1911</v>
      </c>
    </row>
    <row r="149" spans="1:15" x14ac:dyDescent="0.35">
      <c r="A149" s="1">
        <v>147</v>
      </c>
      <c r="B149" s="1" t="s">
        <v>1</v>
      </c>
      <c r="C149" s="57" t="s">
        <v>139</v>
      </c>
      <c r="D149" s="59"/>
      <c r="E149" t="s">
        <v>471</v>
      </c>
      <c r="F149" s="4">
        <f>IFERROR(VLOOKUP(Escopo[[#This Row],[ALIMENTADOR]],[1]Planilha1!$A:$B,2,0),"")</f>
        <v>434</v>
      </c>
      <c r="G149" s="4">
        <v>383</v>
      </c>
      <c r="H149" s="1">
        <v>38</v>
      </c>
      <c r="I149" s="1">
        <v>2</v>
      </c>
      <c r="J149" s="1">
        <v>2</v>
      </c>
      <c r="K149" s="5">
        <v>6.5180831999999977</v>
      </c>
      <c r="L149" s="8">
        <v>7.6353567</v>
      </c>
      <c r="M149" s="5">
        <v>13.692454900000019</v>
      </c>
      <c r="N149" s="4">
        <v>1104</v>
      </c>
      <c r="O149" s="4">
        <f>IFERROR(VLOOKUP(Escopo[[#This Row],[ALIMENTADOR]],[2]ALIM!$A:$B,2,0),"")</f>
        <v>2221</v>
      </c>
    </row>
    <row r="150" spans="1:15" x14ac:dyDescent="0.35">
      <c r="A150" s="1">
        <v>148</v>
      </c>
      <c r="B150" s="1" t="s">
        <v>1</v>
      </c>
      <c r="C150" s="57" t="s">
        <v>180</v>
      </c>
      <c r="D150" s="59"/>
      <c r="E150" t="s">
        <v>473</v>
      </c>
      <c r="F150" s="4">
        <f>IFERROR(VLOOKUP(Escopo[[#This Row],[ALIMENTADOR]],[1]Planilha1!$A:$B,2,0),"")</f>
        <v>338</v>
      </c>
      <c r="G150" s="4">
        <v>312</v>
      </c>
      <c r="H150" s="1">
        <v>42</v>
      </c>
      <c r="I150" s="1">
        <v>1</v>
      </c>
      <c r="J150" s="1">
        <v>5</v>
      </c>
      <c r="K150" s="5">
        <v>2.7473952999999995</v>
      </c>
      <c r="L150" s="8">
        <v>6.4716141</v>
      </c>
      <c r="M150" s="5">
        <v>17.60160260000001</v>
      </c>
      <c r="N150" s="4">
        <v>1070</v>
      </c>
      <c r="O150" s="4">
        <f>IFERROR(VLOOKUP(Escopo[[#This Row],[ALIMENTADOR]],[2]ALIM!$A:$B,2,0),"")</f>
        <v>2406</v>
      </c>
    </row>
    <row r="151" spans="1:15" x14ac:dyDescent="0.35">
      <c r="A151" s="1">
        <v>157</v>
      </c>
      <c r="B151" s="1" t="s">
        <v>21</v>
      </c>
      <c r="C151" s="57" t="s">
        <v>106</v>
      </c>
      <c r="D151" s="59"/>
      <c r="E151" t="s">
        <v>446</v>
      </c>
      <c r="F151" s="4">
        <f>IFERROR(VLOOKUP(Escopo[[#This Row],[ALIMENTADOR]],[1]Planilha1!$A:$B,2,0),"")</f>
        <v>292</v>
      </c>
      <c r="G151" s="4">
        <v>269</v>
      </c>
      <c r="H151" s="1">
        <v>41</v>
      </c>
      <c r="I151" s="1">
        <v>1</v>
      </c>
      <c r="J151" s="1">
        <v>1</v>
      </c>
      <c r="K151" s="5">
        <v>5.4202087000000017</v>
      </c>
      <c r="L151" s="8">
        <v>6.6616778999999999</v>
      </c>
      <c r="M151" s="5">
        <v>12.289507199999973</v>
      </c>
      <c r="N151" s="4">
        <v>911</v>
      </c>
      <c r="O151" s="4">
        <f>IFERROR(VLOOKUP(Escopo[[#This Row],[ALIMENTADOR]],[2]ALIM!$A:$B,2,0),"")</f>
        <v>2448</v>
      </c>
    </row>
    <row r="152" spans="1:15" x14ac:dyDescent="0.35">
      <c r="A152" s="1">
        <v>150</v>
      </c>
      <c r="B152" s="1" t="s">
        <v>258</v>
      </c>
      <c r="C152" s="57" t="s">
        <v>356</v>
      </c>
      <c r="D152" s="59"/>
      <c r="E152" t="s">
        <v>438</v>
      </c>
      <c r="F152" s="4">
        <f>IFERROR(VLOOKUP(Escopo[[#This Row],[ALIMENTADOR]],[1]Planilha1!$A:$B,2,0),"")</f>
        <v>221</v>
      </c>
      <c r="G152" s="4">
        <v>199</v>
      </c>
      <c r="H152" s="1">
        <v>35</v>
      </c>
      <c r="I152" s="1">
        <v>1</v>
      </c>
      <c r="J152" s="1">
        <v>2</v>
      </c>
      <c r="K152" s="5">
        <v>3.6008762999999995</v>
      </c>
      <c r="L152" s="8">
        <v>5.1001871000000003</v>
      </c>
      <c r="M152" s="5">
        <v>11.133297199999998</v>
      </c>
      <c r="N152" s="4">
        <v>862</v>
      </c>
      <c r="O152" s="4">
        <f>IFERROR(VLOOKUP(Escopo[[#This Row],[ALIMENTADOR]],[2]ALIM!$A:$B,2,0),"")</f>
        <v>2030</v>
      </c>
    </row>
    <row r="153" spans="1:15" x14ac:dyDescent="0.35">
      <c r="A153" s="1">
        <v>151</v>
      </c>
      <c r="B153" s="1" t="s">
        <v>258</v>
      </c>
      <c r="C153" s="57" t="s">
        <v>349</v>
      </c>
      <c r="D153" s="59"/>
      <c r="E153" t="s">
        <v>474</v>
      </c>
      <c r="F153" s="4">
        <f>IFERROR(VLOOKUP(Escopo[[#This Row],[ALIMENTADOR]],[1]Planilha1!$A:$B,2,0),"")</f>
        <v>283</v>
      </c>
      <c r="G153" s="4">
        <v>277</v>
      </c>
      <c r="H153" s="1">
        <v>24</v>
      </c>
      <c r="I153" s="1">
        <v>1</v>
      </c>
      <c r="J153" s="1">
        <v>1</v>
      </c>
      <c r="K153" s="5">
        <v>5.2766380000000002</v>
      </c>
      <c r="L153" s="8">
        <v>7.5665396999999999</v>
      </c>
      <c r="M153" s="5">
        <v>15.092678800000005</v>
      </c>
      <c r="N153" s="4">
        <v>1060</v>
      </c>
      <c r="O153" s="4">
        <f>IFERROR(VLOOKUP(Escopo[[#This Row],[ALIMENTADOR]],[2]ALIM!$A:$B,2,0),"")</f>
        <v>1439</v>
      </c>
    </row>
    <row r="154" spans="1:15" x14ac:dyDescent="0.35">
      <c r="A154" s="1">
        <v>152</v>
      </c>
      <c r="B154" s="1" t="s">
        <v>1</v>
      </c>
      <c r="C154" s="57" t="s">
        <v>83</v>
      </c>
      <c r="D154" s="59"/>
      <c r="E154" t="s">
        <v>475</v>
      </c>
      <c r="F154" s="4">
        <f>IFERROR(VLOOKUP(Escopo[[#This Row],[ALIMENTADOR]],[1]Planilha1!$A:$B,2,0),"")</f>
        <v>454</v>
      </c>
      <c r="G154" s="4">
        <v>429</v>
      </c>
      <c r="H154" s="1">
        <v>55</v>
      </c>
      <c r="I154" s="1">
        <v>1</v>
      </c>
      <c r="J154" s="1">
        <v>3</v>
      </c>
      <c r="K154" s="5">
        <v>5.8119189000000038</v>
      </c>
      <c r="L154" s="8">
        <v>9.1801075999999995</v>
      </c>
      <c r="M154" s="5">
        <v>11.500335000000003</v>
      </c>
      <c r="N154" s="4">
        <v>1048</v>
      </c>
      <c r="O154" s="4">
        <f>IFERROR(VLOOKUP(Escopo[[#This Row],[ALIMENTADOR]],[2]ALIM!$A:$B,2,0),"")</f>
        <v>2258</v>
      </c>
    </row>
    <row r="155" spans="1:15" x14ac:dyDescent="0.35">
      <c r="A155" s="1">
        <v>153</v>
      </c>
      <c r="B155" s="1" t="s">
        <v>258</v>
      </c>
      <c r="C155" s="57" t="s">
        <v>352</v>
      </c>
      <c r="D155" s="59"/>
      <c r="E155" t="s">
        <v>434</v>
      </c>
      <c r="F155" s="4">
        <f>IFERROR(VLOOKUP(Escopo[[#This Row],[ALIMENTADOR]],[1]Planilha1!$A:$B,2,0),"")</f>
        <v>259</v>
      </c>
      <c r="G155" s="4">
        <v>232</v>
      </c>
      <c r="H155" s="1">
        <v>42</v>
      </c>
      <c r="I155" s="1">
        <v>0</v>
      </c>
      <c r="J155" s="1">
        <v>1</v>
      </c>
      <c r="K155" s="5">
        <v>4.7207182000000012</v>
      </c>
      <c r="L155" s="8">
        <v>5.8293983999999996</v>
      </c>
      <c r="M155" s="5">
        <v>13.839647899999999</v>
      </c>
      <c r="N155" s="4">
        <v>989</v>
      </c>
      <c r="O155" s="4">
        <f>IFERROR(VLOOKUP(Escopo[[#This Row],[ALIMENTADOR]],[2]ALIM!$A:$B,2,0),"")</f>
        <v>2336</v>
      </c>
    </row>
    <row r="156" spans="1:15" x14ac:dyDescent="0.35">
      <c r="A156" s="1">
        <v>154</v>
      </c>
      <c r="B156" s="1" t="s">
        <v>1</v>
      </c>
      <c r="C156" s="57" t="s">
        <v>6</v>
      </c>
      <c r="D156" s="59"/>
      <c r="E156" t="s">
        <v>471</v>
      </c>
      <c r="F156" s="4">
        <f>IFERROR(VLOOKUP(Escopo[[#This Row],[ALIMENTADOR]],[1]Planilha1!$A:$B,2,0),"")</f>
        <v>1168</v>
      </c>
      <c r="G156" s="4">
        <v>1056</v>
      </c>
      <c r="H156" s="1">
        <v>67</v>
      </c>
      <c r="I156" s="1">
        <v>1</v>
      </c>
      <c r="J156" s="1">
        <v>4</v>
      </c>
      <c r="K156" s="5">
        <v>18.216147500000019</v>
      </c>
      <c r="L156" s="8">
        <v>22.693690999999902</v>
      </c>
      <c r="M156" s="5">
        <v>10.969840099999987</v>
      </c>
      <c r="N156" s="4">
        <v>1025</v>
      </c>
      <c r="O156" s="4">
        <f>IFERROR(VLOOKUP(Escopo[[#This Row],[ALIMENTADOR]],[2]ALIM!$A:$B,2,0),"")</f>
        <v>1760</v>
      </c>
    </row>
    <row r="157" spans="1:15" x14ac:dyDescent="0.35">
      <c r="A157" s="1">
        <v>155</v>
      </c>
      <c r="B157" s="1" t="s">
        <v>258</v>
      </c>
      <c r="C157" s="57" t="s">
        <v>353</v>
      </c>
      <c r="D157" s="59"/>
      <c r="E157" t="s">
        <v>455</v>
      </c>
      <c r="F157" s="4">
        <f>IFERROR(VLOOKUP(Escopo[[#This Row],[ALIMENTADOR]],[1]Planilha1!$A:$B,2,0),"")</f>
        <v>252</v>
      </c>
      <c r="G157" s="4">
        <v>229</v>
      </c>
      <c r="H157" s="1">
        <v>25</v>
      </c>
      <c r="I157" s="1">
        <v>1</v>
      </c>
      <c r="J157" s="1">
        <v>0</v>
      </c>
      <c r="K157" s="5">
        <v>3.4877114999999987</v>
      </c>
      <c r="L157" s="8">
        <v>7.0946170000000004</v>
      </c>
      <c r="M157" s="5">
        <v>14.866232100000014</v>
      </c>
      <c r="N157" s="4">
        <v>1031</v>
      </c>
      <c r="O157" s="4">
        <f>IFERROR(VLOOKUP(Escopo[[#This Row],[ALIMENTADOR]],[2]ALIM!$A:$B,2,0),"")</f>
        <v>1351</v>
      </c>
    </row>
    <row r="158" spans="1:15" x14ac:dyDescent="0.35">
      <c r="A158" s="1">
        <v>156</v>
      </c>
      <c r="B158" s="1" t="s">
        <v>1</v>
      </c>
      <c r="C158" s="57" t="s">
        <v>136</v>
      </c>
      <c r="D158" s="59"/>
      <c r="E158" t="s">
        <v>462</v>
      </c>
      <c r="F158" s="4">
        <f>IFERROR(VLOOKUP(Escopo[[#This Row],[ALIMENTADOR]],[1]Planilha1!$A:$B,2,0),"")</f>
        <v>412</v>
      </c>
      <c r="G158" s="4">
        <v>367</v>
      </c>
      <c r="H158" s="1">
        <v>61</v>
      </c>
      <c r="I158" s="1">
        <v>3</v>
      </c>
      <c r="J158" s="1">
        <v>3</v>
      </c>
      <c r="K158" s="5">
        <v>4.7088744999999985</v>
      </c>
      <c r="L158" s="8">
        <v>8.4583738999999998</v>
      </c>
      <c r="M158" s="5">
        <v>13.089251000000001</v>
      </c>
      <c r="N158" s="4">
        <v>957</v>
      </c>
      <c r="O158" s="4">
        <f>IFERROR(VLOOKUP(Escopo[[#This Row],[ALIMENTADOR]],[2]ALIM!$A:$B,2,0),"")</f>
        <v>3662</v>
      </c>
    </row>
    <row r="159" spans="1:15" x14ac:dyDescent="0.35">
      <c r="A159" s="1">
        <v>149</v>
      </c>
      <c r="B159" s="1" t="s">
        <v>21</v>
      </c>
      <c r="C159" s="57" t="s">
        <v>103</v>
      </c>
      <c r="D159" s="59"/>
      <c r="E159" t="s">
        <v>446</v>
      </c>
      <c r="F159" s="4">
        <f>IFERROR(VLOOKUP(Escopo[[#This Row],[ALIMENTADOR]],[1]Planilha1!$A:$B,2,0),"")</f>
        <v>326</v>
      </c>
      <c r="G159" s="4">
        <v>254</v>
      </c>
      <c r="H159" s="1">
        <v>61</v>
      </c>
      <c r="I159" s="1">
        <v>5</v>
      </c>
      <c r="J159" s="1">
        <v>3</v>
      </c>
      <c r="K159" s="5">
        <v>6.8651340999999935</v>
      </c>
      <c r="L159" s="8">
        <v>6.4577793999999997</v>
      </c>
      <c r="M159" s="5">
        <v>14.894430600000012</v>
      </c>
      <c r="N159" s="4">
        <v>953</v>
      </c>
      <c r="O159" s="4">
        <f>IFERROR(VLOOKUP(Escopo[[#This Row],[ALIMENTADOR]],[2]ALIM!$A:$B,2,0),"")</f>
        <v>6231</v>
      </c>
    </row>
    <row r="160" spans="1:15" x14ac:dyDescent="0.35">
      <c r="A160" s="1">
        <v>158</v>
      </c>
      <c r="B160" s="1" t="s">
        <v>258</v>
      </c>
      <c r="C160" s="57" t="s">
        <v>351</v>
      </c>
      <c r="D160" s="59"/>
      <c r="E160" t="s">
        <v>434</v>
      </c>
      <c r="F160" s="4">
        <f>IFERROR(VLOOKUP(Escopo[[#This Row],[ALIMENTADOR]],[1]Planilha1!$A:$B,2,0),"")</f>
        <v>269</v>
      </c>
      <c r="G160" s="4">
        <v>247</v>
      </c>
      <c r="H160" s="1">
        <v>44</v>
      </c>
      <c r="I160" s="1">
        <v>1</v>
      </c>
      <c r="J160" s="1">
        <v>1</v>
      </c>
      <c r="K160" s="5">
        <v>4.8458837000000008</v>
      </c>
      <c r="L160" s="8">
        <v>6.2623654999999996</v>
      </c>
      <c r="M160" s="5">
        <v>11.6577325</v>
      </c>
      <c r="N160" s="4">
        <v>930</v>
      </c>
      <c r="O160" s="4">
        <f>IFERROR(VLOOKUP(Escopo[[#This Row],[ALIMENTADOR]],[2]ALIM!$A:$B,2,0),"")</f>
        <v>1736</v>
      </c>
    </row>
    <row r="161" spans="1:15" x14ac:dyDescent="0.35">
      <c r="A161" s="1">
        <v>159</v>
      </c>
      <c r="B161" s="1" t="s">
        <v>21</v>
      </c>
      <c r="C161" s="57" t="s">
        <v>97</v>
      </c>
      <c r="D161" s="59"/>
      <c r="E161" t="s">
        <v>449</v>
      </c>
      <c r="F161" s="4">
        <f>IFERROR(VLOOKUP(Escopo[[#This Row],[ALIMENTADOR]],[1]Planilha1!$A:$B,2,0),"")</f>
        <v>389</v>
      </c>
      <c r="G161" s="4">
        <v>335</v>
      </c>
      <c r="H161" s="1">
        <v>52</v>
      </c>
      <c r="I161" s="1">
        <v>1</v>
      </c>
      <c r="J161" s="1">
        <v>2</v>
      </c>
      <c r="K161" s="5">
        <v>7.2090150999999993</v>
      </c>
      <c r="L161" s="8">
        <v>8.1489072</v>
      </c>
      <c r="M161" s="5">
        <v>12.781171699999994</v>
      </c>
      <c r="N161" s="4">
        <v>903</v>
      </c>
      <c r="O161" s="4">
        <f>IFERROR(VLOOKUP(Escopo[[#This Row],[ALIMENTADOR]],[2]ALIM!$A:$B,2,0),"")</f>
        <v>2806</v>
      </c>
    </row>
    <row r="162" spans="1:15" x14ac:dyDescent="0.35">
      <c r="A162" s="1">
        <v>160</v>
      </c>
      <c r="B162" s="1" t="s">
        <v>21</v>
      </c>
      <c r="C162" s="57" t="s">
        <v>71</v>
      </c>
      <c r="D162" s="59"/>
      <c r="E162" t="s">
        <v>476</v>
      </c>
      <c r="F162" s="4">
        <f>IFERROR(VLOOKUP(Escopo[[#This Row],[ALIMENTADOR]],[1]Planilha1!$A:$B,2,0),"")</f>
        <v>591</v>
      </c>
      <c r="G162" s="4">
        <v>550</v>
      </c>
      <c r="H162" s="1">
        <v>19</v>
      </c>
      <c r="I162" s="1">
        <v>3</v>
      </c>
      <c r="J162" s="1">
        <v>0</v>
      </c>
      <c r="K162" s="5">
        <v>14.960830299999984</v>
      </c>
      <c r="L162" s="8">
        <v>15.5783858</v>
      </c>
      <c r="M162" s="5">
        <v>11.667425099999994</v>
      </c>
      <c r="N162" s="4">
        <v>887</v>
      </c>
      <c r="O162" s="4">
        <f>IFERROR(VLOOKUP(Escopo[[#This Row],[ALIMENTADOR]],[2]ALIM!$A:$B,2,0),"")</f>
        <v>944</v>
      </c>
    </row>
    <row r="163" spans="1:15" x14ac:dyDescent="0.35">
      <c r="A163" s="1">
        <v>161</v>
      </c>
      <c r="B163" s="1" t="s">
        <v>1</v>
      </c>
      <c r="C163" s="57" t="s">
        <v>10</v>
      </c>
      <c r="D163" s="59"/>
      <c r="E163" t="s">
        <v>444</v>
      </c>
      <c r="F163" s="4">
        <f>IFERROR(VLOOKUP(Escopo[[#This Row],[ALIMENTADOR]],[1]Planilha1!$A:$B,2,0),"")</f>
        <v>433</v>
      </c>
      <c r="G163" s="4">
        <v>391</v>
      </c>
      <c r="H163" s="1">
        <v>73</v>
      </c>
      <c r="I163" s="1">
        <v>1</v>
      </c>
      <c r="J163" s="1">
        <v>5</v>
      </c>
      <c r="K163" s="5">
        <v>7.6475169000000029</v>
      </c>
      <c r="L163" s="8">
        <v>16.631665300000002</v>
      </c>
      <c r="M163" s="5">
        <v>10.390337400000003</v>
      </c>
      <c r="N163" s="4">
        <v>667</v>
      </c>
      <c r="O163" s="4">
        <f>IFERROR(VLOOKUP(Escopo[[#This Row],[ALIMENTADOR]],[2]ALIM!$A:$B,2,0),"")</f>
        <v>4863</v>
      </c>
    </row>
    <row r="164" spans="1:15" x14ac:dyDescent="0.35">
      <c r="A164" s="1">
        <v>162</v>
      </c>
      <c r="B164" s="1" t="s">
        <v>258</v>
      </c>
      <c r="C164" s="57" t="s">
        <v>321</v>
      </c>
      <c r="D164" s="59"/>
      <c r="E164" t="s">
        <v>463</v>
      </c>
      <c r="F164" s="4">
        <f>IFERROR(VLOOKUP(Escopo[[#This Row],[ALIMENTADOR]],[1]Planilha1!$A:$B,2,0),"")</f>
        <v>466</v>
      </c>
      <c r="G164" s="4">
        <v>454</v>
      </c>
      <c r="H164" s="1">
        <v>31</v>
      </c>
      <c r="I164" s="1">
        <v>2</v>
      </c>
      <c r="J164" s="1">
        <v>2</v>
      </c>
      <c r="K164" s="5">
        <v>9.9192771000000057</v>
      </c>
      <c r="L164" s="8">
        <v>15.7715798</v>
      </c>
      <c r="M164" s="5">
        <v>10.934994899999996</v>
      </c>
      <c r="N164" s="4">
        <v>878</v>
      </c>
      <c r="O164" s="4">
        <f>IFERROR(VLOOKUP(Escopo[[#This Row],[ALIMENTADOR]],[2]ALIM!$A:$B,2,0),"")</f>
        <v>1022</v>
      </c>
    </row>
    <row r="165" spans="1:15" x14ac:dyDescent="0.35">
      <c r="A165" s="1">
        <v>163</v>
      </c>
      <c r="B165" s="1" t="s">
        <v>1</v>
      </c>
      <c r="C165" s="57" t="s">
        <v>134</v>
      </c>
      <c r="D165" s="59"/>
      <c r="E165" t="s">
        <v>462</v>
      </c>
      <c r="F165" s="4">
        <f>IFERROR(VLOOKUP(Escopo[[#This Row],[ALIMENTADOR]],[1]Planilha1!$A:$B,2,0),"")</f>
        <v>363</v>
      </c>
      <c r="G165" s="4">
        <v>328</v>
      </c>
      <c r="H165" s="1">
        <v>54</v>
      </c>
      <c r="I165" s="1">
        <v>3</v>
      </c>
      <c r="J165" s="1">
        <v>0</v>
      </c>
      <c r="K165" s="5">
        <v>4.7672009000000051</v>
      </c>
      <c r="L165" s="8">
        <v>7.2702266</v>
      </c>
      <c r="M165" s="5">
        <v>12.219445399999991</v>
      </c>
      <c r="N165" s="4">
        <v>835</v>
      </c>
      <c r="O165" s="4">
        <f>IFERROR(VLOOKUP(Escopo[[#This Row],[ALIMENTADOR]],[2]ALIM!$A:$B,2,0),"")</f>
        <v>4099</v>
      </c>
    </row>
    <row r="166" spans="1:15" x14ac:dyDescent="0.35">
      <c r="A166" s="1">
        <v>164</v>
      </c>
      <c r="B166" s="1" t="s">
        <v>258</v>
      </c>
      <c r="C166" s="57" t="s">
        <v>344</v>
      </c>
      <c r="D166" s="59"/>
      <c r="E166" t="s">
        <v>455</v>
      </c>
      <c r="F166" s="4">
        <f>IFERROR(VLOOKUP(Escopo[[#This Row],[ALIMENTADOR]],[1]Planilha1!$A:$B,2,0),"")</f>
        <v>296</v>
      </c>
      <c r="G166" s="4">
        <v>246</v>
      </c>
      <c r="H166" s="1">
        <v>19</v>
      </c>
      <c r="I166" s="1">
        <v>1</v>
      </c>
      <c r="J166" s="1">
        <v>0</v>
      </c>
      <c r="K166" s="5">
        <v>4.5654285000000012</v>
      </c>
      <c r="L166" s="8">
        <v>9.2692151999999997</v>
      </c>
      <c r="M166" s="5">
        <v>11.452019700000008</v>
      </c>
      <c r="N166" s="4">
        <v>856</v>
      </c>
      <c r="O166" s="4">
        <f>IFERROR(VLOOKUP(Escopo[[#This Row],[ALIMENTADOR]],[2]ALIM!$A:$B,2,0),"")</f>
        <v>1040</v>
      </c>
    </row>
    <row r="167" spans="1:15" x14ac:dyDescent="0.35">
      <c r="A167" s="1">
        <v>165</v>
      </c>
      <c r="B167" s="1" t="s">
        <v>21</v>
      </c>
      <c r="C167" s="57" t="s">
        <v>24</v>
      </c>
      <c r="D167" s="59"/>
      <c r="E167" t="s">
        <v>466</v>
      </c>
      <c r="F167" s="4">
        <f>IFERROR(VLOOKUP(Escopo[[#This Row],[ALIMENTADOR]],[1]Planilha1!$A:$B,2,0),"")</f>
        <v>1008</v>
      </c>
      <c r="G167" s="4">
        <v>851</v>
      </c>
      <c r="H167" s="1">
        <v>115</v>
      </c>
      <c r="I167" s="1">
        <v>2</v>
      </c>
      <c r="J167" s="1">
        <v>3</v>
      </c>
      <c r="K167" s="5">
        <v>59.435092299999972</v>
      </c>
      <c r="L167" s="8">
        <v>17.311359799999899</v>
      </c>
      <c r="M167" s="5">
        <v>9.9962978999999912</v>
      </c>
      <c r="N167" s="4">
        <v>806</v>
      </c>
      <c r="O167" s="4">
        <f>IFERROR(VLOOKUP(Escopo[[#This Row],[ALIMENTADOR]],[2]ALIM!$A:$B,2,0),"")</f>
        <v>858</v>
      </c>
    </row>
    <row r="168" spans="1:15" x14ac:dyDescent="0.35">
      <c r="A168" s="1">
        <v>166</v>
      </c>
      <c r="B168" s="1" t="s">
        <v>258</v>
      </c>
      <c r="C168" s="57" t="s">
        <v>287</v>
      </c>
      <c r="D168" s="59"/>
      <c r="E168" t="s">
        <v>469</v>
      </c>
      <c r="F168" s="4">
        <f>IFERROR(VLOOKUP(Escopo[[#This Row],[ALIMENTADOR]],[1]Planilha1!$A:$B,2,0),"")</f>
        <v>825</v>
      </c>
      <c r="G168" s="4">
        <v>765</v>
      </c>
      <c r="H168" s="1">
        <v>46</v>
      </c>
      <c r="I168" s="1">
        <v>1</v>
      </c>
      <c r="J168" s="1">
        <v>2</v>
      </c>
      <c r="K168" s="5">
        <v>28.827314199999993</v>
      </c>
      <c r="L168" s="8">
        <v>22.688130900000001</v>
      </c>
      <c r="M168" s="5">
        <v>11.985463799999996</v>
      </c>
      <c r="N168" s="4">
        <v>806</v>
      </c>
      <c r="O168" s="4">
        <f>IFERROR(VLOOKUP(Escopo[[#This Row],[ALIMENTADOR]],[2]ALIM!$A:$B,2,0),"")</f>
        <v>776</v>
      </c>
    </row>
    <row r="169" spans="1:15" x14ac:dyDescent="0.35">
      <c r="A169" s="1">
        <v>167</v>
      </c>
      <c r="B169" s="1" t="s">
        <v>1</v>
      </c>
      <c r="C169" s="57" t="s">
        <v>109</v>
      </c>
      <c r="D169" s="59"/>
      <c r="E169" t="s">
        <v>477</v>
      </c>
      <c r="F169" s="4">
        <f>IFERROR(VLOOKUP(Escopo[[#This Row],[ALIMENTADOR]],[1]Planilha1!$A:$B,2,0),"")</f>
        <v>408</v>
      </c>
      <c r="G169" s="4">
        <v>368</v>
      </c>
      <c r="H169" s="1">
        <v>47</v>
      </c>
      <c r="I169" s="1">
        <v>3</v>
      </c>
      <c r="J169" s="1">
        <v>2</v>
      </c>
      <c r="K169" s="5">
        <v>4.6839411999999978</v>
      </c>
      <c r="L169" s="8">
        <v>7.0484306999999999</v>
      </c>
      <c r="M169" s="5">
        <v>7.942413999999995</v>
      </c>
      <c r="N169" s="4">
        <v>748</v>
      </c>
      <c r="O169" s="4">
        <f>IFERROR(VLOOKUP(Escopo[[#This Row],[ALIMENTADOR]],[2]ALIM!$A:$B,2,0),"")</f>
        <v>2773</v>
      </c>
    </row>
    <row r="170" spans="1:15" x14ac:dyDescent="0.35">
      <c r="A170" s="1">
        <v>168</v>
      </c>
      <c r="B170" s="1" t="s">
        <v>258</v>
      </c>
      <c r="C170" s="57" t="s">
        <v>355</v>
      </c>
      <c r="D170" s="59"/>
      <c r="E170" t="s">
        <v>454</v>
      </c>
      <c r="F170" s="4">
        <f>IFERROR(VLOOKUP(Escopo[[#This Row],[ALIMENTADOR]],[1]Planilha1!$A:$B,2,0),"")</f>
        <v>234</v>
      </c>
      <c r="G170" s="4">
        <v>189</v>
      </c>
      <c r="H170" s="1">
        <v>17</v>
      </c>
      <c r="I170" s="1">
        <v>1</v>
      </c>
      <c r="J170" s="1">
        <v>1</v>
      </c>
      <c r="K170" s="5">
        <v>5.0569450000000016</v>
      </c>
      <c r="L170" s="8">
        <v>7.0939356</v>
      </c>
      <c r="M170" s="5">
        <v>8.7921559999999932</v>
      </c>
      <c r="N170" s="4">
        <v>751</v>
      </c>
      <c r="O170" s="4">
        <f>IFERROR(VLOOKUP(Escopo[[#This Row],[ALIMENTADOR]],[2]ALIM!$A:$B,2,0),"")</f>
        <v>1106</v>
      </c>
    </row>
    <row r="171" spans="1:15" x14ac:dyDescent="0.35">
      <c r="A171" s="1">
        <v>169</v>
      </c>
      <c r="B171" s="1" t="s">
        <v>1</v>
      </c>
      <c r="C171" s="57" t="s">
        <v>74</v>
      </c>
      <c r="D171" s="59"/>
      <c r="E171" t="s">
        <v>478</v>
      </c>
      <c r="F171" s="4">
        <f>IFERROR(VLOOKUP(Escopo[[#This Row],[ALIMENTADOR]],[1]Planilha1!$A:$B,2,0),"")</f>
        <v>455</v>
      </c>
      <c r="G171" s="4">
        <v>388</v>
      </c>
      <c r="H171" s="1">
        <v>59</v>
      </c>
      <c r="I171" s="1">
        <v>3</v>
      </c>
      <c r="J171" s="1">
        <v>6</v>
      </c>
      <c r="K171" s="5">
        <v>7.7785455000000017</v>
      </c>
      <c r="L171" s="8">
        <v>11.4010663</v>
      </c>
      <c r="M171" s="5">
        <v>9.373756200000015</v>
      </c>
      <c r="N171" s="4">
        <v>677</v>
      </c>
      <c r="O171" s="4">
        <f>IFERROR(VLOOKUP(Escopo[[#This Row],[ALIMENTADOR]],[2]ALIM!$A:$B,2,0),"")</f>
        <v>1603</v>
      </c>
    </row>
    <row r="172" spans="1:15" x14ac:dyDescent="0.35">
      <c r="A172" s="1">
        <v>170</v>
      </c>
      <c r="B172" s="1" t="s">
        <v>21</v>
      </c>
      <c r="C172" s="57" t="s">
        <v>90</v>
      </c>
      <c r="D172" s="59"/>
      <c r="E172" t="s">
        <v>479</v>
      </c>
      <c r="F172" s="4">
        <f>IFERROR(VLOOKUP(Escopo[[#This Row],[ALIMENTADOR]],[1]Planilha1!$A:$B,2,0),"")</f>
        <v>416</v>
      </c>
      <c r="G172" s="4">
        <v>424</v>
      </c>
      <c r="H172" s="1">
        <v>17</v>
      </c>
      <c r="I172" s="1">
        <v>2</v>
      </c>
      <c r="J172" s="1">
        <v>1</v>
      </c>
      <c r="K172" s="5">
        <v>11.840445600000011</v>
      </c>
      <c r="L172" s="8">
        <v>8.8350524999999998</v>
      </c>
      <c r="M172" s="5">
        <v>10.267686199999988</v>
      </c>
      <c r="N172" s="4">
        <v>741</v>
      </c>
      <c r="O172" s="4">
        <f>IFERROR(VLOOKUP(Escopo[[#This Row],[ALIMENTADOR]],[2]ALIM!$A:$B,2,0),"")</f>
        <v>814</v>
      </c>
    </row>
    <row r="173" spans="1:15" x14ac:dyDescent="0.35">
      <c r="A173" s="1">
        <v>171</v>
      </c>
      <c r="B173" s="1" t="s">
        <v>1</v>
      </c>
      <c r="C173" s="57" t="s">
        <v>207</v>
      </c>
      <c r="D173" s="59"/>
      <c r="E173" t="s">
        <v>477</v>
      </c>
      <c r="F173" s="4">
        <f>IFERROR(VLOOKUP(Escopo[[#This Row],[ALIMENTADOR]],[1]Planilha1!$A:$B,2,0),"")</f>
        <v>282</v>
      </c>
      <c r="G173" s="4">
        <v>256</v>
      </c>
      <c r="H173" s="1">
        <v>37</v>
      </c>
      <c r="I173" s="1">
        <v>1</v>
      </c>
      <c r="J173" s="1">
        <v>3</v>
      </c>
      <c r="K173" s="5">
        <v>2.7577051000000008</v>
      </c>
      <c r="L173" s="8">
        <v>5.8001414999999996</v>
      </c>
      <c r="M173" s="5">
        <v>7.0480724000000059</v>
      </c>
      <c r="N173" s="4">
        <v>647</v>
      </c>
      <c r="O173" s="4">
        <f>IFERROR(VLOOKUP(Escopo[[#This Row],[ALIMENTADOR]],[2]ALIM!$A:$B,2,0),"")</f>
        <v>2975</v>
      </c>
    </row>
    <row r="174" spans="1:15" x14ac:dyDescent="0.35">
      <c r="A174" s="1">
        <v>172</v>
      </c>
      <c r="B174" s="1" t="s">
        <v>258</v>
      </c>
      <c r="C174" s="57" t="s">
        <v>293</v>
      </c>
      <c r="D174" s="59"/>
      <c r="E174" t="s">
        <v>439</v>
      </c>
      <c r="F174" s="4">
        <f>IFERROR(VLOOKUP(Escopo[[#This Row],[ALIMENTADOR]],[1]Planilha1!$A:$B,2,0),"")</f>
        <v>731</v>
      </c>
      <c r="G174" s="4">
        <v>694</v>
      </c>
      <c r="H174" s="1">
        <v>46</v>
      </c>
      <c r="I174" s="1">
        <v>2</v>
      </c>
      <c r="J174" s="1">
        <v>0</v>
      </c>
      <c r="K174" s="5">
        <v>17.837795599999986</v>
      </c>
      <c r="L174" s="8">
        <v>16.063348599999902</v>
      </c>
      <c r="M174" s="5">
        <v>8.9759136999999978</v>
      </c>
      <c r="N174" s="4">
        <v>713</v>
      </c>
      <c r="O174" s="4">
        <f>IFERROR(VLOOKUP(Escopo[[#This Row],[ALIMENTADOR]],[2]ALIM!$A:$B,2,0),"")</f>
        <v>770</v>
      </c>
    </row>
    <row r="175" spans="1:15" x14ac:dyDescent="0.35">
      <c r="A175" s="1">
        <v>173</v>
      </c>
      <c r="B175" s="1" t="s">
        <v>1</v>
      </c>
      <c r="C175" s="57" t="s">
        <v>87</v>
      </c>
      <c r="D175" s="59"/>
      <c r="E175" t="s">
        <v>444</v>
      </c>
      <c r="F175" s="4">
        <f>IFERROR(VLOOKUP(Escopo[[#This Row],[ALIMENTADOR]],[1]Planilha1!$A:$B,2,0),"")</f>
        <v>310</v>
      </c>
      <c r="G175" s="4">
        <v>281</v>
      </c>
      <c r="H175" s="1">
        <v>45</v>
      </c>
      <c r="I175" s="1">
        <v>4</v>
      </c>
      <c r="J175" s="1">
        <v>0</v>
      </c>
      <c r="K175" s="5">
        <v>6.8990167999999992</v>
      </c>
      <c r="L175" s="8">
        <v>9.4517282999999992</v>
      </c>
      <c r="M175" s="5">
        <v>9.6505893999999977</v>
      </c>
      <c r="N175" s="4">
        <v>544</v>
      </c>
      <c r="O175" s="4">
        <f>IFERROR(VLOOKUP(Escopo[[#This Row],[ALIMENTADOR]],[2]ALIM!$A:$B,2,0),"")</f>
        <v>3067</v>
      </c>
    </row>
    <row r="176" spans="1:15" x14ac:dyDescent="0.35">
      <c r="A176" s="1">
        <v>174</v>
      </c>
      <c r="B176" s="1" t="s">
        <v>258</v>
      </c>
      <c r="C176" s="57" t="s">
        <v>362</v>
      </c>
      <c r="D176" s="59"/>
      <c r="E176" t="s">
        <v>453</v>
      </c>
      <c r="F176" s="4">
        <f>IFERROR(VLOOKUP(Escopo[[#This Row],[ALIMENTADOR]],[1]Planilha1!$A:$B,2,0),"")</f>
        <v>183</v>
      </c>
      <c r="G176" s="4">
        <v>174</v>
      </c>
      <c r="H176" s="1">
        <v>12</v>
      </c>
      <c r="I176" s="1">
        <v>1</v>
      </c>
      <c r="J176" s="1">
        <v>1</v>
      </c>
      <c r="K176" s="5">
        <v>3.0281648000000012</v>
      </c>
      <c r="L176" s="8">
        <v>4.7354557000000002</v>
      </c>
      <c r="M176" s="5">
        <v>8.8802306999999967</v>
      </c>
      <c r="N176" s="4">
        <v>713</v>
      </c>
      <c r="O176" s="4">
        <f>IFERROR(VLOOKUP(Escopo[[#This Row],[ALIMENTADOR]],[2]ALIM!$A:$B,2,0),"")</f>
        <v>1022</v>
      </c>
    </row>
    <row r="177" spans="1:15" x14ac:dyDescent="0.35">
      <c r="A177" s="1">
        <v>175</v>
      </c>
      <c r="B177" s="1" t="s">
        <v>1</v>
      </c>
      <c r="C177" s="57" t="s">
        <v>111</v>
      </c>
      <c r="D177" s="59"/>
      <c r="E177" t="s">
        <v>480</v>
      </c>
      <c r="F177" s="4">
        <f>IFERROR(VLOOKUP(Escopo[[#This Row],[ALIMENTADOR]],[1]Planilha1!$A:$B,2,0),"")</f>
        <v>398</v>
      </c>
      <c r="G177" s="4">
        <v>325</v>
      </c>
      <c r="H177" s="1">
        <v>78</v>
      </c>
      <c r="I177" s="1">
        <v>1</v>
      </c>
      <c r="J177" s="1">
        <v>3</v>
      </c>
      <c r="K177" s="5">
        <v>4.2783829999999998</v>
      </c>
      <c r="L177" s="8">
        <v>7.8826730999999999</v>
      </c>
      <c r="M177" s="5">
        <v>7.4610256000000001</v>
      </c>
      <c r="N177" s="4">
        <v>598</v>
      </c>
      <c r="O177" s="4">
        <f>IFERROR(VLOOKUP(Escopo[[#This Row],[ALIMENTADOR]],[2]ALIM!$A:$B,2,0),"")</f>
        <v>4340</v>
      </c>
    </row>
    <row r="178" spans="1:15" x14ac:dyDescent="0.35">
      <c r="A178" s="1">
        <v>176</v>
      </c>
      <c r="B178" s="1" t="s">
        <v>258</v>
      </c>
      <c r="C178" s="57" t="s">
        <v>277</v>
      </c>
      <c r="D178" s="59"/>
      <c r="E178" t="s">
        <v>469</v>
      </c>
      <c r="F178" s="4">
        <f>IFERROR(VLOOKUP(Escopo[[#This Row],[ALIMENTADOR]],[1]Planilha1!$A:$B,2,0),"")</f>
        <v>931</v>
      </c>
      <c r="G178" s="4">
        <v>888</v>
      </c>
      <c r="H178" s="1">
        <v>84</v>
      </c>
      <c r="I178" s="1">
        <v>2</v>
      </c>
      <c r="J178" s="1">
        <v>2</v>
      </c>
      <c r="K178" s="5">
        <v>37.347390900000001</v>
      </c>
      <c r="L178" s="8">
        <v>22.0230952</v>
      </c>
      <c r="M178" s="5">
        <v>8.764935399999997</v>
      </c>
      <c r="N178" s="4">
        <v>706</v>
      </c>
      <c r="O178" s="4">
        <f>IFERROR(VLOOKUP(Escopo[[#This Row],[ALIMENTADOR]],[2]ALIM!$A:$B,2,0),"")</f>
        <v>595</v>
      </c>
    </row>
    <row r="179" spans="1:15" x14ac:dyDescent="0.35">
      <c r="A179" s="1">
        <v>177</v>
      </c>
      <c r="B179" s="1" t="s">
        <v>1</v>
      </c>
      <c r="C179" s="57" t="s">
        <v>210</v>
      </c>
      <c r="D179" s="59"/>
      <c r="E179" t="s">
        <v>481</v>
      </c>
      <c r="F179" s="4">
        <f>IFERROR(VLOOKUP(Escopo[[#This Row],[ALIMENTADOR]],[1]Planilha1!$A:$B,2,0),"")</f>
        <v>257</v>
      </c>
      <c r="G179" s="4">
        <v>224</v>
      </c>
      <c r="H179" s="1">
        <v>36</v>
      </c>
      <c r="I179" s="1">
        <v>1</v>
      </c>
      <c r="J179" s="1">
        <v>2</v>
      </c>
      <c r="K179" s="5">
        <v>3.2159176999999999</v>
      </c>
      <c r="L179" s="8">
        <v>3.6957475999999998</v>
      </c>
      <c r="M179" s="5">
        <v>11.943998000000006</v>
      </c>
      <c r="N179" s="4">
        <v>696</v>
      </c>
      <c r="O179" s="4">
        <f>IFERROR(VLOOKUP(Escopo[[#This Row],[ALIMENTADOR]],[2]ALIM!$A:$B,2,0),"")</f>
        <v>1409</v>
      </c>
    </row>
    <row r="180" spans="1:15" x14ac:dyDescent="0.35">
      <c r="A180" s="1">
        <v>178</v>
      </c>
      <c r="B180" s="1" t="s">
        <v>21</v>
      </c>
      <c r="C180" s="57" t="s">
        <v>110</v>
      </c>
      <c r="D180" s="59"/>
      <c r="E180" t="s">
        <v>445</v>
      </c>
      <c r="F180" s="4">
        <f>IFERROR(VLOOKUP(Escopo[[#This Row],[ALIMENTADOR]],[1]Planilha1!$A:$B,2,0),"")</f>
        <v>261</v>
      </c>
      <c r="G180" s="4">
        <v>195</v>
      </c>
      <c r="H180" s="1">
        <v>26</v>
      </c>
      <c r="I180" s="1">
        <v>1</v>
      </c>
      <c r="J180" s="1">
        <v>0</v>
      </c>
      <c r="K180" s="5">
        <v>5.6141665999999946</v>
      </c>
      <c r="L180" s="8">
        <v>7.7564583000000002</v>
      </c>
      <c r="M180" s="5">
        <v>6.2188621999999985</v>
      </c>
      <c r="N180" s="4">
        <v>464</v>
      </c>
      <c r="O180" s="4">
        <f>IFERROR(VLOOKUP(Escopo[[#This Row],[ALIMENTADOR]],[2]ALIM!$A:$B,2,0),"")</f>
        <v>2035</v>
      </c>
    </row>
    <row r="181" spans="1:15" x14ac:dyDescent="0.35">
      <c r="A181" s="1">
        <v>179</v>
      </c>
      <c r="B181" s="1" t="s">
        <v>1</v>
      </c>
      <c r="C181" s="57" t="s">
        <v>154</v>
      </c>
      <c r="D181" s="59"/>
      <c r="E181" t="s">
        <v>480</v>
      </c>
      <c r="F181" s="4">
        <f>IFERROR(VLOOKUP(Escopo[[#This Row],[ALIMENTADOR]],[1]Planilha1!$A:$B,2,0),"")</f>
        <v>366</v>
      </c>
      <c r="G181" s="4">
        <v>335</v>
      </c>
      <c r="H181" s="1">
        <v>51</v>
      </c>
      <c r="I181" s="1">
        <v>1</v>
      </c>
      <c r="J181" s="1">
        <v>5</v>
      </c>
      <c r="K181" s="5">
        <v>3.9886948000000024</v>
      </c>
      <c r="L181" s="8">
        <v>6.9595155999999996</v>
      </c>
      <c r="M181" s="5">
        <v>8.7016120999999931</v>
      </c>
      <c r="N181" s="4">
        <v>659</v>
      </c>
      <c r="O181" s="4">
        <f>IFERROR(VLOOKUP(Escopo[[#This Row],[ALIMENTADOR]],[2]ALIM!$A:$B,2,0),"")</f>
        <v>3340</v>
      </c>
    </row>
    <row r="182" spans="1:15" x14ac:dyDescent="0.35">
      <c r="A182" s="1">
        <v>180</v>
      </c>
      <c r="B182" s="1" t="s">
        <v>1</v>
      </c>
      <c r="C182" s="57" t="s">
        <v>137</v>
      </c>
      <c r="D182" s="59"/>
      <c r="E182" t="s">
        <v>475</v>
      </c>
      <c r="F182" s="4">
        <f>IFERROR(VLOOKUP(Escopo[[#This Row],[ALIMENTADOR]],[1]Planilha1!$A:$B,2,0),"")</f>
        <v>366</v>
      </c>
      <c r="G182" s="4">
        <v>328</v>
      </c>
      <c r="H182" s="1">
        <v>28</v>
      </c>
      <c r="I182" s="1">
        <v>2</v>
      </c>
      <c r="J182" s="1">
        <v>2</v>
      </c>
      <c r="K182" s="5">
        <v>4.5206239000000004</v>
      </c>
      <c r="L182" s="8">
        <v>6.7534098999999896</v>
      </c>
      <c r="M182" s="5">
        <v>8.2615159000000027</v>
      </c>
      <c r="N182" s="4">
        <v>628</v>
      </c>
      <c r="O182" s="4">
        <f>IFERROR(VLOOKUP(Escopo[[#This Row],[ALIMENTADOR]],[2]ALIM!$A:$B,2,0),"")</f>
        <v>1796</v>
      </c>
    </row>
    <row r="183" spans="1:15" x14ac:dyDescent="0.35">
      <c r="A183" s="1">
        <v>181</v>
      </c>
      <c r="B183" s="1" t="s">
        <v>1</v>
      </c>
      <c r="C183" s="57" t="s">
        <v>115</v>
      </c>
      <c r="D183" s="59"/>
      <c r="E183" t="s">
        <v>480</v>
      </c>
      <c r="F183" s="4">
        <f>IFERROR(VLOOKUP(Escopo[[#This Row],[ALIMENTADOR]],[1]Planilha1!$A:$B,2,0),"")</f>
        <v>349</v>
      </c>
      <c r="G183" s="4">
        <v>315</v>
      </c>
      <c r="H183" s="1">
        <v>59</v>
      </c>
      <c r="I183" s="1">
        <v>1</v>
      </c>
      <c r="J183" s="1">
        <v>7</v>
      </c>
      <c r="K183" s="5">
        <v>3.7419211999999997</v>
      </c>
      <c r="L183" s="8">
        <v>8.1861864999999998</v>
      </c>
      <c r="M183" s="5">
        <v>8.411636300000005</v>
      </c>
      <c r="N183" s="4">
        <v>597</v>
      </c>
      <c r="O183" s="4">
        <f>IFERROR(VLOOKUP(Escopo[[#This Row],[ALIMENTADOR]],[2]ALIM!$A:$B,2,0),"")</f>
        <v>3547</v>
      </c>
    </row>
    <row r="184" spans="1:15" x14ac:dyDescent="0.35">
      <c r="A184" s="1">
        <v>182</v>
      </c>
      <c r="B184" s="1" t="s">
        <v>1</v>
      </c>
      <c r="C184" s="57" t="s">
        <v>19</v>
      </c>
      <c r="D184" s="59"/>
      <c r="E184" t="s">
        <v>480</v>
      </c>
      <c r="F184" s="4">
        <f>IFERROR(VLOOKUP(Escopo[[#This Row],[ALIMENTADOR]],[1]Planilha1!$A:$B,2,0),"")</f>
        <v>485</v>
      </c>
      <c r="G184" s="4">
        <v>425</v>
      </c>
      <c r="H184" s="1">
        <v>62</v>
      </c>
      <c r="I184" s="1">
        <v>1</v>
      </c>
      <c r="J184" s="1">
        <v>2</v>
      </c>
      <c r="K184" s="5">
        <v>4.8555284999999984</v>
      </c>
      <c r="L184" s="8">
        <v>8.5012142999999991</v>
      </c>
      <c r="M184" s="5">
        <v>7.5267935999999978</v>
      </c>
      <c r="N184" s="4">
        <v>602</v>
      </c>
      <c r="O184" s="4">
        <f>IFERROR(VLOOKUP(Escopo[[#This Row],[ALIMENTADOR]],[2]ALIM!$A:$B,2,0),"")</f>
        <v>3530</v>
      </c>
    </row>
    <row r="185" spans="1:15" x14ac:dyDescent="0.35">
      <c r="A185" s="1">
        <v>183</v>
      </c>
      <c r="B185" s="1" t="s">
        <v>1</v>
      </c>
      <c r="C185" s="57" t="s">
        <v>12</v>
      </c>
      <c r="D185" s="59"/>
      <c r="E185" t="s">
        <v>444</v>
      </c>
      <c r="F185" s="4">
        <f>IFERROR(VLOOKUP(Escopo[[#This Row],[ALIMENTADOR]],[1]Planilha1!$A:$B,2,0),"")</f>
        <v>366</v>
      </c>
      <c r="G185" s="4">
        <v>324</v>
      </c>
      <c r="H185" s="1">
        <v>59</v>
      </c>
      <c r="I185" s="1">
        <v>3</v>
      </c>
      <c r="J185" s="1">
        <v>4</v>
      </c>
      <c r="K185" s="5">
        <v>5.8577915000000047</v>
      </c>
      <c r="L185" s="8">
        <v>15.5710768</v>
      </c>
      <c r="M185" s="5">
        <v>5.539989600000002</v>
      </c>
      <c r="N185" s="4">
        <v>360</v>
      </c>
      <c r="O185" s="4">
        <f>IFERROR(VLOOKUP(Escopo[[#This Row],[ALIMENTADOR]],[2]ALIM!$A:$B,2,0),"")</f>
        <v>4230</v>
      </c>
    </row>
    <row r="186" spans="1:15" x14ac:dyDescent="0.35">
      <c r="A186" s="1">
        <v>184</v>
      </c>
      <c r="B186" s="1" t="s">
        <v>1</v>
      </c>
      <c r="C186" s="57" t="s">
        <v>234</v>
      </c>
      <c r="D186" s="59"/>
      <c r="E186" t="s">
        <v>462</v>
      </c>
      <c r="F186" s="4">
        <f>IFERROR(VLOOKUP(Escopo[[#This Row],[ALIMENTADOR]],[1]Planilha1!$A:$B,2,0),"")</f>
        <v>166</v>
      </c>
      <c r="G186" s="4">
        <v>148</v>
      </c>
      <c r="H186" s="1">
        <v>22</v>
      </c>
      <c r="I186" s="1">
        <v>1</v>
      </c>
      <c r="J186" s="1">
        <v>0</v>
      </c>
      <c r="K186" s="5">
        <v>1.9079032</v>
      </c>
      <c r="L186" s="8">
        <v>2.8153619999999999</v>
      </c>
      <c r="M186" s="5">
        <v>8.5226244999999974</v>
      </c>
      <c r="N186" s="4">
        <v>642</v>
      </c>
      <c r="O186" s="4">
        <f>IFERROR(VLOOKUP(Escopo[[#This Row],[ALIMENTADOR]],[2]ALIM!$A:$B,2,0),"")</f>
        <v>1973</v>
      </c>
    </row>
    <row r="187" spans="1:15" x14ac:dyDescent="0.35">
      <c r="A187" s="1">
        <v>141</v>
      </c>
      <c r="B187" s="1" t="s">
        <v>21</v>
      </c>
      <c r="C187" s="57" t="s">
        <v>66</v>
      </c>
      <c r="D187" s="59"/>
      <c r="E187" t="s">
        <v>442</v>
      </c>
      <c r="F187" s="4">
        <f>IFERROR(VLOOKUP(Escopo[[#This Row],[ALIMENTADOR]],[1]Planilha1!$A:$B,2,0),"")</f>
        <v>560</v>
      </c>
      <c r="G187" s="4">
        <v>509</v>
      </c>
      <c r="H187" s="1">
        <v>86</v>
      </c>
      <c r="I187" s="1">
        <v>4</v>
      </c>
      <c r="J187" s="1">
        <v>3</v>
      </c>
      <c r="K187" s="5">
        <v>11.103131700000002</v>
      </c>
      <c r="L187" s="8">
        <v>15.0606306999999</v>
      </c>
      <c r="M187" s="5">
        <v>16.861150200000015</v>
      </c>
      <c r="N187" s="4">
        <v>1113</v>
      </c>
      <c r="O187" s="4">
        <f>IFERROR(VLOOKUP(Escopo[[#This Row],[ALIMENTADOR]],[2]ALIM!$A:$B,2,0),"")</f>
        <v>4732</v>
      </c>
    </row>
    <row r="188" spans="1:15" x14ac:dyDescent="0.35">
      <c r="A188" s="1">
        <v>186</v>
      </c>
      <c r="B188" s="1" t="s">
        <v>1</v>
      </c>
      <c r="C188" s="57" t="s">
        <v>33</v>
      </c>
      <c r="D188" s="59"/>
      <c r="E188" t="s">
        <v>432</v>
      </c>
      <c r="F188" s="4">
        <f>IFERROR(VLOOKUP(Escopo[[#This Row],[ALIMENTADOR]],[1]Planilha1!$A:$B,2,0),"")</f>
        <v>331</v>
      </c>
      <c r="G188" s="4">
        <v>283</v>
      </c>
      <c r="H188" s="1">
        <v>61</v>
      </c>
      <c r="I188" s="1">
        <v>2</v>
      </c>
      <c r="J188" s="1">
        <v>4</v>
      </c>
      <c r="K188" s="5">
        <v>5.8129154000000032</v>
      </c>
      <c r="L188" s="8">
        <v>11.370690099999999</v>
      </c>
      <c r="M188" s="5">
        <v>7.7744084999999998</v>
      </c>
      <c r="N188" s="4">
        <v>450</v>
      </c>
      <c r="O188" s="4">
        <f>IFERROR(VLOOKUP(Escopo[[#This Row],[ALIMENTADOR]],[2]ALIM!$A:$B,2,0),"")</f>
        <v>3976</v>
      </c>
    </row>
    <row r="189" spans="1:15" x14ac:dyDescent="0.35">
      <c r="A189" s="1">
        <v>187</v>
      </c>
      <c r="B189" s="1" t="s">
        <v>21</v>
      </c>
      <c r="C189" s="57" t="s">
        <v>61</v>
      </c>
      <c r="D189" s="59"/>
      <c r="E189" t="s">
        <v>482</v>
      </c>
      <c r="F189" s="4">
        <f>IFERROR(VLOOKUP(Escopo[[#This Row],[ALIMENTADOR]],[1]Planilha1!$A:$B,2,0),"")</f>
        <v>645</v>
      </c>
      <c r="G189" s="4">
        <v>643</v>
      </c>
      <c r="H189" s="1">
        <v>67</v>
      </c>
      <c r="I189" s="1">
        <v>1</v>
      </c>
      <c r="J189" s="1">
        <v>1</v>
      </c>
      <c r="K189" s="5">
        <v>34.10844460000002</v>
      </c>
      <c r="L189" s="8">
        <v>10.6824295</v>
      </c>
      <c r="M189" s="5">
        <v>5.8873496000000012</v>
      </c>
      <c r="N189" s="4">
        <v>620</v>
      </c>
      <c r="O189" s="4">
        <f>IFERROR(VLOOKUP(Escopo[[#This Row],[ALIMENTADOR]],[2]ALIM!$A:$B,2,0),"")</f>
        <v>610</v>
      </c>
    </row>
    <row r="190" spans="1:15" x14ac:dyDescent="0.35">
      <c r="A190" s="1">
        <v>188</v>
      </c>
      <c r="B190" s="1" t="s">
        <v>1</v>
      </c>
      <c r="C190" s="57" t="s">
        <v>227</v>
      </c>
      <c r="D190" s="59"/>
      <c r="E190" t="s">
        <v>432</v>
      </c>
      <c r="F190" s="4">
        <f>IFERROR(VLOOKUP(Escopo[[#This Row],[ALIMENTADOR]],[1]Planilha1!$A:$B,2,0),"")</f>
        <v>221</v>
      </c>
      <c r="G190" s="4">
        <v>205</v>
      </c>
      <c r="H190" s="1">
        <v>16</v>
      </c>
      <c r="I190" s="1">
        <v>1</v>
      </c>
      <c r="J190" s="1">
        <v>5</v>
      </c>
      <c r="K190" s="5">
        <v>5.2342761000000033</v>
      </c>
      <c r="L190" s="8">
        <v>4.6793965000000002</v>
      </c>
      <c r="M190" s="5">
        <v>6.3711545999999943</v>
      </c>
      <c r="N190" s="4">
        <v>480</v>
      </c>
      <c r="O190" s="4">
        <f>IFERROR(VLOOKUP(Escopo[[#This Row],[ALIMENTADOR]],[2]ALIM!$A:$B,2,0),"")</f>
        <v>1583</v>
      </c>
    </row>
    <row r="191" spans="1:15" x14ac:dyDescent="0.35">
      <c r="A191" s="1">
        <v>189</v>
      </c>
      <c r="B191" s="1" t="s">
        <v>1</v>
      </c>
      <c r="C191" s="57" t="s">
        <v>214</v>
      </c>
      <c r="D191" s="59"/>
      <c r="E191" t="s">
        <v>483</v>
      </c>
      <c r="F191" s="4">
        <f>IFERROR(VLOOKUP(Escopo[[#This Row],[ALIMENTADOR]],[1]Planilha1!$A:$B,2,0),"")</f>
        <v>206</v>
      </c>
      <c r="G191" s="4">
        <v>181</v>
      </c>
      <c r="H191" s="1">
        <v>39</v>
      </c>
      <c r="I191" s="1">
        <v>1</v>
      </c>
      <c r="J191" s="1">
        <v>1</v>
      </c>
      <c r="K191" s="5">
        <v>2.5218245999999991</v>
      </c>
      <c r="L191" s="8">
        <v>6.5214290000000004</v>
      </c>
      <c r="M191" s="5">
        <v>7.8634539999999946</v>
      </c>
      <c r="N191" s="4">
        <v>589</v>
      </c>
      <c r="O191" s="4">
        <f>IFERROR(VLOOKUP(Escopo[[#This Row],[ALIMENTADOR]],[2]ALIM!$A:$B,2,0),"")</f>
        <v>917</v>
      </c>
    </row>
    <row r="192" spans="1:15" x14ac:dyDescent="0.35">
      <c r="A192" s="1">
        <v>190</v>
      </c>
      <c r="B192" s="1" t="s">
        <v>1</v>
      </c>
      <c r="C192" s="57" t="s">
        <v>213</v>
      </c>
      <c r="D192" s="59"/>
      <c r="E192" t="s">
        <v>475</v>
      </c>
      <c r="F192" s="4">
        <f>IFERROR(VLOOKUP(Escopo[[#This Row],[ALIMENTADOR]],[1]Planilha1!$A:$B,2,0),"")</f>
        <v>227</v>
      </c>
      <c r="G192" s="4">
        <v>214</v>
      </c>
      <c r="H192" s="1">
        <v>45</v>
      </c>
      <c r="I192" s="1">
        <v>3</v>
      </c>
      <c r="J192" s="1">
        <v>6</v>
      </c>
      <c r="K192" s="5">
        <v>3.9227133999999992</v>
      </c>
      <c r="L192" s="8">
        <v>5.5209501000000003</v>
      </c>
      <c r="M192" s="5">
        <v>5.4275421999999951</v>
      </c>
      <c r="N192" s="4">
        <v>458</v>
      </c>
      <c r="O192" s="4">
        <f>IFERROR(VLOOKUP(Escopo[[#This Row],[ALIMENTADOR]],[2]ALIM!$A:$B,2,0),"")</f>
        <v>1833</v>
      </c>
    </row>
    <row r="193" spans="1:15" x14ac:dyDescent="0.35">
      <c r="A193" s="1">
        <v>191</v>
      </c>
      <c r="B193" s="1" t="s">
        <v>1</v>
      </c>
      <c r="C193" s="57" t="s">
        <v>204</v>
      </c>
      <c r="D193" s="59"/>
      <c r="E193" t="s">
        <v>478</v>
      </c>
      <c r="F193" s="4">
        <f>IFERROR(VLOOKUP(Escopo[[#This Row],[ALIMENTADOR]],[1]Planilha1!$A:$B,2,0),"")</f>
        <v>215</v>
      </c>
      <c r="G193" s="4">
        <v>190</v>
      </c>
      <c r="H193" s="1">
        <v>50</v>
      </c>
      <c r="I193" s="1">
        <v>4</v>
      </c>
      <c r="J193" s="1">
        <v>8</v>
      </c>
      <c r="K193" s="5">
        <v>6.2960368000000031</v>
      </c>
      <c r="L193" s="8">
        <v>10.3337027</v>
      </c>
      <c r="M193" s="5">
        <v>2.4101974999999998</v>
      </c>
      <c r="N193" s="4">
        <v>120</v>
      </c>
      <c r="O193" s="4">
        <f>IFERROR(VLOOKUP(Escopo[[#This Row],[ALIMENTADOR]],[2]ALIM!$A:$B,2,0),"")</f>
        <v>948</v>
      </c>
    </row>
    <row r="194" spans="1:15" x14ac:dyDescent="0.35">
      <c r="A194" s="1">
        <v>192</v>
      </c>
      <c r="B194" s="1" t="s">
        <v>21</v>
      </c>
      <c r="C194" s="57" t="s">
        <v>41</v>
      </c>
      <c r="D194" s="59"/>
      <c r="E194" t="s">
        <v>467</v>
      </c>
      <c r="F194" s="4">
        <f>IFERROR(VLOOKUP(Escopo[[#This Row],[ALIMENTADOR]],[1]Planilha1!$A:$B,2,0),"")</f>
        <v>869</v>
      </c>
      <c r="G194" s="4">
        <v>831</v>
      </c>
      <c r="H194" s="1">
        <v>52</v>
      </c>
      <c r="I194" s="1">
        <v>2</v>
      </c>
      <c r="J194" s="1">
        <v>3</v>
      </c>
      <c r="K194" s="5">
        <v>23.541506699999992</v>
      </c>
      <c r="L194" s="8">
        <v>20.719009399999901</v>
      </c>
      <c r="M194" s="5">
        <v>7.3192579999999898</v>
      </c>
      <c r="N194" s="4">
        <v>590</v>
      </c>
      <c r="O194" s="4">
        <f>IFERROR(VLOOKUP(Escopo[[#This Row],[ALIMENTADOR]],[2]ALIM!$A:$B,2,0),"")</f>
        <v>621</v>
      </c>
    </row>
    <row r="195" spans="1:15" x14ac:dyDescent="0.35">
      <c r="A195" s="1">
        <v>193</v>
      </c>
      <c r="B195" s="1" t="s">
        <v>1</v>
      </c>
      <c r="C195" s="57" t="s">
        <v>205</v>
      </c>
      <c r="D195" s="59"/>
      <c r="E195" t="s">
        <v>480</v>
      </c>
      <c r="F195" s="4">
        <f>IFERROR(VLOOKUP(Escopo[[#This Row],[ALIMENTADOR]],[1]Planilha1!$A:$B,2,0),"")</f>
        <v>314</v>
      </c>
      <c r="G195" s="4">
        <v>285</v>
      </c>
      <c r="H195" s="1">
        <v>60</v>
      </c>
      <c r="I195" s="1">
        <v>1</v>
      </c>
      <c r="J195" s="1">
        <v>3</v>
      </c>
      <c r="K195" s="5">
        <v>3.6609196999999996</v>
      </c>
      <c r="L195" s="8">
        <v>6.2433023999999904</v>
      </c>
      <c r="M195" s="5">
        <v>7.2662398999999995</v>
      </c>
      <c r="N195" s="4">
        <v>512</v>
      </c>
      <c r="O195" s="4">
        <f>IFERROR(VLOOKUP(Escopo[[#This Row],[ALIMENTADOR]],[2]ALIM!$A:$B,2,0),"")</f>
        <v>3540</v>
      </c>
    </row>
    <row r="196" spans="1:15" x14ac:dyDescent="0.35">
      <c r="A196" s="1">
        <v>194</v>
      </c>
      <c r="B196" s="1" t="s">
        <v>1</v>
      </c>
      <c r="C196" s="57" t="s">
        <v>17</v>
      </c>
      <c r="D196" s="59"/>
      <c r="E196" t="s">
        <v>484</v>
      </c>
      <c r="F196" s="4">
        <f>IFERROR(VLOOKUP(Escopo[[#This Row],[ALIMENTADOR]],[1]Planilha1!$A:$B,2,0),"")</f>
        <v>489</v>
      </c>
      <c r="G196" s="4">
        <v>460</v>
      </c>
      <c r="H196" s="1">
        <v>60</v>
      </c>
      <c r="I196" s="1">
        <v>3</v>
      </c>
      <c r="J196" s="1">
        <v>4</v>
      </c>
      <c r="K196" s="5">
        <v>11.987641300000021</v>
      </c>
      <c r="L196" s="8">
        <v>11.8950903</v>
      </c>
      <c r="M196" s="5">
        <v>7.153932099999996</v>
      </c>
      <c r="N196" s="4">
        <v>536</v>
      </c>
      <c r="O196" s="4">
        <f>IFERROR(VLOOKUP(Escopo[[#This Row],[ALIMENTADOR]],[2]ALIM!$A:$B,2,0),"")</f>
        <v>662</v>
      </c>
    </row>
    <row r="197" spans="1:15" x14ac:dyDescent="0.35">
      <c r="A197" s="1">
        <v>195</v>
      </c>
      <c r="B197" s="1" t="s">
        <v>21</v>
      </c>
      <c r="C197" s="57" t="s">
        <v>112</v>
      </c>
      <c r="D197" s="59"/>
      <c r="E197" t="s">
        <v>441</v>
      </c>
      <c r="F197" s="4">
        <f>IFERROR(VLOOKUP(Escopo[[#This Row],[ALIMENTADOR]],[1]Planilha1!$A:$B,2,0),"")</f>
        <v>217</v>
      </c>
      <c r="G197" s="4">
        <v>200</v>
      </c>
      <c r="H197" s="1">
        <v>34</v>
      </c>
      <c r="I197" s="1">
        <v>1</v>
      </c>
      <c r="J197" s="1">
        <v>3</v>
      </c>
      <c r="K197" s="5">
        <v>2.9420083999999993</v>
      </c>
      <c r="L197" s="8">
        <v>4.2928860000000002</v>
      </c>
      <c r="M197" s="5">
        <v>7.4704762000000002</v>
      </c>
      <c r="N197" s="4">
        <v>565</v>
      </c>
      <c r="O197" s="4">
        <f>IFERROR(VLOOKUP(Escopo[[#This Row],[ALIMENTADOR]],[2]ALIM!$A:$B,2,0),"")</f>
        <v>1312</v>
      </c>
    </row>
    <row r="198" spans="1:15" x14ac:dyDescent="0.35">
      <c r="A198" s="1">
        <v>196</v>
      </c>
      <c r="B198" s="1" t="s">
        <v>1</v>
      </c>
      <c r="C198" s="57" t="s">
        <v>230</v>
      </c>
      <c r="D198" s="59"/>
      <c r="E198" t="s">
        <v>432</v>
      </c>
      <c r="F198" s="4">
        <f>IFERROR(VLOOKUP(Escopo[[#This Row],[ALIMENTADOR]],[1]Planilha1!$A:$B,2,0),"")</f>
        <v>305</v>
      </c>
      <c r="G198" s="4">
        <v>239</v>
      </c>
      <c r="H198" s="1">
        <v>18</v>
      </c>
      <c r="I198" s="1">
        <v>0</v>
      </c>
      <c r="J198" s="1">
        <v>1</v>
      </c>
      <c r="K198" s="5">
        <v>8.0613664999999965</v>
      </c>
      <c r="L198" s="8">
        <v>3.8310678</v>
      </c>
      <c r="M198" s="5">
        <v>7.0037273999999954</v>
      </c>
      <c r="N198" s="4">
        <v>545</v>
      </c>
      <c r="O198" s="4">
        <f>IFERROR(VLOOKUP(Escopo[[#This Row],[ALIMENTADOR]],[2]ALIM!$A:$B,2,0),"")</f>
        <v>796</v>
      </c>
    </row>
    <row r="199" spans="1:15" x14ac:dyDescent="0.35">
      <c r="A199" s="1">
        <v>197</v>
      </c>
      <c r="B199" s="1" t="s">
        <v>1</v>
      </c>
      <c r="C199" s="57" t="s">
        <v>16</v>
      </c>
      <c r="D199" s="59"/>
      <c r="E199" t="s">
        <v>444</v>
      </c>
      <c r="F199" s="4">
        <f>IFERROR(VLOOKUP(Escopo[[#This Row],[ALIMENTADOR]],[1]Planilha1!$A:$B,2,0),"")</f>
        <v>338</v>
      </c>
      <c r="G199" s="4">
        <v>274</v>
      </c>
      <c r="H199" s="1">
        <v>55</v>
      </c>
      <c r="I199" s="1">
        <v>2</v>
      </c>
      <c r="J199" s="1">
        <v>5</v>
      </c>
      <c r="K199" s="5">
        <v>5.4915198000000052</v>
      </c>
      <c r="L199" s="8">
        <v>12.6123045</v>
      </c>
      <c r="M199" s="5">
        <v>7.0322362999999966</v>
      </c>
      <c r="N199" s="4">
        <v>424</v>
      </c>
      <c r="O199" s="4">
        <f>IFERROR(VLOOKUP(Escopo[[#This Row],[ALIMENTADOR]],[2]ALIM!$A:$B,2,0),"")</f>
        <v>3551</v>
      </c>
    </row>
    <row r="200" spans="1:15" x14ac:dyDescent="0.35">
      <c r="A200" s="1">
        <v>198</v>
      </c>
      <c r="B200" s="1" t="s">
        <v>1</v>
      </c>
      <c r="C200" s="57" t="s">
        <v>163</v>
      </c>
      <c r="D200" s="59"/>
      <c r="E200" t="s">
        <v>444</v>
      </c>
      <c r="F200" s="4">
        <f>IFERROR(VLOOKUP(Escopo[[#This Row],[ALIMENTADOR]],[1]Planilha1!$A:$B,2,0),"")</f>
        <v>286</v>
      </c>
      <c r="G200" s="4">
        <v>247</v>
      </c>
      <c r="H200" s="1">
        <v>37</v>
      </c>
      <c r="I200" s="1">
        <v>3</v>
      </c>
      <c r="J200" s="1">
        <v>4</v>
      </c>
      <c r="K200" s="5">
        <v>5.7558847000000011</v>
      </c>
      <c r="L200" s="8">
        <v>10.5361975</v>
      </c>
      <c r="M200" s="5">
        <v>5.5132464999999993</v>
      </c>
      <c r="N200" s="4">
        <v>282</v>
      </c>
      <c r="O200" s="4">
        <f>IFERROR(VLOOKUP(Escopo[[#This Row],[ALIMENTADOR]],[2]ALIM!$A:$B,2,0),"")</f>
        <v>3127</v>
      </c>
    </row>
    <row r="201" spans="1:15" x14ac:dyDescent="0.35">
      <c r="A201" s="1">
        <v>30</v>
      </c>
      <c r="B201" s="1" t="s">
        <v>21</v>
      </c>
      <c r="C201" s="57" t="s">
        <v>92</v>
      </c>
      <c r="D201" s="59"/>
      <c r="E201" t="s">
        <v>442</v>
      </c>
      <c r="F201" s="4">
        <f>IFERROR(VLOOKUP(Escopo[[#This Row],[ALIMENTADOR]],[1]Planilha1!$A:$B,2,0),"")</f>
        <v>476</v>
      </c>
      <c r="G201" s="4">
        <v>410</v>
      </c>
      <c r="H201" s="1">
        <v>67</v>
      </c>
      <c r="I201" s="1">
        <v>3</v>
      </c>
      <c r="J201" s="1">
        <v>5</v>
      </c>
      <c r="K201" s="5">
        <v>9.1210725999999962</v>
      </c>
      <c r="L201" s="8">
        <v>8.5914833000000002</v>
      </c>
      <c r="M201" s="5">
        <v>43.494317400000085</v>
      </c>
      <c r="N201" s="4">
        <v>3709</v>
      </c>
      <c r="O201" s="4">
        <f>IFERROR(VLOOKUP(Escopo[[#This Row],[ALIMENTADOR]],[2]ALIM!$A:$B,2,0),"")</f>
        <v>5160</v>
      </c>
    </row>
    <row r="202" spans="1:15" x14ac:dyDescent="0.35">
      <c r="A202" s="1">
        <v>200</v>
      </c>
      <c r="B202" s="1" t="s">
        <v>1</v>
      </c>
      <c r="C202" s="57" t="s">
        <v>15</v>
      </c>
      <c r="D202" s="59"/>
      <c r="E202" t="s">
        <v>484</v>
      </c>
      <c r="F202" s="4">
        <f>IFERROR(VLOOKUP(Escopo[[#This Row],[ALIMENTADOR]],[1]Planilha1!$A:$B,2,0),"")</f>
        <v>551</v>
      </c>
      <c r="G202" s="4">
        <v>534</v>
      </c>
      <c r="H202" s="1">
        <v>34</v>
      </c>
      <c r="I202" s="1">
        <v>2</v>
      </c>
      <c r="J202" s="1">
        <v>2</v>
      </c>
      <c r="K202" s="5">
        <v>9.7631105999999992</v>
      </c>
      <c r="L202" s="8">
        <v>12.5712025</v>
      </c>
      <c r="M202" s="5">
        <v>7.4991641999999974</v>
      </c>
      <c r="N202" s="4">
        <v>540</v>
      </c>
      <c r="O202" s="4">
        <f>IFERROR(VLOOKUP(Escopo[[#This Row],[ALIMENTADOR]],[2]ALIM!$A:$B,2,0),"")</f>
        <v>1102</v>
      </c>
    </row>
    <row r="203" spans="1:15" x14ac:dyDescent="0.35">
      <c r="A203" s="1">
        <v>201</v>
      </c>
      <c r="B203" s="1" t="s">
        <v>1</v>
      </c>
      <c r="C203" s="57" t="s">
        <v>219</v>
      </c>
      <c r="D203" s="59"/>
      <c r="E203" t="s">
        <v>477</v>
      </c>
      <c r="F203" s="4">
        <f>IFERROR(VLOOKUP(Escopo[[#This Row],[ALIMENTADOR]],[1]Planilha1!$A:$B,2,0),"")</f>
        <v>242</v>
      </c>
      <c r="G203" s="4">
        <v>203</v>
      </c>
      <c r="H203" s="1">
        <v>38</v>
      </c>
      <c r="I203" s="1">
        <v>2</v>
      </c>
      <c r="J203" s="1">
        <v>2</v>
      </c>
      <c r="K203" s="5">
        <v>2.9439656000000012</v>
      </c>
      <c r="L203" s="8">
        <v>3.9084748</v>
      </c>
      <c r="M203" s="5">
        <v>5.4179841999999994</v>
      </c>
      <c r="N203" s="4">
        <v>446</v>
      </c>
      <c r="O203" s="4">
        <f>IFERROR(VLOOKUP(Escopo[[#This Row],[ALIMENTADOR]],[2]ALIM!$A:$B,2,0),"")</f>
        <v>2260</v>
      </c>
    </row>
    <row r="204" spans="1:15" x14ac:dyDescent="0.35">
      <c r="A204" s="1">
        <v>114</v>
      </c>
      <c r="B204" s="1" t="s">
        <v>21</v>
      </c>
      <c r="C204" s="57" t="s">
        <v>89</v>
      </c>
      <c r="D204" s="59"/>
      <c r="E204" t="s">
        <v>446</v>
      </c>
      <c r="F204" s="4">
        <f>IFERROR(VLOOKUP(Escopo[[#This Row],[ALIMENTADOR]],[1]Planilha1!$A:$B,2,0),"")</f>
        <v>497</v>
      </c>
      <c r="G204" s="4">
        <v>420</v>
      </c>
      <c r="H204" s="1">
        <v>53</v>
      </c>
      <c r="I204" s="1">
        <v>1</v>
      </c>
      <c r="J204" s="1">
        <v>2</v>
      </c>
      <c r="K204" s="5">
        <v>8.1638326000000028</v>
      </c>
      <c r="L204" s="8">
        <v>12.0791656</v>
      </c>
      <c r="M204" s="5">
        <v>21.959300399999965</v>
      </c>
      <c r="N204" s="4">
        <v>1690</v>
      </c>
      <c r="O204" s="4">
        <f>IFERROR(VLOOKUP(Escopo[[#This Row],[ALIMENTADOR]],[2]ALIM!$A:$B,2,0),"")</f>
        <v>3336</v>
      </c>
    </row>
    <row r="205" spans="1:15" x14ac:dyDescent="0.35">
      <c r="A205" s="1">
        <v>202</v>
      </c>
      <c r="B205" s="1" t="s">
        <v>21</v>
      </c>
      <c r="C205" s="57" t="s">
        <v>114</v>
      </c>
      <c r="D205" s="59"/>
      <c r="E205" t="s">
        <v>442</v>
      </c>
      <c r="F205" s="4">
        <f>IFERROR(VLOOKUP(Escopo[[#This Row],[ALIMENTADOR]],[1]Planilha1!$A:$B,2,0),"")</f>
        <v>223</v>
      </c>
      <c r="G205" s="4">
        <v>209</v>
      </c>
      <c r="H205" s="1">
        <v>28</v>
      </c>
      <c r="I205" s="1">
        <v>1</v>
      </c>
      <c r="J205" s="1">
        <v>1</v>
      </c>
      <c r="K205" s="5">
        <v>4.2836509999999999</v>
      </c>
      <c r="L205" s="8">
        <v>2.8790374000000001</v>
      </c>
      <c r="M205" s="5">
        <v>4.1679669999999973</v>
      </c>
      <c r="N205" s="4">
        <v>358</v>
      </c>
      <c r="O205" s="4">
        <f>IFERROR(VLOOKUP(Escopo[[#This Row],[ALIMENTADOR]],[2]ALIM!$A:$B,2,0),"")</f>
        <v>2131</v>
      </c>
    </row>
    <row r="206" spans="1:15" x14ac:dyDescent="0.35">
      <c r="A206" s="1">
        <v>204</v>
      </c>
      <c r="B206" s="1" t="s">
        <v>258</v>
      </c>
      <c r="C206" s="57" t="s">
        <v>301</v>
      </c>
      <c r="D206" s="59"/>
      <c r="E206" t="s">
        <v>486</v>
      </c>
      <c r="F206" s="4">
        <f>IFERROR(VLOOKUP(Escopo[[#This Row],[ALIMENTADOR]],[1]Planilha1!$A:$B,2,0),"")</f>
        <v>640</v>
      </c>
      <c r="G206" s="4">
        <v>614</v>
      </c>
      <c r="H206" s="1">
        <v>85</v>
      </c>
      <c r="I206" s="1">
        <v>3</v>
      </c>
      <c r="J206" s="1">
        <v>1</v>
      </c>
      <c r="K206" s="5">
        <v>38.618654900000038</v>
      </c>
      <c r="L206" s="8">
        <v>10.8054892</v>
      </c>
      <c r="M206" s="5">
        <v>6.1895403999999932</v>
      </c>
      <c r="N206" s="4">
        <v>518</v>
      </c>
      <c r="O206" s="4">
        <f>IFERROR(VLOOKUP(Escopo[[#This Row],[ALIMENTADOR]],[2]ALIM!$A:$B,2,0),"")</f>
        <v>502</v>
      </c>
    </row>
    <row r="207" spans="1:15" x14ac:dyDescent="0.35">
      <c r="A207" s="1">
        <v>205</v>
      </c>
      <c r="B207" s="1" t="s">
        <v>1</v>
      </c>
      <c r="C207" s="57" t="s">
        <v>206</v>
      </c>
      <c r="D207" s="59"/>
      <c r="E207" t="s">
        <v>477</v>
      </c>
      <c r="F207" s="4">
        <f>IFERROR(VLOOKUP(Escopo[[#This Row],[ALIMENTADOR]],[1]Planilha1!$A:$B,2,0),"")</f>
        <v>306</v>
      </c>
      <c r="G207" s="4">
        <v>263</v>
      </c>
      <c r="H207" s="1">
        <v>69</v>
      </c>
      <c r="I207" s="1">
        <v>1</v>
      </c>
      <c r="J207" s="1">
        <v>5</v>
      </c>
      <c r="K207" s="5">
        <v>3.4847211000000038</v>
      </c>
      <c r="L207" s="8">
        <v>6.2898527999999896</v>
      </c>
      <c r="M207" s="5">
        <v>4.7746237999999943</v>
      </c>
      <c r="N207" s="4">
        <v>444</v>
      </c>
      <c r="O207" s="4">
        <f>IFERROR(VLOOKUP(Escopo[[#This Row],[ALIMENTADOR]],[2]ALIM!$A:$B,2,0),"")</f>
        <v>3962</v>
      </c>
    </row>
    <row r="208" spans="1:15" x14ac:dyDescent="0.35">
      <c r="A208" s="1">
        <v>206</v>
      </c>
      <c r="B208" s="1" t="s">
        <v>21</v>
      </c>
      <c r="C208" s="57" t="s">
        <v>113</v>
      </c>
      <c r="D208" s="59"/>
      <c r="E208" t="s">
        <v>487</v>
      </c>
      <c r="F208" s="4">
        <f>IFERROR(VLOOKUP(Escopo[[#This Row],[ALIMENTADOR]],[1]Planilha1!$A:$B,2,0),"")</f>
        <v>243</v>
      </c>
      <c r="G208" s="4">
        <v>216</v>
      </c>
      <c r="H208" s="1">
        <v>23</v>
      </c>
      <c r="I208" s="1">
        <v>2</v>
      </c>
      <c r="J208" s="1">
        <v>2</v>
      </c>
      <c r="K208" s="5">
        <v>5.6188618999999997</v>
      </c>
      <c r="L208" s="8">
        <v>4.7524775000000004</v>
      </c>
      <c r="M208" s="5">
        <v>6.342033600000005</v>
      </c>
      <c r="N208" s="4">
        <v>478</v>
      </c>
      <c r="O208" s="4">
        <f>IFERROR(VLOOKUP(Escopo[[#This Row],[ALIMENTADOR]],[2]ALIM!$A:$B,2,0),"")</f>
        <v>837</v>
      </c>
    </row>
    <row r="209" spans="1:15" x14ac:dyDescent="0.35">
      <c r="A209" s="1">
        <v>207</v>
      </c>
      <c r="B209" s="1" t="s">
        <v>258</v>
      </c>
      <c r="C209" s="57" t="s">
        <v>335</v>
      </c>
      <c r="D209" s="59"/>
      <c r="E209" t="s">
        <v>439</v>
      </c>
      <c r="F209" s="4">
        <f>IFERROR(VLOOKUP(Escopo[[#This Row],[ALIMENTADOR]],[1]Planilha1!$A:$B,2,0),"")</f>
        <v>391</v>
      </c>
      <c r="G209" s="4">
        <v>382</v>
      </c>
      <c r="H209" s="1">
        <v>73</v>
      </c>
      <c r="I209" s="1">
        <v>1</v>
      </c>
      <c r="J209" s="1">
        <v>0</v>
      </c>
      <c r="K209" s="5">
        <v>17.967062300000013</v>
      </c>
      <c r="L209" s="8">
        <v>2.7269587</v>
      </c>
      <c r="M209" s="5">
        <v>5.1217843000000052</v>
      </c>
      <c r="N209" s="4">
        <v>461</v>
      </c>
      <c r="O209" s="4">
        <f>IFERROR(VLOOKUP(Escopo[[#This Row],[ALIMENTADOR]],[2]ALIM!$A:$B,2,0),"")</f>
        <v>492</v>
      </c>
    </row>
    <row r="210" spans="1:15" x14ac:dyDescent="0.35">
      <c r="A210" s="1">
        <v>208</v>
      </c>
      <c r="B210" s="1" t="s">
        <v>1</v>
      </c>
      <c r="C210" s="57" t="s">
        <v>228</v>
      </c>
      <c r="D210" s="59"/>
      <c r="E210" t="s">
        <v>471</v>
      </c>
      <c r="F210" s="4">
        <f>IFERROR(VLOOKUP(Escopo[[#This Row],[ALIMENTADOR]],[1]Planilha1!$A:$B,2,0),"")</f>
        <v>194</v>
      </c>
      <c r="G210" s="4">
        <v>173</v>
      </c>
      <c r="H210" s="1">
        <v>28</v>
      </c>
      <c r="I210" s="1">
        <v>1</v>
      </c>
      <c r="J210" s="1">
        <v>0</v>
      </c>
      <c r="K210" s="5">
        <v>1.9685986000000006</v>
      </c>
      <c r="L210" s="8">
        <v>3.56063569999999</v>
      </c>
      <c r="M210" s="5">
        <v>5.533534400000006</v>
      </c>
      <c r="N210" s="4">
        <v>434</v>
      </c>
      <c r="O210" s="4">
        <f>IFERROR(VLOOKUP(Escopo[[#This Row],[ALIMENTADOR]],[2]ALIM!$A:$B,2,0),"")</f>
        <v>2009</v>
      </c>
    </row>
    <row r="211" spans="1:15" x14ac:dyDescent="0.35">
      <c r="A211" s="1">
        <v>209</v>
      </c>
      <c r="B211" s="1" t="s">
        <v>258</v>
      </c>
      <c r="C211" s="57" t="s">
        <v>359</v>
      </c>
      <c r="D211" s="59"/>
      <c r="E211" t="s">
        <v>451</v>
      </c>
      <c r="F211" s="4">
        <f>IFERROR(VLOOKUP(Escopo[[#This Row],[ALIMENTADOR]],[1]Planilha1!$A:$B,2,0),"")</f>
        <v>154</v>
      </c>
      <c r="G211" s="4">
        <v>126</v>
      </c>
      <c r="H211" s="1">
        <v>39</v>
      </c>
      <c r="I211" s="1">
        <v>1</v>
      </c>
      <c r="J211" s="1">
        <v>2</v>
      </c>
      <c r="K211" s="5">
        <v>2.4487612999999993</v>
      </c>
      <c r="L211" s="8">
        <v>3.2452174999999999</v>
      </c>
      <c r="M211" s="5">
        <v>5.1795587000000047</v>
      </c>
      <c r="N211" s="4">
        <v>377</v>
      </c>
      <c r="O211" s="4">
        <f>IFERROR(VLOOKUP(Escopo[[#This Row],[ALIMENTADOR]],[2]ALIM!$A:$B,2,0),"")</f>
        <v>1666</v>
      </c>
    </row>
    <row r="212" spans="1:15" x14ac:dyDescent="0.35">
      <c r="A212" s="1">
        <v>132</v>
      </c>
      <c r="B212" s="1" t="s">
        <v>21</v>
      </c>
      <c r="C212" s="57" t="s">
        <v>82</v>
      </c>
      <c r="D212" s="59"/>
      <c r="E212" t="s">
        <v>446</v>
      </c>
      <c r="F212" s="4">
        <f>IFERROR(VLOOKUP(Escopo[[#This Row],[ALIMENTADOR]],[1]Planilha1!$A:$B,2,0),"")</f>
        <v>508</v>
      </c>
      <c r="G212" s="4">
        <v>480</v>
      </c>
      <c r="H212" s="1">
        <v>73</v>
      </c>
      <c r="I212" s="1">
        <v>3</v>
      </c>
      <c r="J212" s="1">
        <v>5</v>
      </c>
      <c r="K212" s="5">
        <v>9.7450341000000034</v>
      </c>
      <c r="L212" s="8">
        <v>10.4979002</v>
      </c>
      <c r="M212" s="5">
        <v>18.701755500000001</v>
      </c>
      <c r="N212" s="4">
        <v>1246</v>
      </c>
      <c r="O212" s="4">
        <f>IFERROR(VLOOKUP(Escopo[[#This Row],[ALIMENTADOR]],[2]ALIM!$A:$B,2,0),"")</f>
        <v>5798</v>
      </c>
    </row>
    <row r="213" spans="1:15" x14ac:dyDescent="0.35">
      <c r="A213" s="1">
        <v>211</v>
      </c>
      <c r="B213" s="1" t="s">
        <v>258</v>
      </c>
      <c r="C213" s="57" t="s">
        <v>330</v>
      </c>
      <c r="D213" s="59"/>
      <c r="E213" t="s">
        <v>469</v>
      </c>
      <c r="F213" s="4">
        <f>IFERROR(VLOOKUP(Escopo[[#This Row],[ALIMENTADOR]],[1]Planilha1!$A:$B,2,0),"")</f>
        <v>416</v>
      </c>
      <c r="G213" s="4">
        <v>376</v>
      </c>
      <c r="H213" s="1">
        <v>43</v>
      </c>
      <c r="I213" s="1">
        <v>1</v>
      </c>
      <c r="J213" s="1">
        <v>2</v>
      </c>
      <c r="K213" s="5">
        <v>15.538825199999996</v>
      </c>
      <c r="L213" s="8">
        <v>11.2147582</v>
      </c>
      <c r="M213" s="5">
        <v>6.1164127000000006</v>
      </c>
      <c r="N213" s="4">
        <v>414</v>
      </c>
      <c r="O213" s="4">
        <f>IFERROR(VLOOKUP(Escopo[[#This Row],[ALIMENTADOR]],[2]ALIM!$A:$B,2,0),"")</f>
        <v>464</v>
      </c>
    </row>
    <row r="214" spans="1:15" x14ac:dyDescent="0.35">
      <c r="A214" s="1">
        <v>212</v>
      </c>
      <c r="B214" s="1" t="s">
        <v>258</v>
      </c>
      <c r="C214" s="57" t="s">
        <v>307</v>
      </c>
      <c r="D214" s="59"/>
      <c r="E214" t="s">
        <v>469</v>
      </c>
      <c r="F214" s="4">
        <f>IFERROR(VLOOKUP(Escopo[[#This Row],[ALIMENTADOR]],[1]Planilha1!$A:$B,2,0),"")</f>
        <v>584</v>
      </c>
      <c r="G214" s="4">
        <v>521</v>
      </c>
      <c r="H214" s="1">
        <v>44</v>
      </c>
      <c r="I214" s="1">
        <v>2</v>
      </c>
      <c r="J214" s="1">
        <v>0</v>
      </c>
      <c r="K214" s="5">
        <v>23.783674300000055</v>
      </c>
      <c r="L214" s="8">
        <v>14.2757331</v>
      </c>
      <c r="M214" s="5">
        <v>5.3484763000000024</v>
      </c>
      <c r="N214" s="4">
        <v>391</v>
      </c>
      <c r="O214" s="4">
        <f>IFERROR(VLOOKUP(Escopo[[#This Row],[ALIMENTADOR]],[2]ALIM!$A:$B,2,0),"")</f>
        <v>423</v>
      </c>
    </row>
    <row r="215" spans="1:15" x14ac:dyDescent="0.35">
      <c r="A215" s="1">
        <v>213</v>
      </c>
      <c r="B215" s="1" t="s">
        <v>1</v>
      </c>
      <c r="C215" s="57" t="s">
        <v>235</v>
      </c>
      <c r="D215" s="59"/>
      <c r="E215" t="s">
        <v>483</v>
      </c>
      <c r="F215" s="4">
        <f>IFERROR(VLOOKUP(Escopo[[#This Row],[ALIMENTADOR]],[1]Planilha1!$A:$B,2,0),"")</f>
        <v>150</v>
      </c>
      <c r="G215" s="4">
        <v>127</v>
      </c>
      <c r="H215" s="1">
        <v>31</v>
      </c>
      <c r="I215" s="1">
        <v>0</v>
      </c>
      <c r="J215" s="1">
        <v>3</v>
      </c>
      <c r="K215" s="5">
        <v>2.2678498</v>
      </c>
      <c r="L215" s="8">
        <v>2.5977815999999998</v>
      </c>
      <c r="M215" s="5">
        <v>5.1671079999999971</v>
      </c>
      <c r="N215" s="4">
        <v>372</v>
      </c>
      <c r="O215" s="4">
        <f>IFERROR(VLOOKUP(Escopo[[#This Row],[ALIMENTADOR]],[2]ALIM!$A:$B,2,0),"")</f>
        <v>922</v>
      </c>
    </row>
    <row r="216" spans="1:15" x14ac:dyDescent="0.35">
      <c r="A216" s="1">
        <v>214</v>
      </c>
      <c r="B216" s="1" t="s">
        <v>1</v>
      </c>
      <c r="C216" s="57" t="s">
        <v>221</v>
      </c>
      <c r="D216" s="59"/>
      <c r="E216" t="s">
        <v>471</v>
      </c>
      <c r="F216" s="4">
        <f>IFERROR(VLOOKUP(Escopo[[#This Row],[ALIMENTADOR]],[1]Planilha1!$A:$B,2,0),"")</f>
        <v>184</v>
      </c>
      <c r="G216" s="4">
        <v>161</v>
      </c>
      <c r="H216" s="1">
        <v>39</v>
      </c>
      <c r="I216" s="1">
        <v>1</v>
      </c>
      <c r="J216" s="1">
        <v>1</v>
      </c>
      <c r="K216" s="5">
        <v>1.7161076999999987</v>
      </c>
      <c r="L216" s="8">
        <v>3.8769544999999899</v>
      </c>
      <c r="M216" s="5">
        <v>4.3935369000000026</v>
      </c>
      <c r="N216" s="4">
        <v>347</v>
      </c>
      <c r="O216" s="4">
        <f>IFERROR(VLOOKUP(Escopo[[#This Row],[ALIMENTADOR]],[2]ALIM!$A:$B,2,0),"")</f>
        <v>1896</v>
      </c>
    </row>
    <row r="217" spans="1:15" x14ac:dyDescent="0.35">
      <c r="A217" s="1">
        <v>215</v>
      </c>
      <c r="B217" s="1" t="s">
        <v>1</v>
      </c>
      <c r="C217" s="57" t="s">
        <v>208</v>
      </c>
      <c r="D217" s="59"/>
      <c r="E217" t="s">
        <v>480</v>
      </c>
      <c r="F217" s="4">
        <f>IFERROR(VLOOKUP(Escopo[[#This Row],[ALIMENTADOR]],[1]Planilha1!$A:$B,2,0),"")</f>
        <v>229</v>
      </c>
      <c r="G217" s="4">
        <v>208</v>
      </c>
      <c r="H217" s="1">
        <v>31</v>
      </c>
      <c r="I217" s="1">
        <v>2</v>
      </c>
      <c r="J217" s="1">
        <v>1</v>
      </c>
      <c r="K217" s="5">
        <v>1.9584473999999998</v>
      </c>
      <c r="L217" s="8">
        <v>4.8801072000000003</v>
      </c>
      <c r="M217" s="5">
        <v>3.3004897999999994</v>
      </c>
      <c r="N217" s="4">
        <v>285</v>
      </c>
      <c r="O217" s="4">
        <f>IFERROR(VLOOKUP(Escopo[[#This Row],[ALIMENTADOR]],[2]ALIM!$A:$B,2,0),"")</f>
        <v>2415</v>
      </c>
    </row>
    <row r="218" spans="1:15" x14ac:dyDescent="0.35">
      <c r="A218" s="1">
        <v>216</v>
      </c>
      <c r="B218" s="1" t="s">
        <v>1</v>
      </c>
      <c r="C218" s="57" t="s">
        <v>222</v>
      </c>
      <c r="D218" s="59"/>
      <c r="E218" t="s">
        <v>477</v>
      </c>
      <c r="F218" s="4">
        <f>IFERROR(VLOOKUP(Escopo[[#This Row],[ALIMENTADOR]],[1]Planilha1!$A:$B,2,0),"")</f>
        <v>254</v>
      </c>
      <c r="G218" s="4">
        <v>181</v>
      </c>
      <c r="H218" s="1">
        <v>28</v>
      </c>
      <c r="I218" s="1">
        <v>2</v>
      </c>
      <c r="J218" s="1">
        <v>1</v>
      </c>
      <c r="K218" s="5">
        <v>2.8532166999999986</v>
      </c>
      <c r="L218" s="8">
        <v>5.4102889999999997</v>
      </c>
      <c r="M218" s="5">
        <v>3.7780173000000028</v>
      </c>
      <c r="N218" s="4">
        <v>340</v>
      </c>
      <c r="O218" s="4">
        <f>IFERROR(VLOOKUP(Escopo[[#This Row],[ALIMENTADOR]],[2]ALIM!$A:$B,2,0),"")</f>
        <v>2225</v>
      </c>
    </row>
    <row r="219" spans="1:15" x14ac:dyDescent="0.35">
      <c r="A219" s="1">
        <v>217</v>
      </c>
      <c r="B219" s="1" t="s">
        <v>1</v>
      </c>
      <c r="C219" s="57" t="s">
        <v>218</v>
      </c>
      <c r="D219" s="59"/>
      <c r="E219" t="s">
        <v>483</v>
      </c>
      <c r="F219" s="4">
        <f>IFERROR(VLOOKUP(Escopo[[#This Row],[ALIMENTADOR]],[1]Planilha1!$A:$B,2,0),"")</f>
        <v>224</v>
      </c>
      <c r="G219" s="4">
        <v>206</v>
      </c>
      <c r="H219" s="1">
        <v>30</v>
      </c>
      <c r="I219" s="1">
        <v>3</v>
      </c>
      <c r="J219" s="1">
        <v>0</v>
      </c>
      <c r="K219" s="5">
        <v>2.8362419000000005</v>
      </c>
      <c r="L219" s="8">
        <v>4.4677851999999998</v>
      </c>
      <c r="M219" s="5">
        <v>4.3716375999999979</v>
      </c>
      <c r="N219" s="4">
        <v>346</v>
      </c>
      <c r="O219" s="4">
        <f>IFERROR(VLOOKUP(Escopo[[#This Row],[ALIMENTADOR]],[2]ALIM!$A:$B,2,0),"")</f>
        <v>1212</v>
      </c>
    </row>
    <row r="220" spans="1:15" x14ac:dyDescent="0.35">
      <c r="A220" s="1">
        <v>218</v>
      </c>
      <c r="B220" s="1" t="s">
        <v>21</v>
      </c>
      <c r="C220" s="57" t="s">
        <v>37</v>
      </c>
      <c r="D220" s="59"/>
      <c r="E220" t="s">
        <v>466</v>
      </c>
      <c r="F220" s="4">
        <f>IFERROR(VLOOKUP(Escopo[[#This Row],[ALIMENTADOR]],[1]Planilha1!$A:$B,2,0),"")</f>
        <v>911</v>
      </c>
      <c r="G220" s="4">
        <v>856</v>
      </c>
      <c r="H220" s="1">
        <v>106</v>
      </c>
      <c r="I220" s="1">
        <v>1</v>
      </c>
      <c r="J220" s="1">
        <v>4</v>
      </c>
      <c r="K220" s="5">
        <v>45.764772200000088</v>
      </c>
      <c r="L220" s="8">
        <v>16.050847699999998</v>
      </c>
      <c r="M220" s="5">
        <v>4.1149237999999988</v>
      </c>
      <c r="N220" s="4">
        <v>338</v>
      </c>
      <c r="O220" s="4">
        <f>IFERROR(VLOOKUP(Escopo[[#This Row],[ALIMENTADOR]],[2]ALIM!$A:$B,2,0),"")</f>
        <v>298</v>
      </c>
    </row>
    <row r="221" spans="1:15" x14ac:dyDescent="0.35">
      <c r="A221" s="1">
        <v>219</v>
      </c>
      <c r="B221" s="1" t="s">
        <v>258</v>
      </c>
      <c r="C221" s="57" t="s">
        <v>329</v>
      </c>
      <c r="D221" s="59"/>
      <c r="E221" t="s">
        <v>464</v>
      </c>
      <c r="F221" s="4">
        <f>IFERROR(VLOOKUP(Escopo[[#This Row],[ALIMENTADOR]],[1]Planilha1!$A:$B,2,0),"")</f>
        <v>416</v>
      </c>
      <c r="G221" s="4">
        <v>402</v>
      </c>
      <c r="H221" s="1">
        <v>54</v>
      </c>
      <c r="I221" s="1">
        <v>1</v>
      </c>
      <c r="J221" s="1">
        <v>1</v>
      </c>
      <c r="K221" s="5">
        <v>21.6507197</v>
      </c>
      <c r="L221" s="8">
        <v>21.417446899999899</v>
      </c>
      <c r="M221" s="5">
        <v>4.2663562999999991</v>
      </c>
      <c r="N221" s="4">
        <v>337</v>
      </c>
      <c r="O221" s="4">
        <f>IFERROR(VLOOKUP(Escopo[[#This Row],[ALIMENTADOR]],[2]ALIM!$A:$B,2,0),"")</f>
        <v>317</v>
      </c>
    </row>
    <row r="222" spans="1:15" x14ac:dyDescent="0.35">
      <c r="A222" s="1">
        <v>220</v>
      </c>
      <c r="B222" s="1" t="s">
        <v>1</v>
      </c>
      <c r="C222" s="57" t="s">
        <v>242</v>
      </c>
      <c r="D222" s="59"/>
      <c r="E222" t="s">
        <v>477</v>
      </c>
      <c r="F222" s="4">
        <f>IFERROR(VLOOKUP(Escopo[[#This Row],[ALIMENTADOR]],[1]Planilha1!$A:$B,2,0),"")</f>
        <v>143</v>
      </c>
      <c r="G222" s="4">
        <v>116</v>
      </c>
      <c r="H222" s="1">
        <v>14</v>
      </c>
      <c r="I222" s="1">
        <v>0</v>
      </c>
      <c r="J222" s="1">
        <v>3</v>
      </c>
      <c r="K222" s="5">
        <v>1.8714289999999996</v>
      </c>
      <c r="L222" s="8">
        <v>2.2088445999999999</v>
      </c>
      <c r="M222" s="5">
        <v>3.6638285000000024</v>
      </c>
      <c r="N222" s="4">
        <v>329</v>
      </c>
      <c r="O222" s="4">
        <f>IFERROR(VLOOKUP(Escopo[[#This Row],[ALIMENTADOR]],[2]ALIM!$A:$B,2,0),"")</f>
        <v>679</v>
      </c>
    </row>
    <row r="223" spans="1:15" x14ac:dyDescent="0.35">
      <c r="A223" s="1">
        <v>221</v>
      </c>
      <c r="B223" s="1" t="s">
        <v>1</v>
      </c>
      <c r="C223" s="57" t="s">
        <v>216</v>
      </c>
      <c r="D223" s="59"/>
      <c r="E223" t="s">
        <v>471</v>
      </c>
      <c r="F223" s="4">
        <f>IFERROR(VLOOKUP(Escopo[[#This Row],[ALIMENTADOR]],[1]Planilha1!$A:$B,2,0),"")</f>
        <v>221</v>
      </c>
      <c r="G223" s="4">
        <v>204</v>
      </c>
      <c r="H223" s="1">
        <v>41</v>
      </c>
      <c r="I223" s="1">
        <v>2</v>
      </c>
      <c r="J223" s="1">
        <v>0</v>
      </c>
      <c r="K223" s="5">
        <v>2.5719572999999976</v>
      </c>
      <c r="L223" s="8">
        <v>3.63732169999999</v>
      </c>
      <c r="M223" s="5">
        <v>3.6122609999999997</v>
      </c>
      <c r="N223" s="4">
        <v>295</v>
      </c>
      <c r="O223" s="4">
        <f>IFERROR(VLOOKUP(Escopo[[#This Row],[ALIMENTADOR]],[2]ALIM!$A:$B,2,0),"")</f>
        <v>2770</v>
      </c>
    </row>
    <row r="224" spans="1:15" x14ac:dyDescent="0.35">
      <c r="A224" s="1">
        <v>222</v>
      </c>
      <c r="B224" s="1" t="s">
        <v>1</v>
      </c>
      <c r="C224" s="57" t="s">
        <v>240</v>
      </c>
      <c r="D224" s="59"/>
      <c r="E224" t="s">
        <v>477</v>
      </c>
      <c r="F224" s="4">
        <f>IFERROR(VLOOKUP(Escopo[[#This Row],[ALIMENTADOR]],[1]Planilha1!$A:$B,2,0),"")</f>
        <v>147</v>
      </c>
      <c r="G224" s="4">
        <v>128</v>
      </c>
      <c r="H224" s="1">
        <v>26</v>
      </c>
      <c r="I224" s="1">
        <v>0</v>
      </c>
      <c r="J224" s="1">
        <v>0</v>
      </c>
      <c r="K224" s="5">
        <v>1.7994001999999991</v>
      </c>
      <c r="L224" s="8">
        <v>2.2035371000000001</v>
      </c>
      <c r="M224" s="5">
        <v>3.8645683999999978</v>
      </c>
      <c r="N224" s="4">
        <v>322</v>
      </c>
      <c r="O224" s="4">
        <f>IFERROR(VLOOKUP(Escopo[[#This Row],[ALIMENTADOR]],[2]ALIM!$A:$B,2,0),"")</f>
        <v>1671</v>
      </c>
    </row>
    <row r="225" spans="1:15" x14ac:dyDescent="0.35">
      <c r="A225" s="1">
        <v>223</v>
      </c>
      <c r="B225" s="1" t="s">
        <v>1</v>
      </c>
      <c r="C225" s="57" t="s">
        <v>212</v>
      </c>
      <c r="D225" s="59"/>
      <c r="E225" t="s">
        <v>480</v>
      </c>
      <c r="F225" s="4">
        <f>IFERROR(VLOOKUP(Escopo[[#This Row],[ALIMENTADOR]],[1]Planilha1!$A:$B,2,0),"")</f>
        <v>253</v>
      </c>
      <c r="G225" s="4">
        <v>225</v>
      </c>
      <c r="H225" s="1">
        <v>43</v>
      </c>
      <c r="I225" s="1">
        <v>2</v>
      </c>
      <c r="J225" s="1">
        <v>2</v>
      </c>
      <c r="K225" s="5">
        <v>2.6867402999999999</v>
      </c>
      <c r="L225" s="8">
        <v>4.5817440999999999</v>
      </c>
      <c r="M225" s="5">
        <v>3.3101848000000005</v>
      </c>
      <c r="N225" s="4">
        <v>303</v>
      </c>
      <c r="O225" s="4">
        <f>IFERROR(VLOOKUP(Escopo[[#This Row],[ALIMENTADOR]],[2]ALIM!$A:$B,2,0),"")</f>
        <v>2124</v>
      </c>
    </row>
    <row r="226" spans="1:15" x14ac:dyDescent="0.35">
      <c r="A226" s="1">
        <v>224</v>
      </c>
      <c r="B226" s="1" t="s">
        <v>1</v>
      </c>
      <c r="C226" s="57" t="s">
        <v>215</v>
      </c>
      <c r="D226" s="59"/>
      <c r="E226" t="s">
        <v>478</v>
      </c>
      <c r="F226" s="4">
        <f>IFERROR(VLOOKUP(Escopo[[#This Row],[ALIMENTADOR]],[1]Planilha1!$A:$B,2,0),"")</f>
        <v>180</v>
      </c>
      <c r="G226" s="4">
        <v>167</v>
      </c>
      <c r="H226" s="1">
        <v>19</v>
      </c>
      <c r="I226" s="1">
        <v>1</v>
      </c>
      <c r="J226" s="1">
        <v>3</v>
      </c>
      <c r="K226" s="5">
        <v>4.7595136</v>
      </c>
      <c r="L226" s="8">
        <v>7.2602484</v>
      </c>
      <c r="M226" s="5">
        <v>1.7671916000000005</v>
      </c>
      <c r="N226" s="4">
        <v>106</v>
      </c>
      <c r="O226" s="4">
        <f>IFERROR(VLOOKUP(Escopo[[#This Row],[ALIMENTADOR]],[2]ALIM!$A:$B,2,0),"")</f>
        <v>292</v>
      </c>
    </row>
    <row r="227" spans="1:15" x14ac:dyDescent="0.35">
      <c r="A227" s="1">
        <v>225</v>
      </c>
      <c r="B227" s="1" t="s">
        <v>1</v>
      </c>
      <c r="C227" s="57" t="s">
        <v>231</v>
      </c>
      <c r="D227" s="59"/>
      <c r="E227" t="s">
        <v>480</v>
      </c>
      <c r="F227" s="4">
        <f>IFERROR(VLOOKUP(Escopo[[#This Row],[ALIMENTADOR]],[1]Planilha1!$A:$B,2,0),"")</f>
        <v>187</v>
      </c>
      <c r="G227" s="4">
        <v>170</v>
      </c>
      <c r="H227" s="1">
        <v>28</v>
      </c>
      <c r="I227" s="1">
        <v>1</v>
      </c>
      <c r="J227" s="1">
        <v>3</v>
      </c>
      <c r="K227" s="5">
        <v>2.422785000000002</v>
      </c>
      <c r="L227" s="8">
        <v>3.1985546</v>
      </c>
      <c r="M227" s="5">
        <v>3.7671942999999994</v>
      </c>
      <c r="N227" s="4">
        <v>287</v>
      </c>
      <c r="O227" s="4">
        <f>IFERROR(VLOOKUP(Escopo[[#This Row],[ALIMENTADOR]],[2]ALIM!$A:$B,2,0),"")</f>
        <v>2090</v>
      </c>
    </row>
    <row r="228" spans="1:15" x14ac:dyDescent="0.35">
      <c r="A228" s="1">
        <v>226</v>
      </c>
      <c r="B228" s="1" t="s">
        <v>258</v>
      </c>
      <c r="C228" s="57" t="s">
        <v>366</v>
      </c>
      <c r="D228" s="59"/>
      <c r="E228" t="s">
        <v>451</v>
      </c>
      <c r="F228" s="4">
        <f>IFERROR(VLOOKUP(Escopo[[#This Row],[ALIMENTADOR]],[1]Planilha1!$A:$B,2,0),"")</f>
        <v>133</v>
      </c>
      <c r="G228" s="4">
        <v>116</v>
      </c>
      <c r="H228" s="1">
        <v>38</v>
      </c>
      <c r="I228" s="1">
        <v>1</v>
      </c>
      <c r="J228" s="1">
        <v>1</v>
      </c>
      <c r="K228" s="5">
        <v>2.1807294000000002</v>
      </c>
      <c r="L228" s="8">
        <v>2.7043789999999999</v>
      </c>
      <c r="M228" s="5">
        <v>4.638636400000002</v>
      </c>
      <c r="N228" s="4">
        <v>276</v>
      </c>
      <c r="O228" s="4">
        <f>IFERROR(VLOOKUP(Escopo[[#This Row],[ALIMENTADOR]],[2]ALIM!$A:$B,2,0),"")</f>
        <v>1620</v>
      </c>
    </row>
    <row r="229" spans="1:15" x14ac:dyDescent="0.35">
      <c r="A229" s="1">
        <v>227</v>
      </c>
      <c r="B229" s="1" t="s">
        <v>258</v>
      </c>
      <c r="C229" s="57" t="s">
        <v>358</v>
      </c>
      <c r="D229" s="59"/>
      <c r="E229" t="s">
        <v>451</v>
      </c>
      <c r="F229" s="4">
        <f>IFERROR(VLOOKUP(Escopo[[#This Row],[ALIMENTADOR]],[1]Planilha1!$A:$B,2,0),"")</f>
        <v>153</v>
      </c>
      <c r="G229" s="4">
        <v>121</v>
      </c>
      <c r="H229" s="1">
        <v>26</v>
      </c>
      <c r="I229" s="1">
        <v>1</v>
      </c>
      <c r="J229" s="1">
        <v>1</v>
      </c>
      <c r="K229" s="5">
        <v>1.6054101999999999</v>
      </c>
      <c r="L229" s="8">
        <v>3.9530173999999998</v>
      </c>
      <c r="M229" s="5">
        <v>3.0286389999999996</v>
      </c>
      <c r="N229" s="4">
        <v>240</v>
      </c>
      <c r="O229" s="4">
        <f>IFERROR(VLOOKUP(Escopo[[#This Row],[ALIMENTADOR]],[2]ALIM!$A:$B,2,0),"")</f>
        <v>1028</v>
      </c>
    </row>
    <row r="230" spans="1:15" x14ac:dyDescent="0.35">
      <c r="A230" s="1">
        <v>228</v>
      </c>
      <c r="B230" s="1" t="s">
        <v>258</v>
      </c>
      <c r="C230" s="57" t="s">
        <v>320</v>
      </c>
      <c r="D230" s="59"/>
      <c r="E230" t="s">
        <v>488</v>
      </c>
      <c r="F230" s="4">
        <f>IFERROR(VLOOKUP(Escopo[[#This Row],[ALIMENTADOR]],[1]Planilha1!$A:$B,2,0),"")</f>
        <v>510</v>
      </c>
      <c r="G230" s="4">
        <v>386</v>
      </c>
      <c r="H230" s="1">
        <v>24</v>
      </c>
      <c r="I230" s="1">
        <v>1</v>
      </c>
      <c r="J230" s="1">
        <v>2</v>
      </c>
      <c r="K230" s="5">
        <v>10.233089700000004</v>
      </c>
      <c r="L230" s="8">
        <v>11.506230299999901</v>
      </c>
      <c r="M230" s="5">
        <v>3.2353916999999996</v>
      </c>
      <c r="N230" s="4">
        <v>282</v>
      </c>
      <c r="O230" s="4">
        <f>IFERROR(VLOOKUP(Escopo[[#This Row],[ALIMENTADOR]],[2]ALIM!$A:$B,2,0),"")</f>
        <v>400</v>
      </c>
    </row>
    <row r="231" spans="1:15" x14ac:dyDescent="0.35">
      <c r="A231" s="1">
        <v>229</v>
      </c>
      <c r="B231" s="1" t="s">
        <v>258</v>
      </c>
      <c r="C231" s="57" t="s">
        <v>350</v>
      </c>
      <c r="D231" s="59"/>
      <c r="E231" t="s">
        <v>439</v>
      </c>
      <c r="F231" s="4">
        <f>IFERROR(VLOOKUP(Escopo[[#This Row],[ALIMENTADOR]],[1]Planilha1!$A:$B,2,0),"")</f>
        <v>290</v>
      </c>
      <c r="G231" s="4">
        <v>289</v>
      </c>
      <c r="H231" s="1">
        <v>83</v>
      </c>
      <c r="I231" s="1">
        <v>1</v>
      </c>
      <c r="J231" s="1">
        <v>0</v>
      </c>
      <c r="K231" s="5">
        <v>16.920014399999989</v>
      </c>
      <c r="L231" s="8">
        <v>3.4144890999999999</v>
      </c>
      <c r="M231" s="5">
        <v>2.7240499000000007</v>
      </c>
      <c r="N231" s="4">
        <v>271</v>
      </c>
      <c r="O231" s="4">
        <f>IFERROR(VLOOKUP(Escopo[[#This Row],[ALIMENTADOR]],[2]ALIM!$A:$B,2,0),"")</f>
        <v>285</v>
      </c>
    </row>
    <row r="232" spans="1:15" x14ac:dyDescent="0.35">
      <c r="A232" s="1">
        <v>230</v>
      </c>
      <c r="B232" s="1" t="s">
        <v>1</v>
      </c>
      <c r="C232" s="57" t="s">
        <v>224</v>
      </c>
      <c r="D232" s="59"/>
      <c r="E232" t="s">
        <v>489</v>
      </c>
      <c r="F232" s="4">
        <f>IFERROR(VLOOKUP(Escopo[[#This Row],[ALIMENTADOR]],[1]Planilha1!$A:$B,2,0),"")</f>
        <v>167</v>
      </c>
      <c r="G232" s="4">
        <v>140</v>
      </c>
      <c r="H232" s="1">
        <v>17</v>
      </c>
      <c r="I232" s="1">
        <v>2</v>
      </c>
      <c r="J232" s="1">
        <v>4</v>
      </c>
      <c r="K232" s="5">
        <v>4.3997142999999994</v>
      </c>
      <c r="L232" s="8">
        <v>5.2013688</v>
      </c>
      <c r="M232" s="5">
        <v>1.7699736000000004</v>
      </c>
      <c r="N232" s="4">
        <v>85</v>
      </c>
      <c r="O232" s="4">
        <f>IFERROR(VLOOKUP(Escopo[[#This Row],[ALIMENTADOR]],[2]ALIM!$A:$B,2,0),"")</f>
        <v>398</v>
      </c>
    </row>
    <row r="233" spans="1:15" x14ac:dyDescent="0.35">
      <c r="A233" s="1">
        <v>231</v>
      </c>
      <c r="B233" s="1" t="s">
        <v>258</v>
      </c>
      <c r="C233" s="57" t="s">
        <v>334</v>
      </c>
      <c r="D233" s="59"/>
      <c r="E233" t="s">
        <v>486</v>
      </c>
      <c r="F233" s="4">
        <f>IFERROR(VLOOKUP(Escopo[[#This Row],[ALIMENTADOR]],[1]Planilha1!$A:$B,2,0),"")</f>
        <v>360</v>
      </c>
      <c r="G233" s="4">
        <v>365</v>
      </c>
      <c r="H233" s="1">
        <v>91</v>
      </c>
      <c r="I233" s="1">
        <v>2</v>
      </c>
      <c r="J233" s="1">
        <v>0</v>
      </c>
      <c r="K233" s="5">
        <v>32.916448199999998</v>
      </c>
      <c r="L233" s="8">
        <v>3.5339385000000001</v>
      </c>
      <c r="M233" s="5">
        <v>2.3019915000000015</v>
      </c>
      <c r="N233" s="4">
        <v>261</v>
      </c>
      <c r="O233" s="4">
        <f>IFERROR(VLOOKUP(Escopo[[#This Row],[ALIMENTADOR]],[2]ALIM!$A:$B,2,0),"")</f>
        <v>230</v>
      </c>
    </row>
    <row r="234" spans="1:15" x14ac:dyDescent="0.35">
      <c r="A234" s="1">
        <v>233</v>
      </c>
      <c r="B234" s="1" t="s">
        <v>1</v>
      </c>
      <c r="C234" s="57" t="s">
        <v>223</v>
      </c>
      <c r="D234" s="59"/>
      <c r="E234" t="s">
        <v>475</v>
      </c>
      <c r="F234" s="4">
        <f>IFERROR(VLOOKUP(Escopo[[#This Row],[ALIMENTADOR]],[1]Planilha1!$A:$B,2,0),"")</f>
        <v>186</v>
      </c>
      <c r="G234" s="4">
        <v>171</v>
      </c>
      <c r="H234" s="1">
        <v>16</v>
      </c>
      <c r="I234" s="1">
        <v>1</v>
      </c>
      <c r="J234" s="1">
        <v>2</v>
      </c>
      <c r="K234" s="5">
        <v>3.6271591999999999</v>
      </c>
      <c r="L234" s="8">
        <v>3.3318965999999999</v>
      </c>
      <c r="M234" s="5">
        <v>2.6810524999999998</v>
      </c>
      <c r="N234" s="4">
        <v>166</v>
      </c>
      <c r="O234" s="4">
        <f>IFERROR(VLOOKUP(Escopo[[#This Row],[ALIMENTADOR]],[2]ALIM!$A:$B,2,0),"")</f>
        <v>564</v>
      </c>
    </row>
    <row r="235" spans="1:15" x14ac:dyDescent="0.35">
      <c r="A235" s="1">
        <v>234</v>
      </c>
      <c r="B235" s="1" t="s">
        <v>1</v>
      </c>
      <c r="C235" s="57" t="s">
        <v>225</v>
      </c>
      <c r="D235" s="59"/>
      <c r="E235" t="s">
        <v>475</v>
      </c>
      <c r="F235" s="4">
        <f>IFERROR(VLOOKUP(Escopo[[#This Row],[ALIMENTADOR]],[1]Planilha1!$A:$B,2,0),"")</f>
        <v>276</v>
      </c>
      <c r="G235" s="4">
        <v>220</v>
      </c>
      <c r="H235" s="1">
        <v>24</v>
      </c>
      <c r="I235" s="1">
        <v>2</v>
      </c>
      <c r="J235" s="1">
        <v>2</v>
      </c>
      <c r="K235" s="5">
        <v>4.4778850999999973</v>
      </c>
      <c r="L235" s="8">
        <v>3.4886484000000002</v>
      </c>
      <c r="M235" s="5">
        <v>2.3054509000000003</v>
      </c>
      <c r="N235" s="4">
        <v>206</v>
      </c>
      <c r="O235" s="4">
        <f>IFERROR(VLOOKUP(Escopo[[#This Row],[ALIMENTADOR]],[2]ALIM!$A:$B,2,0),"")</f>
        <v>1019</v>
      </c>
    </row>
    <row r="236" spans="1:15" x14ac:dyDescent="0.35">
      <c r="A236" s="1">
        <v>262</v>
      </c>
      <c r="B236" s="1" t="s">
        <v>21</v>
      </c>
      <c r="C236" s="57" t="s">
        <v>141</v>
      </c>
      <c r="D236" s="59"/>
      <c r="E236" t="s">
        <v>468</v>
      </c>
      <c r="F236" s="4">
        <f>IFERROR(VLOOKUP(Escopo[[#This Row],[ALIMENTADOR]],[1]Planilha1!$A:$B,2,0),"")</f>
        <v>62</v>
      </c>
      <c r="G236" s="4">
        <v>39</v>
      </c>
      <c r="H236" s="1">
        <v>13</v>
      </c>
      <c r="I236" s="1">
        <v>0</v>
      </c>
      <c r="J236" s="1">
        <v>0</v>
      </c>
      <c r="K236" s="5">
        <v>1.5632863999999995</v>
      </c>
      <c r="L236" s="8">
        <v>0.9440385</v>
      </c>
      <c r="M236" s="5">
        <v>1.2068835999999998</v>
      </c>
      <c r="N236" s="4">
        <v>76</v>
      </c>
      <c r="O236" s="4">
        <f>IFERROR(VLOOKUP(Escopo[[#This Row],[ALIMENTADOR]],[2]ALIM!$A:$B,2,0),"")</f>
        <v>416</v>
      </c>
    </row>
    <row r="237" spans="1:15" x14ac:dyDescent="0.35">
      <c r="A237" s="1">
        <v>237</v>
      </c>
      <c r="B237" s="1" t="s">
        <v>1</v>
      </c>
      <c r="C237" s="57" t="s">
        <v>241</v>
      </c>
      <c r="D237" s="59"/>
      <c r="E237" t="s">
        <v>472</v>
      </c>
      <c r="F237" s="4">
        <f>IFERROR(VLOOKUP(Escopo[[#This Row],[ALIMENTADOR]],[1]Planilha1!$A:$B,2,0),"")</f>
        <v>113</v>
      </c>
      <c r="G237" s="4">
        <v>98</v>
      </c>
      <c r="H237" s="1">
        <v>22</v>
      </c>
      <c r="I237" s="1">
        <v>1</v>
      </c>
      <c r="J237" s="1">
        <v>3</v>
      </c>
      <c r="K237" s="5">
        <v>1.4761113000000003</v>
      </c>
      <c r="L237" s="8">
        <v>1.7497172000000001</v>
      </c>
      <c r="M237" s="5">
        <v>3.2863186999999994</v>
      </c>
      <c r="N237" s="4">
        <v>235</v>
      </c>
      <c r="O237" s="4">
        <f>IFERROR(VLOOKUP(Escopo[[#This Row],[ALIMENTADOR]],[2]ALIM!$A:$B,2,0),"")</f>
        <v>595</v>
      </c>
    </row>
    <row r="238" spans="1:15" x14ac:dyDescent="0.35">
      <c r="A238" s="1">
        <v>238</v>
      </c>
      <c r="B238" s="1" t="s">
        <v>1</v>
      </c>
      <c r="C238" s="57" t="s">
        <v>226</v>
      </c>
      <c r="D238" s="59"/>
      <c r="E238" t="s">
        <v>475</v>
      </c>
      <c r="F238" s="4">
        <f>IFERROR(VLOOKUP(Escopo[[#This Row],[ALIMENTADOR]],[1]Planilha1!$A:$B,2,0),"")</f>
        <v>204</v>
      </c>
      <c r="G238" s="4">
        <v>183</v>
      </c>
      <c r="H238" s="1">
        <v>30</v>
      </c>
      <c r="I238" s="1">
        <v>1</v>
      </c>
      <c r="J238" s="1">
        <v>2</v>
      </c>
      <c r="K238" s="5">
        <v>3.1856909999999981</v>
      </c>
      <c r="L238" s="8">
        <v>3.6905698999999998</v>
      </c>
      <c r="M238" s="5">
        <v>1.4282627999999993</v>
      </c>
      <c r="N238" s="4">
        <v>138</v>
      </c>
      <c r="O238" s="4">
        <f>IFERROR(VLOOKUP(Escopo[[#This Row],[ALIMENTADOR]],[2]ALIM!$A:$B,2,0),"")</f>
        <v>915</v>
      </c>
    </row>
    <row r="239" spans="1:15" x14ac:dyDescent="0.35">
      <c r="A239" s="1">
        <v>239</v>
      </c>
      <c r="B239" s="1" t="s">
        <v>1</v>
      </c>
      <c r="C239" s="57" t="s">
        <v>233</v>
      </c>
      <c r="D239" s="59"/>
      <c r="E239" t="s">
        <v>480</v>
      </c>
      <c r="F239" s="4">
        <f>IFERROR(VLOOKUP(Escopo[[#This Row],[ALIMENTADOR]],[1]Planilha1!$A:$B,2,0),"")</f>
        <v>149</v>
      </c>
      <c r="G239" s="4">
        <v>130</v>
      </c>
      <c r="H239" s="1">
        <v>24</v>
      </c>
      <c r="I239" s="1">
        <v>0</v>
      </c>
      <c r="J239" s="1">
        <v>1</v>
      </c>
      <c r="K239" s="5">
        <v>1.7559096999999997</v>
      </c>
      <c r="L239" s="8">
        <v>4.1519633999999996</v>
      </c>
      <c r="M239" s="5">
        <v>3.0024037000000003</v>
      </c>
      <c r="N239" s="4">
        <v>190</v>
      </c>
      <c r="O239" s="4">
        <f>IFERROR(VLOOKUP(Escopo[[#This Row],[ALIMENTADOR]],[2]ALIM!$A:$B,2,0),"")</f>
        <v>1481</v>
      </c>
    </row>
    <row r="240" spans="1:15" x14ac:dyDescent="0.35">
      <c r="A240" s="1">
        <v>321</v>
      </c>
      <c r="B240" s="1" t="s">
        <v>21</v>
      </c>
      <c r="C240" s="57" t="s">
        <v>503</v>
      </c>
      <c r="D240" s="59"/>
      <c r="E240" t="s">
        <v>468</v>
      </c>
      <c r="F240" s="4">
        <f>IFERROR(VLOOKUP(Escopo[[#This Row],[ALIMENTADOR]],[1]Planilha1!$A:$B,2,0),"")</f>
        <v>24</v>
      </c>
      <c r="G240" s="4">
        <v>5</v>
      </c>
      <c r="H240" s="1">
        <v>0</v>
      </c>
      <c r="I240" s="1">
        <v>0</v>
      </c>
      <c r="J240" s="1">
        <v>0</v>
      </c>
      <c r="K240" s="5">
        <v>0.9874023999999999</v>
      </c>
      <c r="L240" s="8">
        <v>0</v>
      </c>
      <c r="M240" s="5" t="s">
        <v>502</v>
      </c>
      <c r="N240" s="4" t="s">
        <v>502</v>
      </c>
      <c r="O240" s="4" t="str">
        <f>IFERROR(VLOOKUP(Escopo[[#This Row],[ALIMENTADOR]],[2]ALIM!$A:$B,2,0),"")</f>
        <v/>
      </c>
    </row>
    <row r="241" spans="1:15" x14ac:dyDescent="0.35">
      <c r="A241" s="1">
        <v>260</v>
      </c>
      <c r="B241" s="1" t="s">
        <v>21</v>
      </c>
      <c r="C241" s="57" t="s">
        <v>130</v>
      </c>
      <c r="D241" s="59"/>
      <c r="E241" t="s">
        <v>485</v>
      </c>
      <c r="F241" s="4">
        <f>IFERROR(VLOOKUP(Escopo[[#This Row],[ALIMENTADOR]],[1]Planilha1!$A:$B,2,0),"")</f>
        <v>26</v>
      </c>
      <c r="G241" s="4">
        <v>22</v>
      </c>
      <c r="H241" s="1">
        <v>3</v>
      </c>
      <c r="I241" s="1">
        <v>1</v>
      </c>
      <c r="J241" s="1">
        <v>2</v>
      </c>
      <c r="K241" s="5">
        <v>0.68523389999999984</v>
      </c>
      <c r="L241" s="8">
        <v>1.1487263999999999</v>
      </c>
      <c r="M241" s="5">
        <v>2.9285199999999997E-2</v>
      </c>
      <c r="N241" s="4">
        <v>3</v>
      </c>
      <c r="O241" s="4">
        <f>IFERROR(VLOOKUP(Escopo[[#This Row],[ALIMENTADOR]],[2]ALIM!$A:$B,2,0),"")</f>
        <v>3619</v>
      </c>
    </row>
    <row r="242" spans="1:15" x14ac:dyDescent="0.35">
      <c r="A242" s="1">
        <v>242</v>
      </c>
      <c r="B242" s="1" t="s">
        <v>258</v>
      </c>
      <c r="C242" s="57" t="s">
        <v>380</v>
      </c>
      <c r="D242" s="59"/>
      <c r="E242" t="s">
        <v>434</v>
      </c>
      <c r="F242" s="4">
        <f>IFERROR(VLOOKUP(Escopo[[#This Row],[ALIMENTADOR]],[1]Planilha1!$A:$B,2,0),"")</f>
        <v>64</v>
      </c>
      <c r="G242" s="4">
        <v>45</v>
      </c>
      <c r="H242" s="1">
        <v>8</v>
      </c>
      <c r="I242" s="1">
        <v>0</v>
      </c>
      <c r="J242" s="1">
        <v>0</v>
      </c>
      <c r="K242" s="5">
        <v>1.2324023</v>
      </c>
      <c r="L242" s="8">
        <v>1.0424903999999999</v>
      </c>
      <c r="M242" s="5">
        <v>2.4955113000000013</v>
      </c>
      <c r="N242" s="4">
        <v>215</v>
      </c>
      <c r="O242" s="4">
        <f>IFERROR(VLOOKUP(Escopo[[#This Row],[ALIMENTADOR]],[2]ALIM!$A:$B,2,0),"")</f>
        <v>343</v>
      </c>
    </row>
    <row r="243" spans="1:15" x14ac:dyDescent="0.35">
      <c r="A243" s="1">
        <v>243</v>
      </c>
      <c r="B243" s="1" t="s">
        <v>258</v>
      </c>
      <c r="C243" s="57" t="s">
        <v>357</v>
      </c>
      <c r="D243" s="59"/>
      <c r="E243" t="s">
        <v>490</v>
      </c>
      <c r="F243" s="4">
        <f>IFERROR(VLOOKUP(Escopo[[#This Row],[ALIMENTADOR]],[1]Planilha1!$A:$B,2,0),"")</f>
        <v>261</v>
      </c>
      <c r="G243" s="4">
        <v>245</v>
      </c>
      <c r="H243" s="1">
        <v>50</v>
      </c>
      <c r="I243" s="1">
        <v>2</v>
      </c>
      <c r="J243" s="1">
        <v>0</v>
      </c>
      <c r="K243" s="5">
        <v>17.191595299999989</v>
      </c>
      <c r="L243" s="8">
        <v>4.1748738000000003</v>
      </c>
      <c r="M243" s="5">
        <v>2.3879306999999996</v>
      </c>
      <c r="N243" s="4">
        <v>208</v>
      </c>
      <c r="O243" s="4">
        <f>IFERROR(VLOOKUP(Escopo[[#This Row],[ALIMENTADOR]],[2]ALIM!$A:$B,2,0),"")</f>
        <v>190</v>
      </c>
    </row>
    <row r="244" spans="1:15" x14ac:dyDescent="0.35">
      <c r="A244" s="1">
        <v>244</v>
      </c>
      <c r="B244" s="1" t="s">
        <v>1</v>
      </c>
      <c r="C244" s="57" t="s">
        <v>217</v>
      </c>
      <c r="D244" s="59"/>
      <c r="E244" t="s">
        <v>483</v>
      </c>
      <c r="F244" s="4">
        <f>IFERROR(VLOOKUP(Escopo[[#This Row],[ALIMENTADOR]],[1]Planilha1!$A:$B,2,0),"")</f>
        <v>236</v>
      </c>
      <c r="G244" s="4">
        <v>209</v>
      </c>
      <c r="H244" s="1">
        <v>23</v>
      </c>
      <c r="I244" s="1">
        <v>1</v>
      </c>
      <c r="J244" s="1">
        <v>0</v>
      </c>
      <c r="K244" s="5">
        <v>2.2371973999999994</v>
      </c>
      <c r="L244" s="8">
        <v>4.9152975999999997</v>
      </c>
      <c r="M244" s="5">
        <v>2.2743218000000005</v>
      </c>
      <c r="N244" s="4">
        <v>179</v>
      </c>
      <c r="O244" s="4">
        <f>IFERROR(VLOOKUP(Escopo[[#This Row],[ALIMENTADOR]],[2]ALIM!$A:$B,2,0),"")</f>
        <v>721</v>
      </c>
    </row>
    <row r="245" spans="1:15" x14ac:dyDescent="0.35">
      <c r="A245" s="1">
        <v>245</v>
      </c>
      <c r="B245" s="1" t="s">
        <v>1</v>
      </c>
      <c r="C245" s="57" t="s">
        <v>237</v>
      </c>
      <c r="D245" s="59"/>
      <c r="E245" t="s">
        <v>483</v>
      </c>
      <c r="F245" s="4">
        <f>IFERROR(VLOOKUP(Escopo[[#This Row],[ALIMENTADOR]],[1]Planilha1!$A:$B,2,0),"")</f>
        <v>139</v>
      </c>
      <c r="G245" s="4">
        <v>130</v>
      </c>
      <c r="H245" s="1">
        <v>19</v>
      </c>
      <c r="I245" s="1">
        <v>1</v>
      </c>
      <c r="J245" s="1">
        <v>1</v>
      </c>
      <c r="K245" s="5">
        <v>1.9129095999999999</v>
      </c>
      <c r="L245" s="8">
        <v>1.9984681</v>
      </c>
      <c r="M245" s="5">
        <v>1.6796552999999999</v>
      </c>
      <c r="N245" s="4">
        <v>200</v>
      </c>
      <c r="O245" s="4">
        <f>IFERROR(VLOOKUP(Escopo[[#This Row],[ALIMENTADOR]],[2]ALIM!$A:$B,2,0),"")</f>
        <v>671</v>
      </c>
    </row>
    <row r="246" spans="1:15" x14ac:dyDescent="0.35">
      <c r="A246" s="1">
        <v>246</v>
      </c>
      <c r="B246" s="1" t="s">
        <v>1</v>
      </c>
      <c r="C246" s="57" t="s">
        <v>236</v>
      </c>
      <c r="D246" s="59"/>
      <c r="E246" t="s">
        <v>471</v>
      </c>
      <c r="F246" s="4">
        <f>IFERROR(VLOOKUP(Escopo[[#This Row],[ALIMENTADOR]],[1]Planilha1!$A:$B,2,0),"")</f>
        <v>174</v>
      </c>
      <c r="G246" s="4">
        <v>158</v>
      </c>
      <c r="H246" s="1">
        <v>30</v>
      </c>
      <c r="I246" s="1">
        <v>1</v>
      </c>
      <c r="J246" s="1">
        <v>1</v>
      </c>
      <c r="K246" s="5">
        <v>2.8431299000000014</v>
      </c>
      <c r="L246" s="8">
        <v>2.8267145999999999</v>
      </c>
      <c r="M246" s="5">
        <v>2.1439576999999996</v>
      </c>
      <c r="N246" s="4">
        <v>179</v>
      </c>
      <c r="O246" s="4">
        <f>IFERROR(VLOOKUP(Escopo[[#This Row],[ALIMENTADOR]],[2]ALIM!$A:$B,2,0),"")</f>
        <v>1435</v>
      </c>
    </row>
    <row r="247" spans="1:15" x14ac:dyDescent="0.35">
      <c r="A247" s="1">
        <v>247</v>
      </c>
      <c r="B247" s="1" t="s">
        <v>1</v>
      </c>
      <c r="C247" s="57" t="s">
        <v>232</v>
      </c>
      <c r="D247" s="59"/>
      <c r="E247" t="s">
        <v>480</v>
      </c>
      <c r="F247" s="4">
        <f>IFERROR(VLOOKUP(Escopo[[#This Row],[ALIMENTADOR]],[1]Planilha1!$A:$B,2,0),"")</f>
        <v>113</v>
      </c>
      <c r="G247" s="4">
        <v>109</v>
      </c>
      <c r="H247" s="1">
        <v>19</v>
      </c>
      <c r="I247" s="1">
        <v>1</v>
      </c>
      <c r="J247" s="1">
        <v>1</v>
      </c>
      <c r="K247" s="5">
        <v>1.4191660999999998</v>
      </c>
      <c r="L247" s="8">
        <v>3.2493544000000001</v>
      </c>
      <c r="M247" s="5">
        <v>1.8609987000000008</v>
      </c>
      <c r="N247" s="4">
        <v>156</v>
      </c>
      <c r="O247" s="4">
        <f>IFERROR(VLOOKUP(Escopo[[#This Row],[ALIMENTADOR]],[2]ALIM!$A:$B,2,0),"")</f>
        <v>2189</v>
      </c>
    </row>
    <row r="248" spans="1:15" x14ac:dyDescent="0.35">
      <c r="A248" s="1">
        <v>250</v>
      </c>
      <c r="B248" s="1" t="s">
        <v>1</v>
      </c>
      <c r="C248" s="57" t="s">
        <v>229</v>
      </c>
      <c r="D248" s="59"/>
      <c r="E248" t="s">
        <v>475</v>
      </c>
      <c r="F248" s="4">
        <f>IFERROR(VLOOKUP(Escopo[[#This Row],[ALIMENTADOR]],[1]Planilha1!$A:$B,2,0),"")</f>
        <v>193</v>
      </c>
      <c r="G248" s="4">
        <v>159</v>
      </c>
      <c r="H248" s="1">
        <v>22</v>
      </c>
      <c r="I248" s="1">
        <v>2</v>
      </c>
      <c r="J248" s="1">
        <v>1</v>
      </c>
      <c r="K248" s="5">
        <v>2.7232594999999988</v>
      </c>
      <c r="L248" s="8">
        <v>2.9709053999999999</v>
      </c>
      <c r="M248" s="5">
        <v>1.0468571000000002</v>
      </c>
      <c r="N248" s="4">
        <v>88</v>
      </c>
      <c r="O248" s="4">
        <f>IFERROR(VLOOKUP(Escopo[[#This Row],[ALIMENTADOR]],[2]ALIM!$A:$B,2,0),"")</f>
        <v>1536</v>
      </c>
    </row>
    <row r="249" spans="1:15" x14ac:dyDescent="0.35">
      <c r="A249" s="1">
        <v>251</v>
      </c>
      <c r="B249" s="1" t="s">
        <v>1</v>
      </c>
      <c r="C249" s="57" t="s">
        <v>248</v>
      </c>
      <c r="D249" s="59"/>
      <c r="E249" t="s">
        <v>477</v>
      </c>
      <c r="F249" s="4">
        <f>IFERROR(VLOOKUP(Escopo[[#This Row],[ALIMENTADOR]],[1]Planilha1!$A:$B,2,0),"")</f>
        <v>92</v>
      </c>
      <c r="G249" s="4">
        <v>62</v>
      </c>
      <c r="H249" s="1">
        <v>12</v>
      </c>
      <c r="I249" s="1">
        <v>0</v>
      </c>
      <c r="J249" s="1">
        <v>0</v>
      </c>
      <c r="K249" s="5">
        <v>1.6032108999999997</v>
      </c>
      <c r="L249" s="8">
        <v>1.2537206000000001</v>
      </c>
      <c r="M249" s="5">
        <v>2.6423375000000004</v>
      </c>
      <c r="N249" s="4">
        <v>175</v>
      </c>
      <c r="O249" s="4">
        <f>IFERROR(VLOOKUP(Escopo[[#This Row],[ALIMENTADOR]],[2]ALIM!$A:$B,2,0),"")</f>
        <v>1006</v>
      </c>
    </row>
    <row r="250" spans="1:15" x14ac:dyDescent="0.35">
      <c r="A250" s="1">
        <v>252</v>
      </c>
      <c r="B250" s="1" t="s">
        <v>258</v>
      </c>
      <c r="C250" s="57" t="s">
        <v>372</v>
      </c>
      <c r="D250" s="59"/>
      <c r="E250" t="s">
        <v>451</v>
      </c>
      <c r="F250" s="4">
        <f>IFERROR(VLOOKUP(Escopo[[#This Row],[ALIMENTADOR]],[1]Planilha1!$A:$B,2,0),"")</f>
        <v>100</v>
      </c>
      <c r="G250" s="4">
        <v>88</v>
      </c>
      <c r="H250" s="1">
        <v>24</v>
      </c>
      <c r="I250" s="1">
        <v>0</v>
      </c>
      <c r="J250" s="1">
        <v>1</v>
      </c>
      <c r="K250" s="5">
        <v>1.9416537000000005</v>
      </c>
      <c r="L250" s="8">
        <v>1.5140110999999901</v>
      </c>
      <c r="M250" s="5">
        <v>2.1497239999999995</v>
      </c>
      <c r="N250" s="4">
        <v>132</v>
      </c>
      <c r="O250" s="4">
        <f>IFERROR(VLOOKUP(Escopo[[#This Row],[ALIMENTADOR]],[2]ALIM!$A:$B,2,0),"")</f>
        <v>794</v>
      </c>
    </row>
    <row r="251" spans="1:15" x14ac:dyDescent="0.35">
      <c r="A251" s="1">
        <v>253</v>
      </c>
      <c r="B251" s="1" t="s">
        <v>1</v>
      </c>
      <c r="C251" s="57" t="s">
        <v>239</v>
      </c>
      <c r="D251" s="59"/>
      <c r="E251" t="s">
        <v>484</v>
      </c>
      <c r="F251" s="4">
        <f>IFERROR(VLOOKUP(Escopo[[#This Row],[ALIMENTADOR]],[1]Planilha1!$A:$B,2,0),"")</f>
        <v>81</v>
      </c>
      <c r="G251" s="4">
        <v>78</v>
      </c>
      <c r="H251" s="1">
        <v>11</v>
      </c>
      <c r="I251" s="1">
        <v>3</v>
      </c>
      <c r="J251" s="1">
        <v>3</v>
      </c>
      <c r="K251" s="5">
        <v>1.6561338999999999</v>
      </c>
      <c r="L251" s="8">
        <v>3.5552652</v>
      </c>
      <c r="M251" s="5">
        <v>0.50622100000000014</v>
      </c>
      <c r="N251" s="4">
        <v>42</v>
      </c>
      <c r="O251" s="4">
        <f>IFERROR(VLOOKUP(Escopo[[#This Row],[ALIMENTADOR]],[2]ALIM!$A:$B,2,0),"")</f>
        <v>1502</v>
      </c>
    </row>
    <row r="252" spans="1:15" x14ac:dyDescent="0.35">
      <c r="A252" s="1">
        <v>254</v>
      </c>
      <c r="B252" s="1" t="s">
        <v>1</v>
      </c>
      <c r="C252" s="57" t="s">
        <v>249</v>
      </c>
      <c r="D252" s="59"/>
      <c r="E252" t="s">
        <v>444</v>
      </c>
      <c r="F252" s="4">
        <f>IFERROR(VLOOKUP(Escopo[[#This Row],[ALIMENTADOR]],[1]Planilha1!$A:$B,2,0),"")</f>
        <v>65</v>
      </c>
      <c r="G252" s="4">
        <v>34</v>
      </c>
      <c r="H252" s="1">
        <v>4</v>
      </c>
      <c r="I252" s="1">
        <v>1</v>
      </c>
      <c r="J252" s="1">
        <v>1</v>
      </c>
      <c r="K252" s="5">
        <v>1.7328094000000001</v>
      </c>
      <c r="L252" s="8">
        <v>1.7129397</v>
      </c>
      <c r="M252" s="5">
        <v>0.82191590000000003</v>
      </c>
      <c r="N252" s="4">
        <v>40</v>
      </c>
      <c r="O252" s="4">
        <f>IFERROR(VLOOKUP(Escopo[[#This Row],[ALIMENTADOR]],[2]ALIM!$A:$B,2,0),"")</f>
        <v>1036</v>
      </c>
    </row>
    <row r="253" spans="1:15" x14ac:dyDescent="0.35">
      <c r="A253" s="1">
        <v>128</v>
      </c>
      <c r="B253" s="1" t="s">
        <v>21</v>
      </c>
      <c r="C253" s="57" t="s">
        <v>91</v>
      </c>
      <c r="D253" s="59"/>
      <c r="E253" t="s">
        <v>468</v>
      </c>
      <c r="F253" s="4">
        <f>IFERROR(VLOOKUP(Escopo[[#This Row],[ALIMENTADOR]],[1]Planilha1!$A:$B,2,0),"")</f>
        <v>347</v>
      </c>
      <c r="G253" s="4">
        <v>299</v>
      </c>
      <c r="H253" s="1">
        <v>62</v>
      </c>
      <c r="I253" s="1">
        <v>4</v>
      </c>
      <c r="J253" s="1">
        <v>6</v>
      </c>
      <c r="K253" s="5">
        <v>8.0794823999999998</v>
      </c>
      <c r="L253" s="8">
        <v>8.2090517999999992</v>
      </c>
      <c r="M253" s="5">
        <v>14.489770799999995</v>
      </c>
      <c r="N253" s="4">
        <v>1150</v>
      </c>
      <c r="O253" s="4">
        <f>IFERROR(VLOOKUP(Escopo[[#This Row],[ALIMENTADOR]],[2]ALIM!$A:$B,2,0),"")</f>
        <v>7486</v>
      </c>
    </row>
    <row r="254" spans="1:15" x14ac:dyDescent="0.35">
      <c r="A254" s="1">
        <v>256</v>
      </c>
      <c r="B254" s="1" t="s">
        <v>1</v>
      </c>
      <c r="C254" s="57" t="s">
        <v>250</v>
      </c>
      <c r="D254" s="59"/>
      <c r="E254" t="s">
        <v>481</v>
      </c>
      <c r="F254" s="4">
        <f>IFERROR(VLOOKUP(Escopo[[#This Row],[ALIMENTADOR]],[1]Planilha1!$A:$B,2,0),"")</f>
        <v>147</v>
      </c>
      <c r="G254" s="4">
        <v>145</v>
      </c>
      <c r="H254" s="1">
        <v>8</v>
      </c>
      <c r="I254" s="1">
        <v>1</v>
      </c>
      <c r="J254" s="1">
        <v>1</v>
      </c>
      <c r="K254" s="5">
        <v>2.4775204</v>
      </c>
      <c r="L254" s="8">
        <v>0.9908901</v>
      </c>
      <c r="M254" s="5">
        <v>1.3108950999999991</v>
      </c>
      <c r="N254" s="4">
        <v>114</v>
      </c>
      <c r="O254" s="4">
        <f>IFERROR(VLOOKUP(Escopo[[#This Row],[ALIMENTADOR]],[2]ALIM!$A:$B,2,0),"")</f>
        <v>245</v>
      </c>
    </row>
    <row r="255" spans="1:15" x14ac:dyDescent="0.35">
      <c r="A255" s="1">
        <v>258</v>
      </c>
      <c r="B255" s="1" t="s">
        <v>1</v>
      </c>
      <c r="C255" s="57" t="s">
        <v>252</v>
      </c>
      <c r="D255" s="59"/>
      <c r="E255" t="s">
        <v>444</v>
      </c>
      <c r="F255" s="4">
        <f>IFERROR(VLOOKUP(Escopo[[#This Row],[ALIMENTADOR]],[1]Planilha1!$A:$B,2,0),"")</f>
        <v>62</v>
      </c>
      <c r="G255" s="4">
        <v>9</v>
      </c>
      <c r="H255" s="1">
        <v>7</v>
      </c>
      <c r="I255" s="1">
        <v>0</v>
      </c>
      <c r="J255" s="1">
        <v>0</v>
      </c>
      <c r="K255" s="5">
        <v>1.9583562000000003</v>
      </c>
      <c r="L255" s="8">
        <v>0</v>
      </c>
      <c r="M255" s="5" t="s">
        <v>502</v>
      </c>
      <c r="N255" s="4" t="s">
        <v>502</v>
      </c>
      <c r="O255" s="4">
        <f>IFERROR(VLOOKUP(Escopo[[#This Row],[ALIMENTADOR]],[2]ALIM!$A:$B,2,0),"")</f>
        <v>20</v>
      </c>
    </row>
    <row r="256" spans="1:15" x14ac:dyDescent="0.35">
      <c r="A256" s="1">
        <v>259</v>
      </c>
      <c r="B256" s="1" t="s">
        <v>1</v>
      </c>
      <c r="C256" s="57" t="s">
        <v>256</v>
      </c>
      <c r="D256" s="59"/>
      <c r="E256" t="s">
        <v>444</v>
      </c>
      <c r="F256" s="4">
        <f>IFERROR(VLOOKUP(Escopo[[#This Row],[ALIMENTADOR]],[1]Planilha1!$A:$B,2,0),"")</f>
        <v>42</v>
      </c>
      <c r="G256" s="4">
        <v>22</v>
      </c>
      <c r="H256" s="1">
        <v>5</v>
      </c>
      <c r="I256" s="1">
        <v>0</v>
      </c>
      <c r="J256" s="1">
        <v>0</v>
      </c>
      <c r="K256" s="5">
        <v>1.1804208</v>
      </c>
      <c r="L256" s="8">
        <v>0</v>
      </c>
      <c r="M256" s="5" t="s">
        <v>502</v>
      </c>
      <c r="N256" s="4" t="s">
        <v>502</v>
      </c>
      <c r="O256" s="4">
        <f>IFERROR(VLOOKUP(Escopo[[#This Row],[ALIMENTADOR]],[2]ALIM!$A:$B,2,0),"")</f>
        <v>6</v>
      </c>
    </row>
    <row r="257" spans="1:15" x14ac:dyDescent="0.35">
      <c r="A257" s="1">
        <v>82</v>
      </c>
      <c r="B257" s="1" t="s">
        <v>21</v>
      </c>
      <c r="C257" s="57" t="s">
        <v>96</v>
      </c>
      <c r="D257" s="59"/>
      <c r="E257" t="s">
        <v>446</v>
      </c>
      <c r="F257" s="4">
        <f>IFERROR(VLOOKUP(Escopo[[#This Row],[ALIMENTADOR]],[1]Planilha1!$A:$B,2,0),"")</f>
        <v>330</v>
      </c>
      <c r="G257" s="4">
        <v>241</v>
      </c>
      <c r="H257" s="1">
        <v>53</v>
      </c>
      <c r="I257" s="1">
        <v>1</v>
      </c>
      <c r="J257" s="1">
        <v>3</v>
      </c>
      <c r="K257" s="5">
        <v>5.1252250999999989</v>
      </c>
      <c r="L257" s="8">
        <v>8.5451214999999898</v>
      </c>
      <c r="M257" s="5">
        <v>21.679448099999991</v>
      </c>
      <c r="N257" s="4">
        <v>1469</v>
      </c>
      <c r="O257" s="4">
        <f>IFERROR(VLOOKUP(Escopo[[#This Row],[ALIMENTADOR]],[2]ALIM!$A:$B,2,0),"")</f>
        <v>4810</v>
      </c>
    </row>
    <row r="258" spans="1:15" x14ac:dyDescent="0.35">
      <c r="A258" s="1">
        <v>103</v>
      </c>
      <c r="B258" s="1" t="s">
        <v>21</v>
      </c>
      <c r="C258" s="57" t="s">
        <v>60</v>
      </c>
      <c r="D258" s="59"/>
      <c r="E258" t="s">
        <v>442</v>
      </c>
      <c r="F258" s="4">
        <f>IFERROR(VLOOKUP(Escopo[[#This Row],[ALIMENTADOR]],[1]Planilha1!$A:$B,2,0),"")</f>
        <v>642</v>
      </c>
      <c r="G258" s="4">
        <v>615</v>
      </c>
      <c r="H258" s="1">
        <v>91</v>
      </c>
      <c r="I258" s="1">
        <v>1</v>
      </c>
      <c r="J258" s="1">
        <v>6</v>
      </c>
      <c r="K258" s="5">
        <v>10.663095999999985</v>
      </c>
      <c r="L258" s="8">
        <v>17.372499999999999</v>
      </c>
      <c r="M258" s="5">
        <v>27.376851899999998</v>
      </c>
      <c r="N258" s="4">
        <v>1877</v>
      </c>
      <c r="O258" s="4">
        <f>IFERROR(VLOOKUP(Escopo[[#This Row],[ALIMENTADOR]],[2]ALIM!$A:$B,2,0),"")</f>
        <v>3565</v>
      </c>
    </row>
    <row r="259" spans="1:15" x14ac:dyDescent="0.35">
      <c r="A259" s="1">
        <v>263</v>
      </c>
      <c r="B259" s="1" t="s">
        <v>1</v>
      </c>
      <c r="C259" s="57" t="s">
        <v>245</v>
      </c>
      <c r="D259" s="59"/>
      <c r="E259" t="s">
        <v>477</v>
      </c>
      <c r="F259" s="4">
        <f>IFERROR(VLOOKUP(Escopo[[#This Row],[ALIMENTADOR]],[1]Planilha1!$A:$B,2,0),"")</f>
        <v>103</v>
      </c>
      <c r="G259" s="4">
        <v>84</v>
      </c>
      <c r="H259" s="1">
        <v>4</v>
      </c>
      <c r="I259" s="1">
        <v>0</v>
      </c>
      <c r="J259" s="1">
        <v>0</v>
      </c>
      <c r="K259" s="5">
        <v>1.7791080999999997</v>
      </c>
      <c r="L259" s="8">
        <v>0.76595360000000001</v>
      </c>
      <c r="M259" s="5">
        <v>0.39659369999999988</v>
      </c>
      <c r="N259" s="4">
        <v>61</v>
      </c>
      <c r="O259" s="4">
        <f>IFERROR(VLOOKUP(Escopo[[#This Row],[ALIMENTADOR]],[2]ALIM!$A:$B,2,0),"")</f>
        <v>380</v>
      </c>
    </row>
    <row r="260" spans="1:15" x14ac:dyDescent="0.35">
      <c r="A260" s="1">
        <v>264</v>
      </c>
      <c r="B260" s="1" t="s">
        <v>1</v>
      </c>
      <c r="C260" s="57" t="s">
        <v>253</v>
      </c>
      <c r="D260" s="59"/>
      <c r="E260" t="s">
        <v>444</v>
      </c>
      <c r="F260" s="4">
        <f>IFERROR(VLOOKUP(Escopo[[#This Row],[ALIMENTADOR]],[1]Planilha1!$A:$B,2,0),"")</f>
        <v>39</v>
      </c>
      <c r="G260" s="4">
        <v>3</v>
      </c>
      <c r="H260" s="1">
        <v>7</v>
      </c>
      <c r="I260" s="1">
        <v>0</v>
      </c>
      <c r="J260" s="1">
        <v>0</v>
      </c>
      <c r="K260" s="5">
        <v>1.1328262</v>
      </c>
      <c r="L260" s="8">
        <v>0</v>
      </c>
      <c r="M260" s="5" t="s">
        <v>502</v>
      </c>
      <c r="N260" s="4" t="s">
        <v>502</v>
      </c>
      <c r="O260" s="4">
        <f>IFERROR(VLOOKUP(Escopo[[#This Row],[ALIMENTADOR]],[2]ALIM!$A:$B,2,0),"")</f>
        <v>8</v>
      </c>
    </row>
    <row r="261" spans="1:15" x14ac:dyDescent="0.35">
      <c r="A261" s="1">
        <v>266</v>
      </c>
      <c r="B261" s="1" t="s">
        <v>1</v>
      </c>
      <c r="C261" s="57" t="s">
        <v>243</v>
      </c>
      <c r="D261" s="59"/>
      <c r="E261" t="s">
        <v>475</v>
      </c>
      <c r="F261" s="4">
        <f>IFERROR(VLOOKUP(Escopo[[#This Row],[ALIMENTADOR]],[1]Planilha1!$A:$B,2,0),"")</f>
        <v>109</v>
      </c>
      <c r="G261" s="4">
        <v>93</v>
      </c>
      <c r="H261" s="1">
        <v>14</v>
      </c>
      <c r="I261" s="1">
        <v>0</v>
      </c>
      <c r="J261" s="1">
        <v>1</v>
      </c>
      <c r="K261" s="5">
        <v>1.5631798000000003</v>
      </c>
      <c r="L261" s="8">
        <v>1.6789421</v>
      </c>
      <c r="M261" s="5">
        <v>0.67740109999999987</v>
      </c>
      <c r="N261" s="4">
        <v>52</v>
      </c>
      <c r="O261" s="4">
        <f>IFERROR(VLOOKUP(Escopo[[#This Row],[ALIMENTADOR]],[2]ALIM!$A:$B,2,0),"")</f>
        <v>480</v>
      </c>
    </row>
    <row r="262" spans="1:15" x14ac:dyDescent="0.35">
      <c r="A262" s="1">
        <v>267</v>
      </c>
      <c r="B262" s="1" t="s">
        <v>1</v>
      </c>
      <c r="C262" s="57" t="s">
        <v>238</v>
      </c>
      <c r="D262" s="59"/>
      <c r="E262" t="s">
        <v>489</v>
      </c>
      <c r="F262" s="4">
        <f>IFERROR(VLOOKUP(Escopo[[#This Row],[ALIMENTADOR]],[1]Planilha1!$A:$B,2,0),"")</f>
        <v>107</v>
      </c>
      <c r="G262" s="4">
        <v>88</v>
      </c>
      <c r="H262" s="1">
        <v>12</v>
      </c>
      <c r="I262" s="1">
        <v>1</v>
      </c>
      <c r="J262" s="1">
        <v>1</v>
      </c>
      <c r="K262" s="5">
        <v>3.0066359999999999</v>
      </c>
      <c r="L262" s="8">
        <v>1.1591667999999999</v>
      </c>
      <c r="M262" s="5">
        <v>0.32767420000000003</v>
      </c>
      <c r="N262" s="4">
        <v>20</v>
      </c>
      <c r="O262" s="4">
        <f>IFERROR(VLOOKUP(Escopo[[#This Row],[ALIMENTADOR]],[2]ALIM!$A:$B,2,0),"")</f>
        <v>83</v>
      </c>
    </row>
    <row r="263" spans="1:15" x14ac:dyDescent="0.35">
      <c r="A263" s="1">
        <v>268</v>
      </c>
      <c r="B263" s="1" t="s">
        <v>1</v>
      </c>
      <c r="C263" s="57" t="s">
        <v>247</v>
      </c>
      <c r="D263" s="59"/>
      <c r="E263" t="s">
        <v>489</v>
      </c>
      <c r="F263" s="4">
        <f>IFERROR(VLOOKUP(Escopo[[#This Row],[ALIMENTADOR]],[1]Planilha1!$A:$B,2,0),"")</f>
        <v>77</v>
      </c>
      <c r="G263" s="4">
        <v>71</v>
      </c>
      <c r="H263" s="1">
        <v>8</v>
      </c>
      <c r="I263" s="1">
        <v>1</v>
      </c>
      <c r="J263" s="1">
        <v>1</v>
      </c>
      <c r="K263" s="5">
        <v>2.7043625999999996</v>
      </c>
      <c r="L263" s="8">
        <v>0.69840590000000002</v>
      </c>
      <c r="M263" s="5">
        <v>0.85975309999999994</v>
      </c>
      <c r="N263" s="4">
        <v>41</v>
      </c>
      <c r="O263" s="4">
        <f>IFERROR(VLOOKUP(Escopo[[#This Row],[ALIMENTADOR]],[2]ALIM!$A:$B,2,0),"")</f>
        <v>23</v>
      </c>
    </row>
    <row r="264" spans="1:15" x14ac:dyDescent="0.35">
      <c r="A264" s="1">
        <v>270</v>
      </c>
      <c r="B264" s="1" t="s">
        <v>258</v>
      </c>
      <c r="C264" s="57" t="s">
        <v>375</v>
      </c>
      <c r="D264" s="59"/>
      <c r="E264" t="s">
        <v>491</v>
      </c>
      <c r="F264" s="4">
        <f>IFERROR(VLOOKUP(Escopo[[#This Row],[ALIMENTADOR]],[1]Planilha1!$A:$B,2,0),"")</f>
        <v>107</v>
      </c>
      <c r="G264" s="4">
        <v>71</v>
      </c>
      <c r="H264" s="1">
        <v>4</v>
      </c>
      <c r="I264" s="1">
        <v>1</v>
      </c>
      <c r="J264" s="1">
        <v>0</v>
      </c>
      <c r="K264" s="5">
        <v>3.5222825999999996</v>
      </c>
      <c r="L264" s="8">
        <v>1.8274892</v>
      </c>
      <c r="M264" s="5">
        <v>0.29400280000000001</v>
      </c>
      <c r="N264" s="4">
        <v>22</v>
      </c>
      <c r="O264" s="4">
        <f>IFERROR(VLOOKUP(Escopo[[#This Row],[ALIMENTADOR]],[2]ALIM!$A:$B,2,0),"")</f>
        <v>18</v>
      </c>
    </row>
    <row r="265" spans="1:15" x14ac:dyDescent="0.35">
      <c r="A265" s="1">
        <v>271</v>
      </c>
      <c r="B265" s="1" t="s">
        <v>21</v>
      </c>
      <c r="C265" s="57" t="s">
        <v>131</v>
      </c>
      <c r="D265" s="59"/>
      <c r="E265" t="s">
        <v>492</v>
      </c>
      <c r="F265" s="4">
        <f>IFERROR(VLOOKUP(Escopo[[#This Row],[ALIMENTADOR]],[1]Planilha1!$A:$B,2,0),"")</f>
        <v>155</v>
      </c>
      <c r="G265" s="4">
        <v>65</v>
      </c>
      <c r="H265" s="1">
        <v>4</v>
      </c>
      <c r="I265" s="1">
        <v>0</v>
      </c>
      <c r="J265" s="1">
        <v>0</v>
      </c>
      <c r="K265" s="5">
        <v>4.2077619999999989</v>
      </c>
      <c r="L265" s="8">
        <v>2.6002812999999998</v>
      </c>
      <c r="M265" s="5">
        <v>0.22492769999999998</v>
      </c>
      <c r="N265" s="4">
        <v>18</v>
      </c>
      <c r="O265" s="4">
        <f>IFERROR(VLOOKUP(Escopo[[#This Row],[ALIMENTADOR]],[2]ALIM!$A:$B,2,0),"")</f>
        <v>38</v>
      </c>
    </row>
    <row r="266" spans="1:15" x14ac:dyDescent="0.35">
      <c r="A266" s="1">
        <v>272</v>
      </c>
      <c r="B266" s="1" t="s">
        <v>258</v>
      </c>
      <c r="C266" s="57" t="s">
        <v>371</v>
      </c>
      <c r="D266" s="59"/>
      <c r="E266" t="s">
        <v>491</v>
      </c>
      <c r="F266" s="4">
        <f>IFERROR(VLOOKUP(Escopo[[#This Row],[ALIMENTADOR]],[1]Planilha1!$A:$B,2,0),"")</f>
        <v>102</v>
      </c>
      <c r="G266" s="4">
        <v>60</v>
      </c>
      <c r="H266" s="1">
        <v>7</v>
      </c>
      <c r="I266" s="1">
        <v>1</v>
      </c>
      <c r="J266" s="1">
        <v>0</v>
      </c>
      <c r="K266" s="5">
        <v>2.5213815999999984</v>
      </c>
      <c r="L266" s="8">
        <v>2.9987430000000002</v>
      </c>
      <c r="M266" s="5">
        <v>0.18212329999999999</v>
      </c>
      <c r="N266" s="4">
        <v>17</v>
      </c>
      <c r="O266" s="4">
        <f>IFERROR(VLOOKUP(Escopo[[#This Row],[ALIMENTADOR]],[2]ALIM!$A:$B,2,0),"")</f>
        <v>30</v>
      </c>
    </row>
    <row r="267" spans="1:15" x14ac:dyDescent="0.35">
      <c r="A267" s="1">
        <v>276</v>
      </c>
      <c r="B267" s="1" t="s">
        <v>258</v>
      </c>
      <c r="C267" s="57" t="s">
        <v>379</v>
      </c>
      <c r="D267" s="59"/>
      <c r="E267" t="s">
        <v>491</v>
      </c>
      <c r="F267" s="4">
        <f>IFERROR(VLOOKUP(Escopo[[#This Row],[ALIMENTADOR]],[1]Planilha1!$A:$B,2,0),"")</f>
        <v>77</v>
      </c>
      <c r="G267" s="4">
        <v>31</v>
      </c>
      <c r="H267" s="1">
        <v>5</v>
      </c>
      <c r="I267" s="1">
        <v>1</v>
      </c>
      <c r="J267" s="1">
        <v>0</v>
      </c>
      <c r="K267" s="5">
        <v>2.3230781999999994</v>
      </c>
      <c r="L267" s="8">
        <v>1.2573345</v>
      </c>
      <c r="M267" s="5">
        <v>0.13401199999999999</v>
      </c>
      <c r="N267" s="4">
        <v>9</v>
      </c>
      <c r="O267" s="4">
        <f>IFERROR(VLOOKUP(Escopo[[#This Row],[ALIMENTADOR]],[2]ALIM!$A:$B,2,0),"")</f>
        <v>7</v>
      </c>
    </row>
    <row r="268" spans="1:15" x14ac:dyDescent="0.35">
      <c r="A268" s="1">
        <v>277</v>
      </c>
      <c r="B268" s="1" t="s">
        <v>258</v>
      </c>
      <c r="C268" s="57" t="s">
        <v>373</v>
      </c>
      <c r="D268" s="59"/>
      <c r="E268" t="s">
        <v>491</v>
      </c>
      <c r="F268" s="4">
        <f>IFERROR(VLOOKUP(Escopo[[#This Row],[ALIMENTADOR]],[1]Planilha1!$A:$B,2,0),"")</f>
        <v>105</v>
      </c>
      <c r="G268" s="4">
        <v>55</v>
      </c>
      <c r="H268" s="1">
        <v>3</v>
      </c>
      <c r="I268" s="1">
        <v>1</v>
      </c>
      <c r="J268" s="1">
        <v>1</v>
      </c>
      <c r="K268" s="5">
        <v>2.9849409999999996</v>
      </c>
      <c r="L268" s="8">
        <v>1.6158087000000001</v>
      </c>
      <c r="M268" s="5">
        <v>5.2398700000000006E-2</v>
      </c>
      <c r="N268" s="4">
        <v>5</v>
      </c>
      <c r="O268" s="4">
        <f>IFERROR(VLOOKUP(Escopo[[#This Row],[ALIMENTADOR]],[2]ALIM!$A:$B,2,0),"")</f>
        <v>16</v>
      </c>
    </row>
    <row r="269" spans="1:15" x14ac:dyDescent="0.35">
      <c r="A269" s="1">
        <v>278</v>
      </c>
      <c r="B269" s="1" t="s">
        <v>21</v>
      </c>
      <c r="C269" s="57" t="s">
        <v>142</v>
      </c>
      <c r="D269" s="59"/>
      <c r="E269" t="s">
        <v>492</v>
      </c>
      <c r="F269" s="4">
        <f>IFERROR(VLOOKUP(Escopo[[#This Row],[ALIMENTADOR]],[1]Planilha1!$A:$B,2,0),"")</f>
        <v>97</v>
      </c>
      <c r="G269" s="4">
        <v>71</v>
      </c>
      <c r="H269" s="1">
        <v>2</v>
      </c>
      <c r="I269" s="1">
        <v>0</v>
      </c>
      <c r="J269" s="1">
        <v>0</v>
      </c>
      <c r="K269" s="5">
        <v>3.1474439000000003</v>
      </c>
      <c r="L269" s="8">
        <v>0.91180030000000001</v>
      </c>
      <c r="M269" s="5">
        <v>7.935819999999999E-2</v>
      </c>
      <c r="N269" s="4">
        <v>5</v>
      </c>
      <c r="O269" s="4">
        <f>IFERROR(VLOOKUP(Escopo[[#This Row],[ALIMENTADOR]],[2]ALIM!$A:$B,2,0),"")</f>
        <v>6</v>
      </c>
    </row>
    <row r="270" spans="1:15" x14ac:dyDescent="0.35">
      <c r="A270" s="1">
        <v>279</v>
      </c>
      <c r="B270" s="1" t="s">
        <v>21</v>
      </c>
      <c r="C270" s="57" t="s">
        <v>104</v>
      </c>
      <c r="D270" s="59"/>
      <c r="E270" t="s">
        <v>493</v>
      </c>
      <c r="F270" s="4">
        <f>IFERROR(VLOOKUP(Escopo[[#This Row],[ALIMENTADOR]],[1]Planilha1!$A:$B,2,0),"")</f>
        <v>666</v>
      </c>
      <c r="G270" s="4">
        <v>385</v>
      </c>
      <c r="H270" s="1">
        <v>1</v>
      </c>
      <c r="I270" s="1">
        <v>2</v>
      </c>
      <c r="J270" s="1">
        <v>0</v>
      </c>
      <c r="K270" s="5">
        <v>33.76101400000001</v>
      </c>
      <c r="L270" s="8">
        <v>1.3506E-3</v>
      </c>
      <c r="M270" s="5">
        <v>1.1320700000000001E-2</v>
      </c>
      <c r="N270" s="4">
        <v>1</v>
      </c>
      <c r="O270" s="4">
        <f>IFERROR(VLOOKUP(Escopo[[#This Row],[ALIMENTADOR]],[2]ALIM!$A:$B,2,0),"")</f>
        <v>2</v>
      </c>
    </row>
    <row r="271" spans="1:15" x14ac:dyDescent="0.35">
      <c r="A271" s="1">
        <v>280</v>
      </c>
      <c r="B271" s="1" t="s">
        <v>21</v>
      </c>
      <c r="C271" s="57" t="s">
        <v>124</v>
      </c>
      <c r="D271" s="59"/>
      <c r="E271" t="s">
        <v>440</v>
      </c>
      <c r="F271" s="4">
        <f>IFERROR(VLOOKUP(Escopo[[#This Row],[ALIMENTADOR]],[1]Planilha1!$A:$B,2,0),"")</f>
        <v>231</v>
      </c>
      <c r="G271" s="4">
        <v>193</v>
      </c>
      <c r="H271" s="1">
        <v>2</v>
      </c>
      <c r="I271" s="1">
        <v>0</v>
      </c>
      <c r="J271" s="1">
        <v>0</v>
      </c>
      <c r="K271" s="5">
        <v>6.8140843000000038</v>
      </c>
      <c r="L271" s="8">
        <v>1.1900999999999999E-3</v>
      </c>
      <c r="M271" s="5">
        <v>1.8999800000000001E-2</v>
      </c>
      <c r="N271" s="4">
        <v>1</v>
      </c>
      <c r="O271" s="4">
        <f>IFERROR(VLOOKUP(Escopo[[#This Row],[ALIMENTADOR]],[2]ALIM!$A:$B,2,0),"")</f>
        <v>2</v>
      </c>
    </row>
    <row r="272" spans="1:15" x14ac:dyDescent="0.35">
      <c r="A272" s="1">
        <v>281</v>
      </c>
      <c r="B272" s="1" t="s">
        <v>21</v>
      </c>
      <c r="C272" s="57" t="s">
        <v>150</v>
      </c>
      <c r="D272" s="59"/>
      <c r="E272" t="s">
        <v>445</v>
      </c>
      <c r="F272" s="4">
        <f>IFERROR(VLOOKUP(Escopo[[#This Row],[ALIMENTADOR]],[1]Planilha1!$A:$B,2,0),"")</f>
        <v>69</v>
      </c>
      <c r="G272" s="4">
        <v>61</v>
      </c>
      <c r="H272" s="1">
        <v>1</v>
      </c>
      <c r="I272" s="1">
        <v>0</v>
      </c>
      <c r="J272" s="1">
        <v>0</v>
      </c>
      <c r="K272" s="5">
        <v>2.3368759000000008</v>
      </c>
      <c r="L272" s="8">
        <v>6.5964599999999998E-2</v>
      </c>
      <c r="M272" s="5" t="s">
        <v>502</v>
      </c>
      <c r="N272" s="4" t="s">
        <v>502</v>
      </c>
      <c r="O272" s="4">
        <f>IFERROR(VLOOKUP(Escopo[[#This Row],[ALIMENTADOR]],[2]ALIM!$A:$B,2,0),"")</f>
        <v>33</v>
      </c>
    </row>
    <row r="273" spans="1:15" x14ac:dyDescent="0.35">
      <c r="A273" s="1">
        <v>282</v>
      </c>
      <c r="B273" s="1" t="s">
        <v>1</v>
      </c>
      <c r="C273" s="57" t="s">
        <v>255</v>
      </c>
      <c r="D273" s="59"/>
      <c r="E273" t="s">
        <v>444</v>
      </c>
      <c r="F273" s="4">
        <f>IFERROR(VLOOKUP(Escopo[[#This Row],[ALIMENTADOR]],[1]Planilha1!$A:$B,2,0),"")</f>
        <v>52</v>
      </c>
      <c r="G273" s="4">
        <v>51</v>
      </c>
      <c r="H273" s="1">
        <v>1</v>
      </c>
      <c r="I273" s="1">
        <v>0</v>
      </c>
      <c r="J273" s="1">
        <v>0</v>
      </c>
      <c r="K273" s="5">
        <v>1.6231292999999998</v>
      </c>
      <c r="L273" s="8">
        <v>4.1933900000000003E-2</v>
      </c>
      <c r="M273" s="5" t="s">
        <v>502</v>
      </c>
      <c r="N273" s="4" t="s">
        <v>502</v>
      </c>
      <c r="O273" s="4" t="str">
        <f>IFERROR(VLOOKUP(Escopo[[#This Row],[ALIMENTADOR]],[2]ALIM!$A:$B,2,0),"")</f>
        <v/>
      </c>
    </row>
    <row r="274" spans="1:15" x14ac:dyDescent="0.35">
      <c r="A274" s="1">
        <v>284</v>
      </c>
      <c r="B274" s="1" t="s">
        <v>258</v>
      </c>
      <c r="C274" s="57" t="s">
        <v>514</v>
      </c>
      <c r="D274" s="59"/>
      <c r="E274" t="s">
        <v>436</v>
      </c>
      <c r="F274" s="4">
        <f>IFERROR(VLOOKUP(Escopo[[#This Row],[ALIMENTADOR]],[1]Planilha1!$A:$B,2,0),"")</f>
        <v>601</v>
      </c>
      <c r="G274" s="4">
        <v>518</v>
      </c>
      <c r="H274" s="1">
        <v>58</v>
      </c>
      <c r="I274" s="1">
        <v>2</v>
      </c>
      <c r="J274" s="1">
        <v>2</v>
      </c>
      <c r="K274" s="5">
        <v>9.5138487999999999</v>
      </c>
      <c r="L274" s="5">
        <v>0</v>
      </c>
      <c r="M274" s="5" t="s">
        <v>502</v>
      </c>
      <c r="N274" s="4" t="s">
        <v>502</v>
      </c>
      <c r="O274" s="4" t="str">
        <f>IFERROR(VLOOKUP(Escopo[[#This Row],[ALIMENTADOR]],[2]ALIM!$A:$B,2,0),"")</f>
        <v/>
      </c>
    </row>
    <row r="275" spans="1:15" x14ac:dyDescent="0.35">
      <c r="A275" s="1">
        <v>285</v>
      </c>
      <c r="B275" s="1" t="s">
        <v>21</v>
      </c>
      <c r="C275" s="57" t="s">
        <v>29</v>
      </c>
      <c r="D275" s="59"/>
      <c r="E275" t="s">
        <v>476</v>
      </c>
      <c r="F275" s="4">
        <f>IFERROR(VLOOKUP(Escopo[[#This Row],[ALIMENTADOR]],[1]Planilha1!$A:$B,2,0),"")</f>
        <v>86</v>
      </c>
      <c r="G275" s="4">
        <v>82</v>
      </c>
      <c r="H275" s="1">
        <v>0</v>
      </c>
      <c r="I275" s="1">
        <v>1</v>
      </c>
      <c r="J275" s="1">
        <v>0</v>
      </c>
      <c r="K275" s="5">
        <v>2.9060196</v>
      </c>
      <c r="L275" s="5">
        <v>0</v>
      </c>
      <c r="M275" s="5">
        <v>6.2137396999999988</v>
      </c>
      <c r="N275" s="4">
        <v>561</v>
      </c>
      <c r="O275" s="4">
        <f>IFERROR(VLOOKUP(Escopo[[#This Row],[ALIMENTADOR]],[2]ALIM!$A:$B,2,0),"")</f>
        <v>291</v>
      </c>
    </row>
    <row r="276" spans="1:15" x14ac:dyDescent="0.35">
      <c r="A276" s="1">
        <v>286</v>
      </c>
      <c r="B276" s="1" t="s">
        <v>258</v>
      </c>
      <c r="C276" s="57" t="s">
        <v>513</v>
      </c>
      <c r="D276" s="59"/>
      <c r="E276" t="s">
        <v>494</v>
      </c>
      <c r="F276" s="4">
        <f>IFERROR(VLOOKUP(Escopo[[#This Row],[ALIMENTADOR]],[1]Planilha1!$A:$B,2,0),"")</f>
        <v>1052</v>
      </c>
      <c r="G276" s="4">
        <v>998</v>
      </c>
      <c r="H276" s="1">
        <v>91</v>
      </c>
      <c r="I276" s="1">
        <v>1</v>
      </c>
      <c r="J276" s="1">
        <v>2</v>
      </c>
      <c r="K276" s="5">
        <v>15.616687399999993</v>
      </c>
      <c r="L276" s="5">
        <v>0</v>
      </c>
      <c r="M276" s="5" t="s">
        <v>502</v>
      </c>
      <c r="N276" s="4" t="s">
        <v>502</v>
      </c>
      <c r="O276" s="4" t="str">
        <f>IFERROR(VLOOKUP(Escopo[[#This Row],[ALIMENTADOR]],[2]ALIM!$A:$B,2,0),"")</f>
        <v/>
      </c>
    </row>
    <row r="277" spans="1:15" x14ac:dyDescent="0.35">
      <c r="A277" s="1">
        <v>287</v>
      </c>
      <c r="B277" s="1" t="s">
        <v>1</v>
      </c>
      <c r="C277" s="57" t="s">
        <v>512</v>
      </c>
      <c r="D277" s="59"/>
      <c r="E277" t="s">
        <v>483</v>
      </c>
      <c r="F277" s="4">
        <f>IFERROR(VLOOKUP(Escopo[[#This Row],[ALIMENTADOR]],[1]Planilha1!$A:$B,2,0),"")</f>
        <v>133</v>
      </c>
      <c r="G277" s="4">
        <v>118</v>
      </c>
      <c r="H277" s="1">
        <v>12</v>
      </c>
      <c r="I277" s="1">
        <v>1</v>
      </c>
      <c r="J277" s="1">
        <v>0</v>
      </c>
      <c r="K277" s="5">
        <v>1.8086628000000011</v>
      </c>
      <c r="L277" s="5">
        <v>0</v>
      </c>
      <c r="M277" s="5" t="s">
        <v>502</v>
      </c>
      <c r="N277" s="4" t="s">
        <v>502</v>
      </c>
      <c r="O277" s="4" t="str">
        <f>IFERROR(VLOOKUP(Escopo[[#This Row],[ALIMENTADOR]],[2]ALIM!$A:$B,2,0),"")</f>
        <v/>
      </c>
    </row>
    <row r="278" spans="1:15" x14ac:dyDescent="0.35">
      <c r="A278" s="1">
        <v>288</v>
      </c>
      <c r="B278" s="1" t="s">
        <v>258</v>
      </c>
      <c r="C278" s="57" t="s">
        <v>511</v>
      </c>
      <c r="D278" s="59"/>
      <c r="E278" t="s">
        <v>486</v>
      </c>
      <c r="F278" s="4">
        <f>IFERROR(VLOOKUP(Escopo[[#This Row],[ALIMENTADOR]],[1]Planilha1!$A:$B,2,0),"")</f>
        <v>559</v>
      </c>
      <c r="G278" s="4">
        <v>450</v>
      </c>
      <c r="H278" s="1">
        <v>49</v>
      </c>
      <c r="I278" s="1">
        <v>3</v>
      </c>
      <c r="J278" s="1">
        <v>0</v>
      </c>
      <c r="K278" s="5">
        <v>21.514097700000033</v>
      </c>
      <c r="L278" s="5">
        <v>0</v>
      </c>
      <c r="M278" s="5" t="s">
        <v>502</v>
      </c>
      <c r="N278" s="4" t="s">
        <v>502</v>
      </c>
      <c r="O278" s="4" t="str">
        <f>IFERROR(VLOOKUP(Escopo[[#This Row],[ALIMENTADOR]],[2]ALIM!$A:$B,2,0),"")</f>
        <v/>
      </c>
    </row>
    <row r="279" spans="1:15" x14ac:dyDescent="0.35">
      <c r="A279" s="1">
        <v>289</v>
      </c>
      <c r="B279" s="1" t="s">
        <v>1</v>
      </c>
      <c r="C279" s="57" t="s">
        <v>510</v>
      </c>
      <c r="D279" s="59"/>
      <c r="E279" t="s">
        <v>477</v>
      </c>
      <c r="F279" s="4">
        <f>IFERROR(VLOOKUP(Escopo[[#This Row],[ALIMENTADOR]],[1]Planilha1!$A:$B,2,0),"")</f>
        <v>217</v>
      </c>
      <c r="G279" s="4">
        <v>191</v>
      </c>
      <c r="H279" s="1">
        <v>23</v>
      </c>
      <c r="I279" s="1">
        <v>1</v>
      </c>
      <c r="J279" s="1">
        <v>3</v>
      </c>
      <c r="K279" s="5">
        <v>2.7184183999999996</v>
      </c>
      <c r="L279" s="5">
        <v>0</v>
      </c>
      <c r="M279" s="5" t="s">
        <v>502</v>
      </c>
      <c r="N279" s="4" t="s">
        <v>502</v>
      </c>
      <c r="O279" s="4" t="str">
        <f>IFERROR(VLOOKUP(Escopo[[#This Row],[ALIMENTADOR]],[2]ALIM!$A:$B,2,0),"")</f>
        <v/>
      </c>
    </row>
    <row r="280" spans="1:15" x14ac:dyDescent="0.35">
      <c r="A280" s="1">
        <v>290</v>
      </c>
      <c r="B280" s="1" t="s">
        <v>258</v>
      </c>
      <c r="C280" s="57" t="s">
        <v>509</v>
      </c>
      <c r="D280" s="59"/>
      <c r="E280" t="s">
        <v>488</v>
      </c>
      <c r="F280" s="4">
        <f>IFERROR(VLOOKUP(Escopo[[#This Row],[ALIMENTADOR]],[1]Planilha1!$A:$B,2,0),"")</f>
        <v>472</v>
      </c>
      <c r="G280" s="4">
        <v>404</v>
      </c>
      <c r="H280" s="1">
        <v>37</v>
      </c>
      <c r="I280" s="1">
        <v>1</v>
      </c>
      <c r="J280" s="1">
        <v>0</v>
      </c>
      <c r="K280" s="5">
        <v>10.477451699999987</v>
      </c>
      <c r="L280" s="5">
        <v>0</v>
      </c>
      <c r="M280" s="5" t="s">
        <v>502</v>
      </c>
      <c r="N280" s="4" t="s">
        <v>502</v>
      </c>
      <c r="O280" s="4" t="str">
        <f>IFERROR(VLOOKUP(Escopo[[#This Row],[ALIMENTADOR]],[2]ALIM!$A:$B,2,0),"")</f>
        <v/>
      </c>
    </row>
    <row r="281" spans="1:15" x14ac:dyDescent="0.35">
      <c r="A281" s="1">
        <v>291</v>
      </c>
      <c r="B281" s="1" t="s">
        <v>1</v>
      </c>
      <c r="C281" s="57" t="s">
        <v>508</v>
      </c>
      <c r="D281" s="59"/>
      <c r="E281" t="s">
        <v>478</v>
      </c>
      <c r="F281" s="4">
        <f>IFERROR(VLOOKUP(Escopo[[#This Row],[ALIMENTADOR]],[1]Planilha1!$A:$B,2,0),"")</f>
        <v>103</v>
      </c>
      <c r="G281" s="4">
        <v>100</v>
      </c>
      <c r="H281" s="1">
        <v>1</v>
      </c>
      <c r="I281" s="1">
        <v>1</v>
      </c>
      <c r="J281" s="1">
        <v>1</v>
      </c>
      <c r="K281" s="5">
        <v>2.8244083999999998</v>
      </c>
      <c r="L281" s="5">
        <v>0</v>
      </c>
      <c r="M281" s="5" t="s">
        <v>502</v>
      </c>
      <c r="N281" s="4" t="s">
        <v>502</v>
      </c>
      <c r="O281" s="4" t="str">
        <f>IFERROR(VLOOKUP(Escopo[[#This Row],[ALIMENTADOR]],[2]ALIM!$A:$B,2,0),"")</f>
        <v/>
      </c>
    </row>
    <row r="282" spans="1:15" x14ac:dyDescent="0.35">
      <c r="A282" s="1">
        <v>292</v>
      </c>
      <c r="B282" s="1" t="s">
        <v>258</v>
      </c>
      <c r="C282" s="57" t="s">
        <v>338</v>
      </c>
      <c r="D282" s="59"/>
      <c r="E282" t="s">
        <v>495</v>
      </c>
      <c r="F282" s="4">
        <f>IFERROR(VLOOKUP(Escopo[[#This Row],[ALIMENTADOR]],[1]Planilha1!$A:$B,2,0),"")</f>
        <v>890</v>
      </c>
      <c r="G282" s="4">
        <v>803</v>
      </c>
      <c r="H282" s="1">
        <v>0</v>
      </c>
      <c r="I282" s="1">
        <v>5</v>
      </c>
      <c r="J282" s="1">
        <v>0</v>
      </c>
      <c r="K282" s="5">
        <v>33.173355700000037</v>
      </c>
      <c r="L282" s="8">
        <v>0</v>
      </c>
      <c r="M282" s="5" t="s">
        <v>502</v>
      </c>
      <c r="N282" s="4" t="s">
        <v>502</v>
      </c>
      <c r="O282" s="4">
        <f>IFERROR(VLOOKUP(Escopo[[#This Row],[ALIMENTADOR]],[2]ALIM!$A:$B,2,0),"")</f>
        <v>1</v>
      </c>
    </row>
    <row r="283" spans="1:15" x14ac:dyDescent="0.35">
      <c r="A283" s="1">
        <v>293</v>
      </c>
      <c r="B283" s="1" t="s">
        <v>21</v>
      </c>
      <c r="C283" s="57" t="s">
        <v>101</v>
      </c>
      <c r="D283" s="59"/>
      <c r="E283" t="s">
        <v>493</v>
      </c>
      <c r="F283" s="4">
        <f>IFERROR(VLOOKUP(Escopo[[#This Row],[ALIMENTADOR]],[1]Planilha1!$A:$B,2,0),"")</f>
        <v>654</v>
      </c>
      <c r="G283" s="4">
        <v>363</v>
      </c>
      <c r="H283" s="1">
        <v>0</v>
      </c>
      <c r="I283" s="1">
        <v>6</v>
      </c>
      <c r="J283" s="1">
        <v>0</v>
      </c>
      <c r="K283" s="5">
        <v>34.065477100000038</v>
      </c>
      <c r="L283" s="8">
        <v>0</v>
      </c>
      <c r="M283" s="5" t="s">
        <v>502</v>
      </c>
      <c r="N283" s="4" t="s">
        <v>502</v>
      </c>
      <c r="O283" s="4">
        <f>IFERROR(VLOOKUP(Escopo[[#This Row],[ALIMENTADOR]],[2]ALIM!$A:$B,2,0),"")</f>
        <v>1</v>
      </c>
    </row>
    <row r="284" spans="1:15" x14ac:dyDescent="0.35">
      <c r="A284" s="1">
        <v>294</v>
      </c>
      <c r="B284" s="1" t="s">
        <v>1</v>
      </c>
      <c r="C284" s="57" t="s">
        <v>507</v>
      </c>
      <c r="D284" s="59"/>
      <c r="E284" t="s">
        <v>489</v>
      </c>
      <c r="F284" s="4">
        <f>IFERROR(VLOOKUP(Escopo[[#This Row],[ALIMENTADOR]],[1]Planilha1!$A:$B,2,0),"")</f>
        <v>51</v>
      </c>
      <c r="G284" s="4">
        <v>44</v>
      </c>
      <c r="H284" s="1">
        <v>7</v>
      </c>
      <c r="I284" s="1">
        <v>0</v>
      </c>
      <c r="J284" s="1">
        <v>1</v>
      </c>
      <c r="K284" s="5">
        <v>1.6862373999999998</v>
      </c>
      <c r="L284" s="5">
        <v>0</v>
      </c>
      <c r="M284" s="5" t="s">
        <v>502</v>
      </c>
      <c r="N284" s="4" t="s">
        <v>502</v>
      </c>
      <c r="O284" s="4" t="str">
        <f>IFERROR(VLOOKUP(Escopo[[#This Row],[ALIMENTADOR]],[2]ALIM!$A:$B,2,0),"")</f>
        <v/>
      </c>
    </row>
    <row r="285" spans="1:15" x14ac:dyDescent="0.35">
      <c r="A285" s="1">
        <v>295</v>
      </c>
      <c r="B285" s="1" t="s">
        <v>21</v>
      </c>
      <c r="C285" s="57" t="s">
        <v>107</v>
      </c>
      <c r="D285" s="59"/>
      <c r="E285" t="s">
        <v>435</v>
      </c>
      <c r="F285" s="4">
        <f>IFERROR(VLOOKUP(Escopo[[#This Row],[ALIMENTADOR]],[1]Planilha1!$A:$B,2,0),"")</f>
        <v>884</v>
      </c>
      <c r="G285" s="4">
        <v>791</v>
      </c>
      <c r="H285" s="1">
        <v>0</v>
      </c>
      <c r="I285" s="1">
        <v>2</v>
      </c>
      <c r="J285" s="1">
        <v>0</v>
      </c>
      <c r="K285" s="5">
        <v>36.464586699999984</v>
      </c>
      <c r="L285" s="8">
        <v>0</v>
      </c>
      <c r="M285" s="5" t="s">
        <v>502</v>
      </c>
      <c r="N285" s="4" t="s">
        <v>502</v>
      </c>
      <c r="O285" s="4">
        <f>IFERROR(VLOOKUP(Escopo[[#This Row],[ALIMENTADOR]],[2]ALIM!$A:$B,2,0),"")</f>
        <v>6</v>
      </c>
    </row>
    <row r="286" spans="1:15" x14ac:dyDescent="0.35">
      <c r="A286" s="1">
        <v>296</v>
      </c>
      <c r="B286" s="1" t="s">
        <v>1</v>
      </c>
      <c r="C286" s="57" t="s">
        <v>506</v>
      </c>
      <c r="D286" s="59" t="s">
        <v>549</v>
      </c>
      <c r="E286" t="s">
        <v>496</v>
      </c>
      <c r="F286" s="4">
        <f>IFERROR(VLOOKUP(Escopo[[#This Row],[ALIMENTADOR]],[1]Planilha1!$A:$B,2,0),"")</f>
        <v>79</v>
      </c>
      <c r="G286" s="4"/>
      <c r="H286" s="1">
        <v>6</v>
      </c>
      <c r="I286" s="1">
        <v>1</v>
      </c>
      <c r="J286" s="1">
        <v>0</v>
      </c>
      <c r="K286" s="5">
        <v>0.71484210000000015</v>
      </c>
      <c r="L286" s="5">
        <v>0</v>
      </c>
      <c r="M286" s="5" t="s">
        <v>502</v>
      </c>
      <c r="N286" s="4" t="s">
        <v>502</v>
      </c>
      <c r="O286" s="4" t="str">
        <f>IFERROR(VLOOKUP(Escopo[[#This Row],[ALIMENTADOR]],[2]ALIM!$A:$B,2,0),"")</f>
        <v/>
      </c>
    </row>
    <row r="287" spans="1:15" x14ac:dyDescent="0.35">
      <c r="A287" s="1">
        <v>297</v>
      </c>
      <c r="B287" s="1" t="s">
        <v>258</v>
      </c>
      <c r="C287" s="57" t="s">
        <v>347</v>
      </c>
      <c r="D287" s="59"/>
      <c r="E287" t="s">
        <v>495</v>
      </c>
      <c r="F287" s="4">
        <f>IFERROR(VLOOKUP(Escopo[[#This Row],[ALIMENTADOR]],[1]Planilha1!$A:$B,2,0),"")</f>
        <v>385</v>
      </c>
      <c r="G287" s="4">
        <v>358</v>
      </c>
      <c r="H287" s="1">
        <v>0</v>
      </c>
      <c r="I287" s="1">
        <v>2</v>
      </c>
      <c r="J287" s="1">
        <v>0</v>
      </c>
      <c r="K287" s="5">
        <v>15.045357100000004</v>
      </c>
      <c r="L287" s="8">
        <v>0</v>
      </c>
      <c r="M287" s="5" t="s">
        <v>502</v>
      </c>
      <c r="N287" s="4" t="s">
        <v>502</v>
      </c>
      <c r="O287" s="4" t="str">
        <f>IFERROR(VLOOKUP(Escopo[[#This Row],[ALIMENTADOR]],[2]ALIM!$A:$B,2,0),"")</f>
        <v/>
      </c>
    </row>
    <row r="288" spans="1:15" x14ac:dyDescent="0.35">
      <c r="A288" s="1">
        <v>298</v>
      </c>
      <c r="B288" s="1" t="s">
        <v>258</v>
      </c>
      <c r="C288" s="57" t="s">
        <v>505</v>
      </c>
      <c r="D288" s="59"/>
      <c r="E288" t="s">
        <v>434</v>
      </c>
      <c r="F288" s="4">
        <f>IFERROR(VLOOKUP(Escopo[[#This Row],[ALIMENTADOR]],[1]Planilha1!$A:$B,2,0),"")</f>
        <v>268</v>
      </c>
      <c r="G288" s="4">
        <v>224</v>
      </c>
      <c r="H288" s="1">
        <v>41</v>
      </c>
      <c r="I288" s="1">
        <v>1</v>
      </c>
      <c r="J288" s="1">
        <v>4</v>
      </c>
      <c r="K288" s="5">
        <v>4.9509460999999995</v>
      </c>
      <c r="L288" s="5">
        <v>0</v>
      </c>
      <c r="M288" s="5" t="s">
        <v>502</v>
      </c>
      <c r="N288" s="4" t="s">
        <v>502</v>
      </c>
      <c r="O288" s="4" t="str">
        <f>IFERROR(VLOOKUP(Escopo[[#This Row],[ALIMENTADOR]],[2]ALIM!$A:$B,2,0),"")</f>
        <v/>
      </c>
    </row>
    <row r="289" spans="1:15" x14ac:dyDescent="0.35">
      <c r="A289" s="1">
        <v>299</v>
      </c>
      <c r="B289" s="1" t="s">
        <v>258</v>
      </c>
      <c r="C289" s="57" t="s">
        <v>354</v>
      </c>
      <c r="D289" s="59"/>
      <c r="E289" t="s">
        <v>497</v>
      </c>
      <c r="F289" s="4">
        <f>IFERROR(VLOOKUP(Escopo[[#This Row],[ALIMENTADOR]],[1]Planilha1!$A:$B,2,0),"")</f>
        <v>288</v>
      </c>
      <c r="G289" s="4">
        <v>272</v>
      </c>
      <c r="H289" s="1">
        <v>0</v>
      </c>
      <c r="I289" s="1">
        <v>3</v>
      </c>
      <c r="J289" s="1">
        <v>0</v>
      </c>
      <c r="K289" s="5">
        <v>11.493292000000011</v>
      </c>
      <c r="L289" s="8">
        <v>0</v>
      </c>
      <c r="M289" s="5" t="s">
        <v>502</v>
      </c>
      <c r="N289" s="4" t="s">
        <v>502</v>
      </c>
      <c r="O289" s="4" t="str">
        <f>IFERROR(VLOOKUP(Escopo[[#This Row],[ALIMENTADOR]],[2]ALIM!$A:$B,2,0),"")</f>
        <v/>
      </c>
    </row>
    <row r="290" spans="1:15" x14ac:dyDescent="0.35">
      <c r="A290" s="1">
        <v>300</v>
      </c>
      <c r="B290" s="1" t="s">
        <v>1</v>
      </c>
      <c r="C290" s="57" t="s">
        <v>504</v>
      </c>
      <c r="D290" s="59" t="s">
        <v>549</v>
      </c>
      <c r="E290" t="s">
        <v>496</v>
      </c>
      <c r="F290" s="4">
        <f>IFERROR(VLOOKUP(Escopo[[#This Row],[ALIMENTADOR]],[1]Planilha1!$A:$B,2,0),"")</f>
        <v>62</v>
      </c>
      <c r="G290" s="4">
        <v>61</v>
      </c>
      <c r="H290" s="1">
        <v>23</v>
      </c>
      <c r="I290" s="1">
        <v>1</v>
      </c>
      <c r="J290" s="1">
        <v>1</v>
      </c>
      <c r="K290" s="5">
        <v>1.0512091000000003</v>
      </c>
      <c r="L290" s="5">
        <v>0</v>
      </c>
      <c r="M290" s="5" t="s">
        <v>502</v>
      </c>
      <c r="N290" s="4" t="s">
        <v>502</v>
      </c>
      <c r="O290" s="4" t="str">
        <f>IFERROR(VLOOKUP(Escopo[[#This Row],[ALIMENTADOR]],[2]ALIM!$A:$B,2,0),"")</f>
        <v/>
      </c>
    </row>
    <row r="291" spans="1:15" x14ac:dyDescent="0.35">
      <c r="A291" s="1">
        <v>301</v>
      </c>
      <c r="B291" s="1" t="s">
        <v>21</v>
      </c>
      <c r="C291" s="57" t="s">
        <v>105</v>
      </c>
      <c r="D291" s="59"/>
      <c r="E291" t="s">
        <v>493</v>
      </c>
      <c r="F291" s="4">
        <f>IFERROR(VLOOKUP(Escopo[[#This Row],[ALIMENTADOR]],[1]Planilha1!$A:$B,2,0),"")</f>
        <v>544</v>
      </c>
      <c r="G291" s="4">
        <v>404</v>
      </c>
      <c r="H291" s="1">
        <v>0</v>
      </c>
      <c r="I291" s="1">
        <v>3</v>
      </c>
      <c r="J291" s="1">
        <v>0</v>
      </c>
      <c r="K291" s="5">
        <v>22.25609590000003</v>
      </c>
      <c r="L291" s="8">
        <v>0</v>
      </c>
      <c r="M291" s="5" t="s">
        <v>502</v>
      </c>
      <c r="N291" s="4" t="s">
        <v>502</v>
      </c>
      <c r="O291" s="4">
        <f>IFERROR(VLOOKUP(Escopo[[#This Row],[ALIMENTADOR]],[2]ALIM!$A:$B,2,0),"")</f>
        <v>2</v>
      </c>
    </row>
    <row r="292" spans="1:15" x14ac:dyDescent="0.35">
      <c r="A292" s="1">
        <v>302</v>
      </c>
      <c r="B292" s="1" t="s">
        <v>21</v>
      </c>
      <c r="C292" s="57" t="s">
        <v>116</v>
      </c>
      <c r="D292" s="59"/>
      <c r="E292" t="s">
        <v>493</v>
      </c>
      <c r="F292" s="4">
        <f>IFERROR(VLOOKUP(Escopo[[#This Row],[ALIMENTADOR]],[1]Planilha1!$A:$B,2,0),"")</f>
        <v>369</v>
      </c>
      <c r="G292" s="4">
        <v>272</v>
      </c>
      <c r="H292" s="1">
        <v>0</v>
      </c>
      <c r="I292" s="1">
        <v>2</v>
      </c>
      <c r="J292" s="1">
        <v>0</v>
      </c>
      <c r="K292" s="5">
        <v>18.463488900000023</v>
      </c>
      <c r="L292" s="8">
        <v>0</v>
      </c>
      <c r="M292" s="5" t="s">
        <v>502</v>
      </c>
      <c r="N292" s="4" t="s">
        <v>502</v>
      </c>
      <c r="O292" s="4">
        <f>IFERROR(VLOOKUP(Escopo[[#This Row],[ALIMENTADOR]],[2]ALIM!$A:$B,2,0),"")</f>
        <v>4</v>
      </c>
    </row>
    <row r="293" spans="1:15" x14ac:dyDescent="0.35">
      <c r="A293" s="1">
        <v>303</v>
      </c>
      <c r="B293" s="1" t="s">
        <v>21</v>
      </c>
      <c r="C293" s="57" t="s">
        <v>117</v>
      </c>
      <c r="D293" s="59"/>
      <c r="E293" t="s">
        <v>493</v>
      </c>
      <c r="F293" s="4">
        <f>IFERROR(VLOOKUP(Escopo[[#This Row],[ALIMENTADOR]],[1]Planilha1!$A:$B,2,0),"")</f>
        <v>550</v>
      </c>
      <c r="G293" s="4">
        <v>382</v>
      </c>
      <c r="H293" s="1">
        <v>0</v>
      </c>
      <c r="I293" s="1">
        <v>4</v>
      </c>
      <c r="J293" s="1">
        <v>0</v>
      </c>
      <c r="K293" s="5">
        <v>22.596118099999977</v>
      </c>
      <c r="L293" s="8">
        <v>0</v>
      </c>
      <c r="M293" s="5" t="s">
        <v>502</v>
      </c>
      <c r="N293" s="4" t="s">
        <v>502</v>
      </c>
      <c r="O293" s="4">
        <f>IFERROR(VLOOKUP(Escopo[[#This Row],[ALIMENTADOR]],[2]ALIM!$A:$B,2,0),"")</f>
        <v>4</v>
      </c>
    </row>
    <row r="294" spans="1:15" x14ac:dyDescent="0.35">
      <c r="A294" s="1">
        <v>304</v>
      </c>
      <c r="B294" s="1" t="s">
        <v>21</v>
      </c>
      <c r="C294" s="57" t="s">
        <v>120</v>
      </c>
      <c r="D294" s="59"/>
      <c r="E294" t="s">
        <v>498</v>
      </c>
      <c r="F294" s="4">
        <f>IFERROR(VLOOKUP(Escopo[[#This Row],[ALIMENTADOR]],[1]Planilha1!$A:$B,2,0),"")</f>
        <v>920</v>
      </c>
      <c r="G294" s="4">
        <v>805</v>
      </c>
      <c r="H294" s="1">
        <v>0</v>
      </c>
      <c r="I294" s="1">
        <v>5</v>
      </c>
      <c r="J294" s="1">
        <v>0</v>
      </c>
      <c r="K294" s="5">
        <v>36.631458800000082</v>
      </c>
      <c r="L294" s="8">
        <v>0</v>
      </c>
      <c r="M294" s="5" t="s">
        <v>502</v>
      </c>
      <c r="N294" s="4" t="s">
        <v>502</v>
      </c>
      <c r="O294" s="4">
        <f>IFERROR(VLOOKUP(Escopo[[#This Row],[ALIMENTADOR]],[2]ALIM!$A:$B,2,0),"")</f>
        <v>2</v>
      </c>
    </row>
    <row r="295" spans="1:15" x14ac:dyDescent="0.35">
      <c r="A295" s="1">
        <v>305</v>
      </c>
      <c r="B295" s="1" t="s">
        <v>258</v>
      </c>
      <c r="C295" s="57" t="s">
        <v>361</v>
      </c>
      <c r="D295" s="59"/>
      <c r="E295" t="s">
        <v>497</v>
      </c>
      <c r="F295" s="4">
        <f>IFERROR(VLOOKUP(Escopo[[#This Row],[ALIMENTADOR]],[1]Planilha1!$A:$B,2,0),"")</f>
        <v>228</v>
      </c>
      <c r="G295" s="4">
        <v>190</v>
      </c>
      <c r="H295" s="1">
        <v>0</v>
      </c>
      <c r="I295" s="1">
        <v>1</v>
      </c>
      <c r="J295" s="1">
        <v>0</v>
      </c>
      <c r="K295" s="5">
        <v>9.0095981000000052</v>
      </c>
      <c r="L295" s="8">
        <v>0</v>
      </c>
      <c r="M295" s="5" t="s">
        <v>502</v>
      </c>
      <c r="N295" s="4" t="s">
        <v>502</v>
      </c>
      <c r="O295" s="4" t="str">
        <f>IFERROR(VLOOKUP(Escopo[[#This Row],[ALIMENTADOR]],[2]ALIM!$A:$B,2,0),"")</f>
        <v/>
      </c>
    </row>
    <row r="296" spans="1:15" x14ac:dyDescent="0.35">
      <c r="A296" s="1">
        <v>306</v>
      </c>
      <c r="B296" s="1" t="s">
        <v>258</v>
      </c>
      <c r="C296" s="57" t="s">
        <v>360</v>
      </c>
      <c r="D296" s="59"/>
      <c r="E296" t="s">
        <v>497</v>
      </c>
      <c r="F296" s="4">
        <f>IFERROR(VLOOKUP(Escopo[[#This Row],[ALIMENTADOR]],[1]Planilha1!$A:$B,2,0),"")</f>
        <v>358</v>
      </c>
      <c r="G296" s="4">
        <v>281</v>
      </c>
      <c r="H296" s="1">
        <v>0</v>
      </c>
      <c r="I296" s="1">
        <v>4</v>
      </c>
      <c r="J296" s="1">
        <v>0</v>
      </c>
      <c r="K296" s="5">
        <v>12.345579899999992</v>
      </c>
      <c r="L296" s="8">
        <v>0</v>
      </c>
      <c r="M296" s="5" t="s">
        <v>502</v>
      </c>
      <c r="N296" s="4" t="s">
        <v>502</v>
      </c>
      <c r="O296" s="4" t="str">
        <f>IFERROR(VLOOKUP(Escopo[[#This Row],[ALIMENTADOR]],[2]ALIM!$A:$B,2,0),"")</f>
        <v/>
      </c>
    </row>
    <row r="297" spans="1:15" x14ac:dyDescent="0.35">
      <c r="A297" s="1">
        <v>307</v>
      </c>
      <c r="B297" s="1" t="s">
        <v>21</v>
      </c>
      <c r="C297" s="57" t="s">
        <v>122</v>
      </c>
      <c r="D297" s="59"/>
      <c r="E297" t="s">
        <v>435</v>
      </c>
      <c r="F297" s="4">
        <f>IFERROR(VLOOKUP(Escopo[[#This Row],[ALIMENTADOR]],[1]Planilha1!$A:$B,2,0),"")</f>
        <v>686</v>
      </c>
      <c r="G297" s="4">
        <v>642</v>
      </c>
      <c r="H297" s="1">
        <v>0</v>
      </c>
      <c r="I297" s="1">
        <v>4</v>
      </c>
      <c r="J297" s="1">
        <v>0</v>
      </c>
      <c r="K297" s="5">
        <v>22.855627500000004</v>
      </c>
      <c r="L297" s="8">
        <v>0</v>
      </c>
      <c r="M297" s="5" t="s">
        <v>502</v>
      </c>
      <c r="N297" s="4" t="s">
        <v>502</v>
      </c>
      <c r="O297" s="4" t="str">
        <f>IFERROR(VLOOKUP(Escopo[[#This Row],[ALIMENTADOR]],[2]ALIM!$A:$B,2,0),"")</f>
        <v/>
      </c>
    </row>
    <row r="298" spans="1:15" x14ac:dyDescent="0.35">
      <c r="A298" s="1">
        <v>308</v>
      </c>
      <c r="B298" s="1" t="s">
        <v>21</v>
      </c>
      <c r="C298" s="57" t="s">
        <v>121</v>
      </c>
      <c r="D298" s="59"/>
      <c r="E298" t="s">
        <v>498</v>
      </c>
      <c r="F298" s="4">
        <f>IFERROR(VLOOKUP(Escopo[[#This Row],[ALIMENTADOR]],[1]Planilha1!$A:$B,2,0),"")</f>
        <v>381</v>
      </c>
      <c r="G298" s="4">
        <v>285</v>
      </c>
      <c r="H298" s="1">
        <v>0</v>
      </c>
      <c r="I298" s="1">
        <v>2</v>
      </c>
      <c r="J298" s="1">
        <v>0</v>
      </c>
      <c r="K298" s="5">
        <v>13.570863599999987</v>
      </c>
      <c r="L298" s="8">
        <v>0</v>
      </c>
      <c r="M298" s="5" t="s">
        <v>502</v>
      </c>
      <c r="N298" s="4" t="s">
        <v>502</v>
      </c>
      <c r="O298" s="4">
        <f>IFERROR(VLOOKUP(Escopo[[#This Row],[ALIMENTADOR]],[2]ALIM!$A:$B,2,0),"")</f>
        <v>1</v>
      </c>
    </row>
    <row r="299" spans="1:15" x14ac:dyDescent="0.35">
      <c r="A299" s="1">
        <v>309</v>
      </c>
      <c r="B299" s="1" t="s">
        <v>258</v>
      </c>
      <c r="C299" s="57" t="s">
        <v>363</v>
      </c>
      <c r="D299" s="59"/>
      <c r="E299" t="s">
        <v>434</v>
      </c>
      <c r="F299" s="4">
        <f>IFERROR(VLOOKUP(Escopo[[#This Row],[ALIMENTADOR]],[1]Planilha1!$A:$B,2,0),"")</f>
        <v>566</v>
      </c>
      <c r="G299" s="4">
        <v>435</v>
      </c>
      <c r="H299" s="1">
        <v>0</v>
      </c>
      <c r="I299" s="1">
        <v>4</v>
      </c>
      <c r="J299" s="1">
        <v>0</v>
      </c>
      <c r="K299" s="5">
        <v>17.726083999999997</v>
      </c>
      <c r="L299" s="8">
        <v>0</v>
      </c>
      <c r="M299" s="5" t="s">
        <v>502</v>
      </c>
      <c r="N299" s="4" t="s">
        <v>502</v>
      </c>
      <c r="O299" s="4">
        <f>IFERROR(VLOOKUP(Escopo[[#This Row],[ALIMENTADOR]],[2]ALIM!$A:$B,2,0),"")</f>
        <v>1</v>
      </c>
    </row>
    <row r="300" spans="1:15" x14ac:dyDescent="0.35">
      <c r="A300" s="1">
        <v>310</v>
      </c>
      <c r="B300" s="1" t="s">
        <v>258</v>
      </c>
      <c r="C300" s="57" t="s">
        <v>364</v>
      </c>
      <c r="D300" s="59"/>
      <c r="E300" t="s">
        <v>495</v>
      </c>
      <c r="F300" s="4">
        <f>IFERROR(VLOOKUP(Escopo[[#This Row],[ALIMENTADOR]],[1]Planilha1!$A:$B,2,0),"")</f>
        <v>379</v>
      </c>
      <c r="G300" s="4">
        <v>292</v>
      </c>
      <c r="H300" s="1">
        <v>0</v>
      </c>
      <c r="I300" s="1">
        <v>3</v>
      </c>
      <c r="J300" s="1">
        <v>0</v>
      </c>
      <c r="K300" s="5">
        <v>14.984876700000006</v>
      </c>
      <c r="L300" s="8">
        <v>0</v>
      </c>
      <c r="M300" s="5" t="s">
        <v>502</v>
      </c>
      <c r="N300" s="4" t="s">
        <v>502</v>
      </c>
      <c r="O300" s="4">
        <f>IFERROR(VLOOKUP(Escopo[[#This Row],[ALIMENTADOR]],[2]ALIM!$A:$B,2,0),"")</f>
        <v>4</v>
      </c>
    </row>
    <row r="301" spans="1:15" x14ac:dyDescent="0.35">
      <c r="A301" s="1">
        <v>311</v>
      </c>
      <c r="B301" s="1" t="s">
        <v>21</v>
      </c>
      <c r="C301" s="57" t="s">
        <v>123</v>
      </c>
      <c r="D301" s="59"/>
      <c r="E301" t="s">
        <v>498</v>
      </c>
      <c r="F301" s="4">
        <f>IFERROR(VLOOKUP(Escopo[[#This Row],[ALIMENTADOR]],[1]Planilha1!$A:$B,2,0),"")</f>
        <v>408</v>
      </c>
      <c r="G301" s="4">
        <v>283</v>
      </c>
      <c r="H301" s="1">
        <v>0</v>
      </c>
      <c r="I301" s="1">
        <v>4</v>
      </c>
      <c r="J301" s="1">
        <v>0</v>
      </c>
      <c r="K301" s="5">
        <v>15.262546099999996</v>
      </c>
      <c r="L301" s="8">
        <v>0</v>
      </c>
      <c r="M301" s="5" t="s">
        <v>502</v>
      </c>
      <c r="N301" s="4" t="s">
        <v>502</v>
      </c>
      <c r="O301" s="4" t="str">
        <f>IFERROR(VLOOKUP(Escopo[[#This Row],[ALIMENTADOR]],[2]ALIM!$A:$B,2,0),"")</f>
        <v/>
      </c>
    </row>
    <row r="302" spans="1:15" x14ac:dyDescent="0.35">
      <c r="A302" s="1">
        <v>312</v>
      </c>
      <c r="B302" s="1" t="s">
        <v>258</v>
      </c>
      <c r="C302" s="57" t="s">
        <v>365</v>
      </c>
      <c r="D302" s="59"/>
      <c r="E302" t="s">
        <v>497</v>
      </c>
      <c r="F302" s="4">
        <f>IFERROR(VLOOKUP(Escopo[[#This Row],[ALIMENTADOR]],[1]Planilha1!$A:$B,2,0),"")</f>
        <v>481</v>
      </c>
      <c r="G302" s="4">
        <v>252</v>
      </c>
      <c r="H302" s="1">
        <v>0</v>
      </c>
      <c r="I302" s="1">
        <v>6</v>
      </c>
      <c r="J302" s="1">
        <v>0</v>
      </c>
      <c r="K302" s="5">
        <v>17.097709600000009</v>
      </c>
      <c r="L302" s="8">
        <v>0</v>
      </c>
      <c r="M302" s="5" t="s">
        <v>502</v>
      </c>
      <c r="N302" s="4" t="s">
        <v>502</v>
      </c>
      <c r="O302" s="4" t="str">
        <f>IFERROR(VLOOKUP(Escopo[[#This Row],[ALIMENTADOR]],[2]ALIM!$A:$B,2,0),"")</f>
        <v/>
      </c>
    </row>
    <row r="303" spans="1:15" x14ac:dyDescent="0.35">
      <c r="A303" s="1">
        <v>313</v>
      </c>
      <c r="B303" s="1" t="s">
        <v>21</v>
      </c>
      <c r="C303" s="57" t="s">
        <v>125</v>
      </c>
      <c r="D303" s="59"/>
      <c r="E303" t="s">
        <v>499</v>
      </c>
      <c r="F303" s="4">
        <f>IFERROR(VLOOKUP(Escopo[[#This Row],[ALIMENTADOR]],[1]Planilha1!$A:$B,2,0),"")</f>
        <v>811</v>
      </c>
      <c r="G303" s="4">
        <v>769</v>
      </c>
      <c r="H303" s="1">
        <v>0</v>
      </c>
      <c r="I303" s="1">
        <v>4</v>
      </c>
      <c r="J303" s="1">
        <v>0</v>
      </c>
      <c r="K303" s="5">
        <v>25.71969739999999</v>
      </c>
      <c r="L303" s="8">
        <v>0</v>
      </c>
      <c r="M303" s="5" t="s">
        <v>502</v>
      </c>
      <c r="N303" s="4" t="s">
        <v>502</v>
      </c>
      <c r="O303" s="4" t="str">
        <f>IFERROR(VLOOKUP(Escopo[[#This Row],[ALIMENTADOR]],[2]ALIM!$A:$B,2,0),"")</f>
        <v/>
      </c>
    </row>
    <row r="304" spans="1:15" x14ac:dyDescent="0.35">
      <c r="A304" s="1">
        <v>314</v>
      </c>
      <c r="B304" s="1" t="s">
        <v>258</v>
      </c>
      <c r="C304" s="57" t="s">
        <v>367</v>
      </c>
      <c r="D304" s="59"/>
      <c r="E304" t="s">
        <v>434</v>
      </c>
      <c r="F304" s="4">
        <f>IFERROR(VLOOKUP(Escopo[[#This Row],[ALIMENTADOR]],[1]Planilha1!$A:$B,2,0),"")</f>
        <v>413</v>
      </c>
      <c r="G304" s="4">
        <v>254</v>
      </c>
      <c r="H304" s="1">
        <v>0</v>
      </c>
      <c r="I304" s="1">
        <v>2</v>
      </c>
      <c r="J304" s="1">
        <v>0</v>
      </c>
      <c r="K304" s="5">
        <v>14.051036700000004</v>
      </c>
      <c r="L304" s="8">
        <v>0</v>
      </c>
      <c r="M304" s="5" t="s">
        <v>502</v>
      </c>
      <c r="N304" s="4" t="s">
        <v>502</v>
      </c>
      <c r="O304" s="4">
        <f>IFERROR(VLOOKUP(Escopo[[#This Row],[ALIMENTADOR]],[2]ALIM!$A:$B,2,0),"")</f>
        <v>2</v>
      </c>
    </row>
    <row r="305" spans="1:15" x14ac:dyDescent="0.35">
      <c r="A305" s="1">
        <v>315</v>
      </c>
      <c r="B305" s="1" t="s">
        <v>258</v>
      </c>
      <c r="C305" s="57" t="s">
        <v>368</v>
      </c>
      <c r="D305" s="59"/>
      <c r="E305" t="s">
        <v>495</v>
      </c>
      <c r="F305" s="4">
        <f>IFERROR(VLOOKUP(Escopo[[#This Row],[ALIMENTADOR]],[1]Planilha1!$A:$B,2,0),"")</f>
        <v>405</v>
      </c>
      <c r="G305" s="4">
        <v>272</v>
      </c>
      <c r="H305" s="1">
        <v>0</v>
      </c>
      <c r="I305" s="1">
        <v>4</v>
      </c>
      <c r="J305" s="1">
        <v>0</v>
      </c>
      <c r="K305" s="5">
        <v>17.789552999999966</v>
      </c>
      <c r="L305" s="8">
        <v>0</v>
      </c>
      <c r="M305" s="5" t="s">
        <v>502</v>
      </c>
      <c r="N305" s="4" t="s">
        <v>502</v>
      </c>
      <c r="O305" s="4">
        <f>IFERROR(VLOOKUP(Escopo[[#This Row],[ALIMENTADOR]],[2]ALIM!$A:$B,2,0),"")</f>
        <v>3</v>
      </c>
    </row>
    <row r="306" spans="1:15" x14ac:dyDescent="0.35">
      <c r="A306" s="1">
        <v>241</v>
      </c>
      <c r="B306" s="1" t="s">
        <v>21</v>
      </c>
      <c r="C306" s="57" t="s">
        <v>138</v>
      </c>
      <c r="D306" s="59"/>
      <c r="E306" t="s">
        <v>468</v>
      </c>
      <c r="F306" s="4">
        <f>IFERROR(VLOOKUP(Escopo[[#This Row],[ALIMENTADOR]],[1]Planilha1!$A:$B,2,0),"")</f>
        <v>80</v>
      </c>
      <c r="G306" s="4">
        <v>55</v>
      </c>
      <c r="H306" s="1">
        <v>6</v>
      </c>
      <c r="I306" s="1">
        <v>1</v>
      </c>
      <c r="J306" s="1">
        <v>3</v>
      </c>
      <c r="K306" s="5">
        <v>2.1581714999999999</v>
      </c>
      <c r="L306" s="8">
        <v>1.6890125</v>
      </c>
      <c r="M306" s="5">
        <v>1.8397916000000001</v>
      </c>
      <c r="N306" s="4">
        <v>171</v>
      </c>
      <c r="O306" s="4">
        <f>IFERROR(VLOOKUP(Escopo[[#This Row],[ALIMENTADOR]],[2]ALIM!$A:$B,2,0),"")</f>
        <v>2352</v>
      </c>
    </row>
    <row r="307" spans="1:15" x14ac:dyDescent="0.35">
      <c r="A307" s="1">
        <v>317</v>
      </c>
      <c r="B307" s="1" t="s">
        <v>258</v>
      </c>
      <c r="C307" s="57" t="s">
        <v>370</v>
      </c>
      <c r="D307" s="59"/>
      <c r="E307" t="s">
        <v>451</v>
      </c>
      <c r="F307" s="4">
        <f>IFERROR(VLOOKUP(Escopo[[#This Row],[ALIMENTADOR]],[1]Planilha1!$A:$B,2,0),"")</f>
        <v>121</v>
      </c>
      <c r="G307" s="4">
        <v>115</v>
      </c>
      <c r="H307" s="1">
        <v>0</v>
      </c>
      <c r="I307" s="1">
        <v>0</v>
      </c>
      <c r="J307" s="1">
        <v>0</v>
      </c>
      <c r="K307" s="5">
        <v>3.452703399999999</v>
      </c>
      <c r="L307" s="8">
        <v>0</v>
      </c>
      <c r="M307" s="5" t="s">
        <v>502</v>
      </c>
      <c r="N307" s="4" t="s">
        <v>502</v>
      </c>
      <c r="O307" s="4">
        <f>IFERROR(VLOOKUP(Escopo[[#This Row],[ALIMENTADOR]],[2]ALIM!$A:$B,2,0),"")</f>
        <v>2</v>
      </c>
    </row>
    <row r="308" spans="1:15" x14ac:dyDescent="0.35">
      <c r="A308" s="1">
        <v>318</v>
      </c>
      <c r="B308" s="1" t="s">
        <v>21</v>
      </c>
      <c r="C308" s="57" t="s">
        <v>135</v>
      </c>
      <c r="D308" s="59"/>
      <c r="E308" t="s">
        <v>440</v>
      </c>
      <c r="F308" s="4">
        <f>IFERROR(VLOOKUP(Escopo[[#This Row],[ALIMENTADOR]],[1]Planilha1!$A:$B,2,0),"")</f>
        <v>247</v>
      </c>
      <c r="G308" s="4">
        <v>135</v>
      </c>
      <c r="H308" s="1">
        <v>0</v>
      </c>
      <c r="I308" s="1">
        <v>0</v>
      </c>
      <c r="J308" s="1">
        <v>0</v>
      </c>
      <c r="K308" s="5">
        <v>6.7121508999999993</v>
      </c>
      <c r="L308" s="8">
        <v>0</v>
      </c>
      <c r="M308" s="5" t="s">
        <v>502</v>
      </c>
      <c r="N308" s="4" t="s">
        <v>502</v>
      </c>
      <c r="O308" s="4">
        <f>IFERROR(VLOOKUP(Escopo[[#This Row],[ALIMENTADOR]],[2]ALIM!$A:$B,2,0),"")</f>
        <v>1</v>
      </c>
    </row>
    <row r="309" spans="1:15" x14ac:dyDescent="0.35">
      <c r="A309" s="1">
        <v>319</v>
      </c>
      <c r="B309" s="1" t="s">
        <v>1</v>
      </c>
      <c r="C309" s="57" t="s">
        <v>244</v>
      </c>
      <c r="D309" s="59"/>
      <c r="E309" t="s">
        <v>483</v>
      </c>
      <c r="F309" s="4">
        <f>IFERROR(VLOOKUP(Escopo[[#This Row],[ALIMENTADOR]],[1]Planilha1!$A:$B,2,0),"")</f>
        <v>173</v>
      </c>
      <c r="G309" s="4">
        <v>161</v>
      </c>
      <c r="H309" s="1">
        <v>0</v>
      </c>
      <c r="I309" s="1">
        <v>0</v>
      </c>
      <c r="J309" s="1">
        <v>0</v>
      </c>
      <c r="K309" s="5">
        <v>4.2235454000000017</v>
      </c>
      <c r="L309" s="8">
        <v>0</v>
      </c>
      <c r="M309" s="5" t="s">
        <v>502</v>
      </c>
      <c r="N309" s="4" t="s">
        <v>502</v>
      </c>
      <c r="O309" s="4" t="str">
        <f>IFERROR(VLOOKUP(Escopo[[#This Row],[ALIMENTADOR]],[2]ALIM!$A:$B,2,0),"")</f>
        <v/>
      </c>
    </row>
    <row r="310" spans="1:15" x14ac:dyDescent="0.35">
      <c r="A310" s="1">
        <v>320</v>
      </c>
      <c r="B310" s="1" t="s">
        <v>1</v>
      </c>
      <c r="C310" s="57" t="s">
        <v>246</v>
      </c>
      <c r="D310" s="59"/>
      <c r="E310" t="s">
        <v>500</v>
      </c>
      <c r="F310" s="4">
        <f>IFERROR(VLOOKUP(Escopo[[#This Row],[ALIMENTADOR]],[1]Planilha1!$A:$B,2,0),"")</f>
        <v>179</v>
      </c>
      <c r="G310" s="4">
        <v>179</v>
      </c>
      <c r="H310" s="1">
        <v>0</v>
      </c>
      <c r="I310" s="1">
        <v>0</v>
      </c>
      <c r="J310" s="1">
        <v>0</v>
      </c>
      <c r="K310" s="5">
        <v>4.5179059000000015</v>
      </c>
      <c r="L310" s="8">
        <v>0</v>
      </c>
      <c r="M310" s="5" t="s">
        <v>502</v>
      </c>
      <c r="N310" s="4" t="s">
        <v>502</v>
      </c>
      <c r="O310" s="4">
        <f>IFERROR(VLOOKUP(Escopo[[#This Row],[ALIMENTADOR]],[2]ALIM!$A:$B,2,0),"")</f>
        <v>2</v>
      </c>
    </row>
    <row r="311" spans="1:15" x14ac:dyDescent="0.35">
      <c r="A311" s="1">
        <v>101</v>
      </c>
      <c r="B311" s="1" t="s">
        <v>21</v>
      </c>
      <c r="C311" s="57" t="s">
        <v>55</v>
      </c>
      <c r="D311" s="59"/>
      <c r="E311" t="s">
        <v>442</v>
      </c>
      <c r="F311" s="4">
        <f>IFERROR(VLOOKUP(Escopo[[#This Row],[ALIMENTADOR]],[1]Planilha1!$A:$B,2,0),"")</f>
        <v>661</v>
      </c>
      <c r="G311" s="4">
        <v>622</v>
      </c>
      <c r="H311" s="1">
        <v>60</v>
      </c>
      <c r="I311" s="1">
        <v>4</v>
      </c>
      <c r="J311" s="1">
        <v>3</v>
      </c>
      <c r="K311" s="5">
        <v>14.29019959999999</v>
      </c>
      <c r="L311" s="8">
        <v>13.2301707</v>
      </c>
      <c r="M311" s="5">
        <v>24.208245900000019</v>
      </c>
      <c r="N311" s="4">
        <v>1799</v>
      </c>
      <c r="O311" s="4">
        <f>IFERROR(VLOOKUP(Escopo[[#This Row],[ALIMENTADOR]],[2]ALIM!$A:$B,2,0),"")</f>
        <v>4398</v>
      </c>
    </row>
    <row r="312" spans="1:15" x14ac:dyDescent="0.35">
      <c r="A312" s="1">
        <v>322</v>
      </c>
      <c r="B312" s="1" t="s">
        <v>258</v>
      </c>
      <c r="C312" s="57" t="s">
        <v>376</v>
      </c>
      <c r="D312" s="59"/>
      <c r="E312" t="s">
        <v>495</v>
      </c>
      <c r="F312" s="4">
        <f>IFERROR(VLOOKUP(Escopo[[#This Row],[ALIMENTADOR]],[1]Planilha1!$A:$B,2,0),"")</f>
        <v>114</v>
      </c>
      <c r="G312" s="4">
        <v>100</v>
      </c>
      <c r="H312" s="1">
        <v>0</v>
      </c>
      <c r="I312" s="1">
        <v>0</v>
      </c>
      <c r="J312" s="1">
        <v>0</v>
      </c>
      <c r="K312" s="5">
        <v>4.2376482999999974</v>
      </c>
      <c r="L312" s="8">
        <v>0</v>
      </c>
      <c r="M312" s="5" t="s">
        <v>502</v>
      </c>
      <c r="N312" s="4" t="s">
        <v>502</v>
      </c>
      <c r="O312" s="4">
        <f>IFERROR(VLOOKUP(Escopo[[#This Row],[ALIMENTADOR]],[2]ALIM!$A:$B,2,0),"")</f>
        <v>2</v>
      </c>
    </row>
    <row r="313" spans="1:15" x14ac:dyDescent="0.35">
      <c r="A313" s="1">
        <v>323</v>
      </c>
      <c r="B313" s="1" t="s">
        <v>1</v>
      </c>
      <c r="C313" s="57" t="s">
        <v>251</v>
      </c>
      <c r="D313" s="59"/>
      <c r="E313" t="s">
        <v>483</v>
      </c>
      <c r="F313" s="4">
        <f>IFERROR(VLOOKUP(Escopo[[#This Row],[ALIMENTADOR]],[1]Planilha1!$A:$B,2,0),"")</f>
        <v>97</v>
      </c>
      <c r="G313" s="4">
        <v>92</v>
      </c>
      <c r="H313" s="1">
        <v>0</v>
      </c>
      <c r="I313" s="1">
        <v>0</v>
      </c>
      <c r="J313" s="1">
        <v>0</v>
      </c>
      <c r="K313" s="5">
        <v>2.7891581999999993</v>
      </c>
      <c r="L313" s="8">
        <v>0</v>
      </c>
      <c r="M313" s="5" t="s">
        <v>502</v>
      </c>
      <c r="N313" s="4" t="s">
        <v>502</v>
      </c>
      <c r="O313" s="4">
        <f>IFERROR(VLOOKUP(Escopo[[#This Row],[ALIMENTADOR]],[2]ALIM!$A:$B,2,0),"")</f>
        <v>4</v>
      </c>
    </row>
    <row r="314" spans="1:15" x14ac:dyDescent="0.35">
      <c r="A314" s="1">
        <v>203</v>
      </c>
      <c r="B314" s="1" t="s">
        <v>21</v>
      </c>
      <c r="C314" s="57" t="s">
        <v>132</v>
      </c>
      <c r="D314" s="59" t="s">
        <v>549</v>
      </c>
      <c r="E314" t="s">
        <v>485</v>
      </c>
      <c r="F314" s="4">
        <f>IFERROR(VLOOKUP(Escopo[[#This Row],[ALIMENTADOR]],[1]Planilha1!$A:$B,2,0),"")</f>
        <v>68</v>
      </c>
      <c r="G314" s="4">
        <v>59</v>
      </c>
      <c r="H314" s="1">
        <v>21</v>
      </c>
      <c r="I314" s="1">
        <v>0</v>
      </c>
      <c r="J314" s="1">
        <v>0</v>
      </c>
      <c r="K314" s="5">
        <v>1.5323232999999996</v>
      </c>
      <c r="L314" s="8">
        <v>1.1502332</v>
      </c>
      <c r="M314" s="5" t="s">
        <v>502</v>
      </c>
      <c r="N314" s="4" t="s">
        <v>502</v>
      </c>
      <c r="O314" s="4">
        <f>IFERROR(VLOOKUP(Escopo[[#This Row],[ALIMENTADOR]],[2]ALIM!$A:$B,2,0),"")</f>
        <v>433</v>
      </c>
    </row>
    <row r="315" spans="1:15" x14ac:dyDescent="0.35">
      <c r="A315" s="1">
        <v>325</v>
      </c>
      <c r="B315" s="1" t="s">
        <v>21</v>
      </c>
      <c r="C315" s="57" t="s">
        <v>144</v>
      </c>
      <c r="D315" s="59"/>
      <c r="E315" t="s">
        <v>445</v>
      </c>
      <c r="F315" s="4">
        <f>IFERROR(VLOOKUP(Escopo[[#This Row],[ALIMENTADOR]],[1]Planilha1!$A:$B,2,0),"")</f>
        <v>98</v>
      </c>
      <c r="G315" s="4">
        <v>59</v>
      </c>
      <c r="H315" s="1">
        <v>0</v>
      </c>
      <c r="I315" s="1">
        <v>0</v>
      </c>
      <c r="J315" s="1">
        <v>0</v>
      </c>
      <c r="K315" s="5">
        <v>3.0153537000000004</v>
      </c>
      <c r="L315" s="8">
        <v>0</v>
      </c>
      <c r="M315" s="5" t="s">
        <v>502</v>
      </c>
      <c r="N315" s="4" t="s">
        <v>502</v>
      </c>
      <c r="O315" s="4">
        <f>IFERROR(VLOOKUP(Escopo[[#This Row],[ALIMENTADOR]],[2]ALIM!$A:$B,2,0),"")</f>
        <v>1</v>
      </c>
    </row>
    <row r="316" spans="1:15" x14ac:dyDescent="0.35">
      <c r="A316" s="1">
        <v>324</v>
      </c>
      <c r="B316" s="1" t="s">
        <v>21</v>
      </c>
      <c r="C316" s="57" t="s">
        <v>145</v>
      </c>
      <c r="D316" s="59"/>
      <c r="E316" t="s">
        <v>442</v>
      </c>
      <c r="F316" s="4">
        <f>IFERROR(VLOOKUP(Escopo[[#This Row],[ALIMENTADOR]],[1]Planilha1!$A:$B,2,0),"")</f>
        <v>458</v>
      </c>
      <c r="G316" s="4">
        <v>312</v>
      </c>
      <c r="H316" s="1">
        <v>0</v>
      </c>
      <c r="I316" s="1">
        <v>2</v>
      </c>
      <c r="J316" s="1">
        <v>0</v>
      </c>
      <c r="K316" s="5">
        <v>13.968088500000004</v>
      </c>
      <c r="L316" s="8">
        <v>0</v>
      </c>
      <c r="M316" s="5" t="s">
        <v>502</v>
      </c>
      <c r="N316" s="4" t="s">
        <v>502</v>
      </c>
      <c r="O316" s="4" t="str">
        <f>IFERROR(VLOOKUP(Escopo[[#This Row],[ALIMENTADOR]],[2]ALIM!$A:$B,2,0),"")</f>
        <v/>
      </c>
    </row>
    <row r="317" spans="1:15" x14ac:dyDescent="0.35">
      <c r="A317" s="1">
        <v>327</v>
      </c>
      <c r="B317" s="1" t="s">
        <v>21</v>
      </c>
      <c r="C317" s="57" t="s">
        <v>147</v>
      </c>
      <c r="D317" s="59"/>
      <c r="E317" t="s">
        <v>492</v>
      </c>
      <c r="F317" s="4">
        <f>IFERROR(VLOOKUP(Escopo[[#This Row],[ALIMENTADOR]],[1]Planilha1!$A:$B,2,0),"")</f>
        <v>63</v>
      </c>
      <c r="G317" s="4">
        <v>39</v>
      </c>
      <c r="H317" s="1">
        <v>2</v>
      </c>
      <c r="I317" s="1">
        <v>0</v>
      </c>
      <c r="J317" s="1">
        <v>0</v>
      </c>
      <c r="K317" s="5">
        <v>2.7333896999999996</v>
      </c>
      <c r="L317" s="8">
        <v>0.1254314</v>
      </c>
      <c r="M317" s="5" t="s">
        <v>502</v>
      </c>
      <c r="N317" s="4" t="s">
        <v>502</v>
      </c>
      <c r="O317" s="4" t="str">
        <f>IFERROR(VLOOKUP(Escopo[[#This Row],[ALIMENTADOR]],[2]ALIM!$A:$B,2,0),"")</f>
        <v/>
      </c>
    </row>
    <row r="318" spans="1:15" x14ac:dyDescent="0.35">
      <c r="A318" s="1">
        <v>328</v>
      </c>
      <c r="B318" s="1" t="s">
        <v>1</v>
      </c>
      <c r="C318" s="57" t="s">
        <v>254</v>
      </c>
      <c r="D318" s="59"/>
      <c r="E318" t="s">
        <v>477</v>
      </c>
      <c r="F318" s="4">
        <f>IFERROR(VLOOKUP(Escopo[[#This Row],[ALIMENTADOR]],[1]Planilha1!$A:$B,2,0),"")</f>
        <v>75</v>
      </c>
      <c r="G318" s="4">
        <v>61</v>
      </c>
      <c r="H318" s="1">
        <v>0</v>
      </c>
      <c r="I318" s="1">
        <v>0</v>
      </c>
      <c r="J318" s="1">
        <v>0</v>
      </c>
      <c r="K318" s="5">
        <v>1.7089220999999997</v>
      </c>
      <c r="L318" s="8">
        <v>0</v>
      </c>
      <c r="M318" s="5" t="s">
        <v>502</v>
      </c>
      <c r="N318" s="4" t="s">
        <v>502</v>
      </c>
      <c r="O318" s="4">
        <f>IFERROR(VLOOKUP(Escopo[[#This Row],[ALIMENTADOR]],[2]ALIM!$A:$B,2,0),"")</f>
        <v>2</v>
      </c>
    </row>
    <row r="319" spans="1:15" x14ac:dyDescent="0.35">
      <c r="A319" s="1">
        <v>329</v>
      </c>
      <c r="B319" s="1" t="s">
        <v>258</v>
      </c>
      <c r="C319" s="57" t="s">
        <v>381</v>
      </c>
      <c r="D319" s="59"/>
      <c r="E319" t="s">
        <v>451</v>
      </c>
      <c r="F319" s="4">
        <f>IFERROR(VLOOKUP(Escopo[[#This Row],[ALIMENTADOR]],[1]Planilha1!$A:$B,2,0),"")</f>
        <v>92</v>
      </c>
      <c r="G319" s="4">
        <v>74</v>
      </c>
      <c r="H319" s="1">
        <v>0</v>
      </c>
      <c r="I319" s="1">
        <v>0</v>
      </c>
      <c r="J319" s="1">
        <v>0</v>
      </c>
      <c r="K319" s="5">
        <v>2.4043803999999995</v>
      </c>
      <c r="L319" s="8">
        <v>0</v>
      </c>
      <c r="M319" s="5" t="s">
        <v>502</v>
      </c>
      <c r="N319" s="4" t="s">
        <v>502</v>
      </c>
      <c r="O319" s="4">
        <f>IFERROR(VLOOKUP(Escopo[[#This Row],[ALIMENTADOR]],[2]ALIM!$A:$B,2,0),"")</f>
        <v>6</v>
      </c>
    </row>
    <row r="320" spans="1:15" x14ac:dyDescent="0.35">
      <c r="A320" s="1">
        <v>316</v>
      </c>
      <c r="B320" s="1" t="s">
        <v>21</v>
      </c>
      <c r="C320" s="57" t="s">
        <v>133</v>
      </c>
      <c r="D320" s="59"/>
      <c r="E320" t="s">
        <v>442</v>
      </c>
      <c r="F320" s="4">
        <f>IFERROR(VLOOKUP(Escopo[[#This Row],[ALIMENTADOR]],[1]Planilha1!$A:$B,2,0),"")</f>
        <v>333</v>
      </c>
      <c r="G320" s="4">
        <v>308</v>
      </c>
      <c r="H320" s="1">
        <v>0</v>
      </c>
      <c r="I320" s="1">
        <v>0</v>
      </c>
      <c r="J320" s="1">
        <v>0</v>
      </c>
      <c r="K320" s="5">
        <v>9.2182991000000012</v>
      </c>
      <c r="L320" s="8">
        <v>0</v>
      </c>
      <c r="M320" s="5" t="s">
        <v>502</v>
      </c>
      <c r="N320" s="4" t="s">
        <v>502</v>
      </c>
      <c r="O320" s="4">
        <f>IFERROR(VLOOKUP(Escopo[[#This Row],[ALIMENTADOR]],[2]ALIM!$A:$B,2,0),"")</f>
        <v>2</v>
      </c>
    </row>
    <row r="321" spans="1:15" x14ac:dyDescent="0.35">
      <c r="A321" s="1">
        <v>332</v>
      </c>
      <c r="B321" s="1" t="s">
        <v>258</v>
      </c>
      <c r="C321" t="s">
        <v>382</v>
      </c>
      <c r="D321" s="2"/>
      <c r="E321" t="s">
        <v>434</v>
      </c>
      <c r="F321" s="4">
        <f>IFERROR(VLOOKUP(Escopo[[#This Row],[ALIMENTADOR]],[1]Planilha1!$A:$B,2,0),"")</f>
        <v>23</v>
      </c>
      <c r="G321" s="4">
        <v>20</v>
      </c>
      <c r="H321" s="1">
        <v>0</v>
      </c>
      <c r="I321" s="1">
        <v>1</v>
      </c>
      <c r="J321" s="1">
        <v>0</v>
      </c>
      <c r="K321" s="5">
        <v>0.64712389999999997</v>
      </c>
      <c r="L321" s="8">
        <v>0</v>
      </c>
      <c r="M321" s="5" t="s">
        <v>502</v>
      </c>
      <c r="N321" s="4" t="s">
        <v>502</v>
      </c>
      <c r="O321" s="4">
        <f>IFERROR(VLOOKUP(Escopo[[#This Row],[ALIMENTADOR]],[2]ALIM!$A:$B,2,0),"")</f>
        <v>1</v>
      </c>
    </row>
    <row r="322" spans="1:15" x14ac:dyDescent="0.35">
      <c r="A322" s="1">
        <v>333</v>
      </c>
      <c r="B322" s="1" t="s">
        <v>21</v>
      </c>
      <c r="C322" s="57" t="s">
        <v>156</v>
      </c>
      <c r="D322" s="59"/>
      <c r="E322" t="s">
        <v>492</v>
      </c>
      <c r="F322" s="4">
        <f>IFERROR(VLOOKUP(Escopo[[#This Row],[ALIMENTADOR]],[1]Planilha1!$A:$B,2,0),"")</f>
        <v>76</v>
      </c>
      <c r="G322" s="4">
        <v>45</v>
      </c>
      <c r="H322" s="1">
        <v>0</v>
      </c>
      <c r="I322" s="1">
        <v>0</v>
      </c>
      <c r="J322" s="1">
        <v>0</v>
      </c>
      <c r="K322" s="5">
        <v>2.3759279000000002</v>
      </c>
      <c r="L322" s="8">
        <v>0</v>
      </c>
      <c r="M322" s="5" t="s">
        <v>502</v>
      </c>
      <c r="N322" s="4" t="s">
        <v>502</v>
      </c>
      <c r="O322" s="4">
        <f>IFERROR(VLOOKUP(Escopo[[#This Row],[ALIMENTADOR]],[2]ALIM!$A:$B,2,0),"")</f>
        <v>1</v>
      </c>
    </row>
    <row r="323" spans="1:15" x14ac:dyDescent="0.35">
      <c r="A323" s="1">
        <v>336</v>
      </c>
      <c r="B323" s="1" t="s">
        <v>21</v>
      </c>
      <c r="C323" s="57" t="s">
        <v>159</v>
      </c>
      <c r="D323" s="59"/>
      <c r="E323" t="s">
        <v>449</v>
      </c>
      <c r="F323" s="4">
        <f>IFERROR(VLOOKUP(Escopo[[#This Row],[ALIMENTADOR]],[1]Planilha1!$A:$B,2,0),"")</f>
        <v>121</v>
      </c>
      <c r="G323" s="4">
        <v>53</v>
      </c>
      <c r="H323" s="1">
        <v>0</v>
      </c>
      <c r="I323" s="1">
        <v>0</v>
      </c>
      <c r="J323" s="1">
        <v>1</v>
      </c>
      <c r="K323" s="5">
        <v>3.4144852000000006</v>
      </c>
      <c r="L323" s="8">
        <v>0</v>
      </c>
      <c r="M323" s="5" t="s">
        <v>502</v>
      </c>
      <c r="N323" s="4" t="s">
        <v>502</v>
      </c>
      <c r="O323" s="4">
        <f>IFERROR(VLOOKUP(Escopo[[#This Row],[ALIMENTADOR]],[2]ALIM!$A:$B,2,0),"")</f>
        <v>1</v>
      </c>
    </row>
    <row r="324" spans="1:15" x14ac:dyDescent="0.35">
      <c r="A324" s="1">
        <v>337</v>
      </c>
      <c r="B324" s="1" t="s">
        <v>21</v>
      </c>
      <c r="C324" s="57" t="s">
        <v>162</v>
      </c>
      <c r="D324" s="59"/>
      <c r="E324" t="s">
        <v>443</v>
      </c>
      <c r="F324" s="4">
        <f>IFERROR(VLOOKUP(Escopo[[#This Row],[ALIMENTADOR]],[1]Planilha1!$A:$B,2,0),"")</f>
        <v>34</v>
      </c>
      <c r="G324" s="4">
        <v>14</v>
      </c>
      <c r="H324" s="1">
        <v>0</v>
      </c>
      <c r="I324" s="1">
        <v>0</v>
      </c>
      <c r="J324" s="1">
        <v>0</v>
      </c>
      <c r="K324" s="5">
        <v>1.0073639000000003</v>
      </c>
      <c r="L324" s="8">
        <v>0</v>
      </c>
      <c r="M324" s="5" t="s">
        <v>502</v>
      </c>
      <c r="N324" s="4" t="s">
        <v>502</v>
      </c>
      <c r="O324" s="4" t="str">
        <f>IFERROR(VLOOKUP(Escopo[[#This Row],[ALIMENTADOR]],[2]ALIM!$A:$B,2,0),"")</f>
        <v/>
      </c>
    </row>
    <row r="325" spans="1:15" x14ac:dyDescent="0.35">
      <c r="A325" s="1">
        <v>338</v>
      </c>
      <c r="B325" s="1" t="s">
        <v>21</v>
      </c>
      <c r="C325" s="57" t="s">
        <v>161</v>
      </c>
      <c r="D325" s="59"/>
      <c r="E325" t="s">
        <v>492</v>
      </c>
      <c r="F325" s="4">
        <f>IFERROR(VLOOKUP(Escopo[[#This Row],[ALIMENTADOR]],[1]Planilha1!$A:$B,2,0),"")</f>
        <v>36</v>
      </c>
      <c r="G325" s="4">
        <v>31</v>
      </c>
      <c r="H325" s="1">
        <v>0</v>
      </c>
      <c r="I325" s="1">
        <v>0</v>
      </c>
      <c r="J325" s="1">
        <v>0</v>
      </c>
      <c r="K325" s="5">
        <v>1.6147634999999998</v>
      </c>
      <c r="L325" s="8">
        <v>0</v>
      </c>
      <c r="M325" s="5" t="s">
        <v>502</v>
      </c>
      <c r="N325" s="4" t="s">
        <v>502</v>
      </c>
      <c r="O325" s="4">
        <f>IFERROR(VLOOKUP(Escopo[[#This Row],[ALIMENTADOR]],[2]ALIM!$A:$B,2,0),"")</f>
        <v>1</v>
      </c>
    </row>
    <row r="326" spans="1:15" x14ac:dyDescent="0.35">
      <c r="A326" s="1">
        <v>339</v>
      </c>
      <c r="B326" s="1" t="s">
        <v>21</v>
      </c>
      <c r="C326" s="57" t="s">
        <v>164</v>
      </c>
      <c r="D326" s="59"/>
      <c r="E326" t="s">
        <v>441</v>
      </c>
      <c r="F326" s="4">
        <f>IFERROR(VLOOKUP(Escopo[[#This Row],[ALIMENTADOR]],[1]Planilha1!$A:$B,2,0),"")</f>
        <v>50</v>
      </c>
      <c r="G326" s="4">
        <v>43</v>
      </c>
      <c r="H326" s="1">
        <v>0</v>
      </c>
      <c r="I326" s="1">
        <v>0</v>
      </c>
      <c r="J326" s="1">
        <v>0</v>
      </c>
      <c r="K326" s="5">
        <v>1.4016924999999998</v>
      </c>
      <c r="L326" s="8">
        <v>0</v>
      </c>
      <c r="M326" s="5" t="s">
        <v>502</v>
      </c>
      <c r="N326" s="4" t="s">
        <v>502</v>
      </c>
      <c r="O326" s="4">
        <f>IFERROR(VLOOKUP(Escopo[[#This Row],[ALIMENTADOR]],[2]ALIM!$A:$B,2,0),"")</f>
        <v>4</v>
      </c>
    </row>
    <row r="327" spans="1:15" x14ac:dyDescent="0.35">
      <c r="A327" s="1">
        <v>330</v>
      </c>
      <c r="B327" s="1" t="s">
        <v>21</v>
      </c>
      <c r="C327" s="57" t="s">
        <v>151</v>
      </c>
      <c r="D327" s="59"/>
      <c r="E327" t="s">
        <v>442</v>
      </c>
      <c r="F327" s="4">
        <f>IFERROR(VLOOKUP(Escopo[[#This Row],[ALIMENTADOR]],[1]Planilha1!$A:$B,2,0),"")</f>
        <v>212</v>
      </c>
      <c r="G327" s="4">
        <v>181</v>
      </c>
      <c r="H327" s="1">
        <v>0</v>
      </c>
      <c r="I327" s="1">
        <v>0</v>
      </c>
      <c r="J327" s="1">
        <v>0</v>
      </c>
      <c r="K327" s="5">
        <v>6.1531957999999989</v>
      </c>
      <c r="L327" s="8">
        <v>0</v>
      </c>
      <c r="M327" s="5" t="s">
        <v>502</v>
      </c>
      <c r="N327" s="4" t="s">
        <v>502</v>
      </c>
      <c r="O327" s="4">
        <f>IFERROR(VLOOKUP(Escopo[[#This Row],[ALIMENTADOR]],[2]ALIM!$A:$B,2,0),"")</f>
        <v>1</v>
      </c>
    </row>
    <row r="328" spans="1:15" x14ac:dyDescent="0.35">
      <c r="A328" s="1">
        <v>341</v>
      </c>
      <c r="B328" s="1" t="s">
        <v>21</v>
      </c>
      <c r="C328" s="57" t="s">
        <v>519</v>
      </c>
      <c r="D328" s="59" t="s">
        <v>518</v>
      </c>
      <c r="E328" t="s">
        <v>445</v>
      </c>
      <c r="F328" s="4">
        <f>IFERROR(VLOOKUP(Escopo[[#This Row],[ALIMENTADOR]],[1]Planilha1!$A:$B,2,0),"")</f>
        <v>492</v>
      </c>
      <c r="G328" s="4">
        <v>458</v>
      </c>
      <c r="H328" s="1">
        <v>55</v>
      </c>
      <c r="I328" s="1">
        <v>0</v>
      </c>
      <c r="J328" s="1">
        <v>9</v>
      </c>
      <c r="K328" s="5"/>
      <c r="M328" s="5"/>
      <c r="O328" s="4" t="str">
        <f>IFERROR(VLOOKUP(Escopo[[#This Row],[ALIMENTADOR]],[2]ALIM!$A:$B,2,0),"")</f>
        <v/>
      </c>
    </row>
    <row r="329" spans="1:15" x14ac:dyDescent="0.35">
      <c r="A329" s="1">
        <v>342</v>
      </c>
      <c r="B329" s="1" t="s">
        <v>21</v>
      </c>
      <c r="C329" s="57" t="s">
        <v>515</v>
      </c>
      <c r="D329" s="59" t="s">
        <v>518</v>
      </c>
      <c r="E329" t="s">
        <v>435</v>
      </c>
      <c r="F329" s="4">
        <f>IFERROR(VLOOKUP(Escopo[[#This Row],[ALIMENTADOR]],[1]Planilha1!$A:$B,2,0),"")</f>
        <v>672</v>
      </c>
      <c r="G329" s="4">
        <v>663</v>
      </c>
      <c r="K329" s="5"/>
      <c r="M329" s="5"/>
      <c r="O329" s="4" t="str">
        <f>IFERROR(VLOOKUP(Escopo[[#This Row],[ALIMENTADOR]],[2]ALIM!$A:$B,2,0),"")</f>
        <v/>
      </c>
    </row>
    <row r="330" spans="1:15" x14ac:dyDescent="0.35">
      <c r="A330" s="1">
        <v>343</v>
      </c>
      <c r="B330" s="1" t="s">
        <v>21</v>
      </c>
      <c r="C330" s="57" t="s">
        <v>516</v>
      </c>
      <c r="D330" s="59" t="s">
        <v>518</v>
      </c>
      <c r="E330" t="s">
        <v>435</v>
      </c>
      <c r="F330" s="4" t="str">
        <f>IFERROR(VLOOKUP(Escopo[[#This Row],[ALIMENTADOR]],[1]Planilha1!$A:$B,2,0),"")</f>
        <v/>
      </c>
      <c r="G330" s="4"/>
      <c r="K330" s="5"/>
      <c r="M330" s="5"/>
      <c r="O330" s="4" t="str">
        <f>IFERROR(VLOOKUP(Escopo[[#This Row],[ALIMENTADOR]],[2]ALIM!$A:$B,2,0),"")</f>
        <v/>
      </c>
    </row>
    <row r="331" spans="1:15" x14ac:dyDescent="0.35">
      <c r="A331" s="1">
        <v>344</v>
      </c>
      <c r="B331" s="1" t="s">
        <v>21</v>
      </c>
      <c r="C331" s="57" t="s">
        <v>517</v>
      </c>
      <c r="D331" s="59" t="s">
        <v>518</v>
      </c>
      <c r="E331" t="s">
        <v>435</v>
      </c>
      <c r="F331" s="4">
        <f>IFERROR(VLOOKUP(Escopo[[#This Row],[ALIMENTADOR]],[1]Planilha1!$A:$B,2,0),"")</f>
        <v>504</v>
      </c>
      <c r="G331" s="4">
        <v>310</v>
      </c>
      <c r="K331" s="5"/>
      <c r="M331" s="5"/>
      <c r="O331" s="4" t="str">
        <f>IFERROR(VLOOKUP(Escopo[[#This Row],[ALIMENTADOR]],[2]ALIM!$A:$B,2,0),"")</f>
        <v/>
      </c>
    </row>
    <row r="332" spans="1:15" x14ac:dyDescent="0.35">
      <c r="A332" s="1">
        <v>345</v>
      </c>
      <c r="B332" s="1" t="s">
        <v>21</v>
      </c>
      <c r="C332" s="57" t="s">
        <v>520</v>
      </c>
      <c r="D332" s="59" t="s">
        <v>518</v>
      </c>
      <c r="F332" s="4">
        <f>IFERROR(VLOOKUP(Escopo[[#This Row],[ALIMENTADOR]],[1]Planilha1!$A:$B,2,0),"")</f>
        <v>921</v>
      </c>
      <c r="G332" s="4">
        <v>798</v>
      </c>
      <c r="K332" s="5"/>
      <c r="M332" s="5"/>
      <c r="O332" s="4" t="str">
        <f>IFERROR(VLOOKUP(Escopo[[#This Row],[ALIMENTADOR]],[2]ALIM!$A:$B,2,0),"")</f>
        <v/>
      </c>
    </row>
    <row r="333" spans="1:15" x14ac:dyDescent="0.35">
      <c r="A333" s="1">
        <v>346</v>
      </c>
      <c r="B333" s="1" t="s">
        <v>21</v>
      </c>
      <c r="C333" s="57" t="s">
        <v>521</v>
      </c>
      <c r="D333" s="59" t="s">
        <v>518</v>
      </c>
      <c r="F333" s="4">
        <f>IFERROR(VLOOKUP(Escopo[[#This Row],[ALIMENTADOR]],[1]Planilha1!$A:$B,2,0),"")</f>
        <v>1010</v>
      </c>
      <c r="G333" s="4">
        <v>869</v>
      </c>
      <c r="K333" s="5"/>
      <c r="M333" s="5"/>
      <c r="O333" s="4" t="str">
        <f>IFERROR(VLOOKUP(Escopo[[#This Row],[ALIMENTADOR]],[2]ALIM!$A:$B,2,0),"")</f>
        <v/>
      </c>
    </row>
    <row r="334" spans="1:15" x14ac:dyDescent="0.35">
      <c r="A334" s="1">
        <v>347</v>
      </c>
      <c r="B334" s="1" t="s">
        <v>21</v>
      </c>
      <c r="C334" s="60" t="s">
        <v>522</v>
      </c>
      <c r="D334" s="59" t="s">
        <v>518</v>
      </c>
      <c r="F334" s="4" t="str">
        <f>IFERROR(VLOOKUP(Escopo[[#This Row],[ALIMENTADOR]],[1]Planilha1!$A:$B,2,0),"")</f>
        <v/>
      </c>
      <c r="G334" s="4"/>
      <c r="K334" s="5"/>
      <c r="M334" s="5"/>
      <c r="O334" s="4" t="str">
        <f>IFERROR(VLOOKUP(Escopo[[#This Row],[ALIMENTADOR]],[2]ALIM!$A:$B,2,0),"")</f>
        <v/>
      </c>
    </row>
    <row r="335" spans="1:15" x14ac:dyDescent="0.35">
      <c r="A335" s="1">
        <v>348</v>
      </c>
      <c r="B335" s="1" t="s">
        <v>21</v>
      </c>
      <c r="C335" s="60" t="s">
        <v>195</v>
      </c>
      <c r="D335" s="59" t="s">
        <v>518</v>
      </c>
      <c r="F335" s="4">
        <f>IFERROR(VLOOKUP(Escopo[[#This Row],[ALIMENTADOR]],[1]Planilha1!$A:$B,2,0),"")</f>
        <v>3</v>
      </c>
      <c r="G335" s="4"/>
      <c r="K335" s="5"/>
      <c r="M335" s="5"/>
      <c r="O335" s="4" t="str">
        <f>IFERROR(VLOOKUP(Escopo[[#This Row],[ALIMENTADOR]],[2]ALIM!$A:$B,2,0),"")</f>
        <v/>
      </c>
    </row>
    <row r="336" spans="1:15" x14ac:dyDescent="0.35">
      <c r="A336" s="1">
        <v>349</v>
      </c>
      <c r="B336" s="1" t="s">
        <v>21</v>
      </c>
      <c r="C336" s="60" t="s">
        <v>523</v>
      </c>
      <c r="D336" s="59" t="s">
        <v>518</v>
      </c>
      <c r="F336" s="4" t="str">
        <f>IFERROR(VLOOKUP(Escopo[[#This Row],[ALIMENTADOR]],[1]Planilha1!$A:$B,2,0),"")</f>
        <v/>
      </c>
      <c r="G336" s="4"/>
      <c r="K336" s="5"/>
      <c r="M336" s="5"/>
      <c r="O336" s="4" t="str">
        <f>IFERROR(VLOOKUP(Escopo[[#This Row],[ALIMENTADOR]],[2]ALIM!$A:$B,2,0),"")</f>
        <v/>
      </c>
    </row>
    <row r="337" spans="1:15" x14ac:dyDescent="0.35">
      <c r="A337" s="1">
        <v>350</v>
      </c>
      <c r="B337" s="1" t="s">
        <v>21</v>
      </c>
      <c r="C337" s="60" t="s">
        <v>524</v>
      </c>
      <c r="D337" s="59" t="s">
        <v>518</v>
      </c>
      <c r="F337" s="4">
        <f>IFERROR(VLOOKUP(Escopo[[#This Row],[ALIMENTADOR]],[1]Planilha1!$A:$B,2,0),"")</f>
        <v>1457</v>
      </c>
      <c r="G337" s="4">
        <v>1379</v>
      </c>
      <c r="K337" s="5"/>
      <c r="M337" s="5"/>
      <c r="O337" s="4" t="str">
        <f>IFERROR(VLOOKUP(Escopo[[#This Row],[ALIMENTADOR]],[2]ALIM!$A:$B,2,0),"")</f>
        <v/>
      </c>
    </row>
    <row r="338" spans="1:15" x14ac:dyDescent="0.35">
      <c r="B338" s="1" t="s">
        <v>21</v>
      </c>
      <c r="C338" s="57" t="s">
        <v>541</v>
      </c>
      <c r="D338" s="59" t="s">
        <v>518</v>
      </c>
      <c r="F338" s="4">
        <f>IFERROR(VLOOKUP(Escopo[[#This Row],[ALIMENTADOR]],[1]Planilha1!$A:$B,2,0),"")</f>
        <v>237</v>
      </c>
      <c r="G338" s="4"/>
      <c r="K338" s="5"/>
      <c r="M338" s="5"/>
      <c r="O338" s="4" t="str">
        <f>IFERROR(VLOOKUP(Escopo[[#This Row],[ALIMENTADOR]],[2]ALIM!$A:$B,2,0),"")</f>
        <v/>
      </c>
    </row>
    <row r="339" spans="1:15" x14ac:dyDescent="0.35">
      <c r="B339" s="1" t="s">
        <v>21</v>
      </c>
      <c r="C339" s="57" t="s">
        <v>542</v>
      </c>
      <c r="D339" s="59" t="s">
        <v>518</v>
      </c>
      <c r="F339" s="4">
        <f>IFERROR(VLOOKUP(Escopo[[#This Row],[ALIMENTADOR]],[1]Planilha1!$A:$B,2,0),"")</f>
        <v>535</v>
      </c>
      <c r="G339" s="4"/>
      <c r="K339" s="5"/>
      <c r="M339" s="5"/>
      <c r="O339" s="4" t="str">
        <f>IFERROR(VLOOKUP(Escopo[[#This Row],[ALIMENTADOR]],[2]ALIM!$A:$B,2,0),"")</f>
        <v/>
      </c>
    </row>
    <row r="340" spans="1:15" x14ac:dyDescent="0.35">
      <c r="B340" s="1" t="s">
        <v>21</v>
      </c>
      <c r="C340" s="57" t="s">
        <v>543</v>
      </c>
      <c r="D340" s="59" t="s">
        <v>518</v>
      </c>
      <c r="F340" s="4">
        <f>IFERROR(VLOOKUP(Escopo[[#This Row],[ALIMENTADOR]],[1]Planilha1!$A:$B,2,0),"")</f>
        <v>428</v>
      </c>
      <c r="G340" s="4"/>
      <c r="K340" s="5"/>
      <c r="M340" s="5"/>
      <c r="O340" s="4" t="str">
        <f>IFERROR(VLOOKUP(Escopo[[#This Row],[ALIMENTADOR]],[2]ALIM!$A:$B,2,0),"")</f>
        <v/>
      </c>
    </row>
    <row r="341" spans="1:15" x14ac:dyDescent="0.35">
      <c r="B341" s="1" t="s">
        <v>21</v>
      </c>
      <c r="C341" s="57" t="s">
        <v>544</v>
      </c>
      <c r="D341" s="59" t="s">
        <v>518</v>
      </c>
      <c r="F341" s="4">
        <f>IFERROR(VLOOKUP(Escopo[[#This Row],[ALIMENTADOR]],[1]Planilha1!$A:$B,2,0),"")</f>
        <v>700</v>
      </c>
      <c r="G341" s="4"/>
      <c r="K341" s="5"/>
      <c r="M341" s="5"/>
      <c r="O341" s="4" t="str">
        <f>IFERROR(VLOOKUP(Escopo[[#This Row],[ALIMENTADOR]],[2]ALIM!$A:$B,2,0),"")</f>
        <v/>
      </c>
    </row>
    <row r="342" spans="1:15" x14ac:dyDescent="0.35">
      <c r="B342" s="1" t="s">
        <v>21</v>
      </c>
      <c r="C342" s="57" t="s">
        <v>545</v>
      </c>
      <c r="D342" s="59" t="s">
        <v>518</v>
      </c>
      <c r="F342" s="4">
        <f>IFERROR(VLOOKUP(Escopo[[#This Row],[ALIMENTADOR]],[1]Planilha1!$A:$B,2,0),"")</f>
        <v>351</v>
      </c>
      <c r="G342" s="4"/>
      <c r="K342" s="5"/>
      <c r="M342" s="5"/>
      <c r="O342" s="4" t="str">
        <f>IFERROR(VLOOKUP(Escopo[[#This Row],[ALIMENTADOR]],[2]ALIM!$A:$B,2,0),"")</f>
        <v/>
      </c>
    </row>
    <row r="343" spans="1:15" x14ac:dyDescent="0.35">
      <c r="B343" s="1" t="s">
        <v>21</v>
      </c>
      <c r="C343" s="57" t="s">
        <v>546</v>
      </c>
      <c r="D343" s="59" t="s">
        <v>518</v>
      </c>
      <c r="F343" s="4">
        <f>IFERROR(VLOOKUP(Escopo[[#This Row],[ALIMENTADOR]],[1]Planilha1!$A:$B,2,0),"")</f>
        <v>428</v>
      </c>
      <c r="G343" s="4"/>
      <c r="K343" s="5"/>
      <c r="M343" s="5"/>
      <c r="O343" s="4" t="str">
        <f>IFERROR(VLOOKUP(Escopo[[#This Row],[ALIMENTADOR]],[2]ALIM!$A:$B,2,0),"")</f>
        <v/>
      </c>
    </row>
    <row r="344" spans="1:15" x14ac:dyDescent="0.35">
      <c r="B344" s="1" t="s">
        <v>21</v>
      </c>
      <c r="C344" s="57" t="s">
        <v>547</v>
      </c>
      <c r="D344" s="59" t="s">
        <v>518</v>
      </c>
      <c r="F344" s="4">
        <f>IFERROR(VLOOKUP(Escopo[[#This Row],[ALIMENTADOR]],[1]Planilha1!$A:$B,2,0),"")</f>
        <v>318</v>
      </c>
      <c r="G344" s="4"/>
      <c r="K344" s="5"/>
      <c r="M344" s="5"/>
      <c r="O344" s="4" t="str">
        <f>IFERROR(VLOOKUP(Escopo[[#This Row],[ALIMENTADOR]],[2]ALIM!$A:$B,2,0),"")</f>
        <v/>
      </c>
    </row>
  </sheetData>
  <conditionalFormatting sqref="C3:C344">
    <cfRule type="duplicateValues" dxfId="0" priority="4"/>
  </conditionalFormatting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34C2-7864-4412-AF23-727A792787F2}">
  <dimension ref="A1:C11"/>
  <sheetViews>
    <sheetView workbookViewId="0">
      <selection activeCell="H7" sqref="H7"/>
    </sheetView>
  </sheetViews>
  <sheetFormatPr defaultRowHeight="14.5" x14ac:dyDescent="0.35"/>
  <cols>
    <col min="1" max="1" width="18.81640625" bestFit="1" customWidth="1"/>
    <col min="2" max="2" width="27.26953125" bestFit="1" customWidth="1"/>
    <col min="3" max="3" width="13.7265625" bestFit="1" customWidth="1"/>
  </cols>
  <sheetData>
    <row r="1" spans="1:3" x14ac:dyDescent="0.35">
      <c r="A1" s="13" t="s">
        <v>526</v>
      </c>
      <c r="B1" s="13" t="s">
        <v>527</v>
      </c>
      <c r="C1" s="13" t="s">
        <v>540</v>
      </c>
    </row>
    <row r="2" spans="1:3" x14ac:dyDescent="0.35">
      <c r="A2" t="s">
        <v>532</v>
      </c>
      <c r="B2" t="s">
        <v>529</v>
      </c>
      <c r="C2" s="5"/>
    </row>
    <row r="3" spans="1:3" x14ac:dyDescent="0.35">
      <c r="A3" t="s">
        <v>531</v>
      </c>
      <c r="B3" t="s">
        <v>529</v>
      </c>
      <c r="C3" s="5"/>
    </row>
    <row r="4" spans="1:3" x14ac:dyDescent="0.35">
      <c r="A4" t="s">
        <v>533</v>
      </c>
      <c r="B4" t="s">
        <v>529</v>
      </c>
      <c r="C4" s="5"/>
    </row>
    <row r="5" spans="1:3" x14ac:dyDescent="0.35">
      <c r="A5" t="s">
        <v>528</v>
      </c>
      <c r="B5" t="s">
        <v>529</v>
      </c>
      <c r="C5" s="5"/>
    </row>
    <row r="6" spans="1:3" x14ac:dyDescent="0.35">
      <c r="A6" t="s">
        <v>530</v>
      </c>
      <c r="B6" t="s">
        <v>529</v>
      </c>
      <c r="C6" s="5"/>
    </row>
    <row r="7" spans="1:3" x14ac:dyDescent="0.35">
      <c r="A7" t="s">
        <v>534</v>
      </c>
      <c r="B7" t="s">
        <v>535</v>
      </c>
      <c r="C7" s="5"/>
    </row>
    <row r="8" spans="1:3" x14ac:dyDescent="0.35">
      <c r="A8" t="s">
        <v>537</v>
      </c>
      <c r="B8" t="s">
        <v>535</v>
      </c>
      <c r="C8" s="5"/>
    </row>
    <row r="9" spans="1:3" x14ac:dyDescent="0.35">
      <c r="A9" t="s">
        <v>539</v>
      </c>
      <c r="B9" t="s">
        <v>535</v>
      </c>
      <c r="C9" s="5"/>
    </row>
    <row r="10" spans="1:3" x14ac:dyDescent="0.35">
      <c r="A10" t="s">
        <v>536</v>
      </c>
      <c r="B10" t="s">
        <v>535</v>
      </c>
      <c r="C10" s="5"/>
    </row>
    <row r="11" spans="1:3" x14ac:dyDescent="0.35">
      <c r="A11" t="s">
        <v>538</v>
      </c>
      <c r="B11" t="s">
        <v>535</v>
      </c>
      <c r="C11" s="5"/>
    </row>
  </sheetData>
  <autoFilter ref="A1:B11" xr:uid="{6A8734C2-7864-4412-AF23-727A792787F2}">
    <sortState xmlns:xlrd2="http://schemas.microsoft.com/office/spreadsheetml/2017/richdata2" ref="A2:B11">
      <sortCondition ref="B1:B1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CAA9-9422-4E7E-84BC-E2E9467A8FFD}">
  <dimension ref="B1:T47"/>
  <sheetViews>
    <sheetView showGridLines="0" zoomScale="130" zoomScaleNormal="130" workbookViewId="0">
      <selection activeCell="I20" sqref="I20"/>
    </sheetView>
  </sheetViews>
  <sheetFormatPr defaultRowHeight="14.5" x14ac:dyDescent="0.35"/>
  <cols>
    <col min="2" max="2" width="12.26953125" bestFit="1" customWidth="1"/>
    <col min="3" max="4" width="13.81640625" bestFit="1" customWidth="1"/>
    <col min="5" max="5" width="11.1796875" bestFit="1" customWidth="1"/>
    <col min="6" max="7" width="13.81640625" bestFit="1" customWidth="1"/>
    <col min="8" max="8" width="12.26953125" bestFit="1" customWidth="1"/>
    <col min="9" max="9" width="11.1796875" bestFit="1" customWidth="1"/>
    <col min="10" max="10" width="12.26953125" customWidth="1"/>
    <col min="11" max="11" width="12.54296875" style="12" bestFit="1" customWidth="1"/>
    <col min="12" max="12" width="13.81640625" style="12" bestFit="1" customWidth="1"/>
    <col min="13" max="13" width="13.81640625" bestFit="1" customWidth="1"/>
    <col min="14" max="14" width="12.1796875" bestFit="1" customWidth="1"/>
    <col min="17" max="17" width="11.7265625" bestFit="1" customWidth="1"/>
    <col min="18" max="18" width="27.453125" bestFit="1" customWidth="1"/>
    <col min="19" max="19" width="6.54296875" bestFit="1" customWidth="1"/>
    <col min="20" max="20" width="13.453125" bestFit="1" customWidth="1"/>
    <col min="24" max="24" width="13.26953125" bestFit="1" customWidth="1"/>
  </cols>
  <sheetData>
    <row r="1" spans="2:20" ht="15" customHeight="1" x14ac:dyDescent="0.35">
      <c r="B1" s="61" t="s">
        <v>414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2:20" ht="15" customHeight="1" thickBot="1" x14ac:dyDescent="0.4"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2:20" s="2" customFormat="1" ht="29" x14ac:dyDescent="0.35">
      <c r="C3" s="13" t="s">
        <v>410</v>
      </c>
      <c r="D3" s="13" t="s">
        <v>411</v>
      </c>
      <c r="E3" s="13" t="s">
        <v>409</v>
      </c>
      <c r="F3" s="13" t="s">
        <v>412</v>
      </c>
      <c r="G3" s="13" t="s">
        <v>413</v>
      </c>
      <c r="H3" s="13" t="s">
        <v>416</v>
      </c>
      <c r="I3" s="13" t="s">
        <v>417</v>
      </c>
      <c r="J3" s="41" t="s">
        <v>418</v>
      </c>
      <c r="K3" s="42" t="s">
        <v>419</v>
      </c>
      <c r="L3" s="42" t="s">
        <v>425</v>
      </c>
      <c r="M3" s="43" t="s">
        <v>420</v>
      </c>
      <c r="N3" s="44" t="s">
        <v>424</v>
      </c>
      <c r="Q3" s="19" t="s">
        <v>398</v>
      </c>
      <c r="R3" s="19" t="s">
        <v>397</v>
      </c>
      <c r="S3" s="20" t="s">
        <v>408</v>
      </c>
      <c r="T3" s="20" t="s">
        <v>406</v>
      </c>
    </row>
    <row r="4" spans="2:20" x14ac:dyDescent="0.35">
      <c r="B4" s="26" t="s">
        <v>421</v>
      </c>
      <c r="C4" s="4">
        <v>151200</v>
      </c>
      <c r="D4" s="4">
        <v>152403</v>
      </c>
      <c r="E4" s="1">
        <v>7.09</v>
      </c>
      <c r="F4" s="16">
        <f>C4*E4</f>
        <v>1072008</v>
      </c>
      <c r="G4" s="16">
        <f>D4*E4</f>
        <v>1080537.27</v>
      </c>
      <c r="H4" s="14">
        <f>G4-F4</f>
        <v>8529.2700000000186</v>
      </c>
      <c r="I4" s="17">
        <f>D4-C4</f>
        <v>1203</v>
      </c>
      <c r="J4" s="45">
        <f>SUM(S4:S47)</f>
        <v>5745</v>
      </c>
      <c r="K4" s="46">
        <f>J4*E4</f>
        <v>40732.049999999996</v>
      </c>
      <c r="L4" s="47">
        <f>152333</f>
        <v>152333</v>
      </c>
      <c r="M4" s="46">
        <f>L4*E4</f>
        <v>1080040.97</v>
      </c>
      <c r="N4" s="48">
        <f>M4-F4</f>
        <v>8032.9699999999721</v>
      </c>
      <c r="Q4" s="23" t="s">
        <v>258</v>
      </c>
      <c r="R4" s="6" t="s">
        <v>272</v>
      </c>
      <c r="S4" s="21">
        <v>965</v>
      </c>
      <c r="T4" s="21">
        <v>8107</v>
      </c>
    </row>
    <row r="5" spans="2:20" x14ac:dyDescent="0.35">
      <c r="B5" s="26" t="s">
        <v>422</v>
      </c>
      <c r="C5" s="4">
        <v>434700</v>
      </c>
      <c r="D5" s="4">
        <v>496110</v>
      </c>
      <c r="E5" s="1">
        <v>1.65</v>
      </c>
      <c r="F5" s="16">
        <f>C5*E5</f>
        <v>717255</v>
      </c>
      <c r="G5" s="16">
        <f>D5*E5</f>
        <v>818581.5</v>
      </c>
      <c r="H5" s="14">
        <f>G5-F5</f>
        <v>101326.5</v>
      </c>
      <c r="I5" s="17">
        <f>D5-C5</f>
        <v>61410</v>
      </c>
      <c r="J5" s="45">
        <f>SUM(T4:T47)</f>
        <v>35524</v>
      </c>
      <c r="K5" s="46">
        <f>J5*E5</f>
        <v>58614.6</v>
      </c>
      <c r="L5" s="47">
        <v>433030</v>
      </c>
      <c r="M5" s="46">
        <f>L5*E5</f>
        <v>714499.5</v>
      </c>
      <c r="N5" s="48">
        <f>M5-F5</f>
        <v>-2755.5</v>
      </c>
      <c r="Q5" s="24" t="s">
        <v>258</v>
      </c>
      <c r="R5" s="7" t="s">
        <v>263</v>
      </c>
      <c r="S5" s="22">
        <v>1293</v>
      </c>
      <c r="T5" s="22">
        <v>7230</v>
      </c>
    </row>
    <row r="6" spans="2:20" ht="15" thickBot="1" x14ac:dyDescent="0.4">
      <c r="B6" s="25" t="s">
        <v>423</v>
      </c>
      <c r="C6" s="11">
        <f t="shared" ref="C6" si="0">SUM(C4:C5)</f>
        <v>585900</v>
      </c>
      <c r="D6" s="11">
        <f t="shared" ref="D6" si="1">SUM(D4:D5)</f>
        <v>648513</v>
      </c>
      <c r="E6" s="18">
        <f t="shared" ref="E6" si="2">SUM(E4:E5)</f>
        <v>8.74</v>
      </c>
      <c r="F6" s="15">
        <f>SUM(F4:F5)</f>
        <v>1789263</v>
      </c>
      <c r="G6" s="15">
        <f>SUM(G4:G5)</f>
        <v>1899118.77</v>
      </c>
      <c r="H6" s="15">
        <f t="shared" ref="H6:K6" si="3">SUM(H4:H5)</f>
        <v>109855.77000000002</v>
      </c>
      <c r="I6" s="15">
        <f t="shared" si="3"/>
        <v>62613</v>
      </c>
      <c r="J6" s="49">
        <f t="shared" si="3"/>
        <v>41269</v>
      </c>
      <c r="K6" s="50">
        <f t="shared" si="3"/>
        <v>99346.65</v>
      </c>
      <c r="L6" s="51">
        <f>SUM(L4:L5)</f>
        <v>585363</v>
      </c>
      <c r="M6" s="50">
        <f>SUM(M4:M5)</f>
        <v>1794540.47</v>
      </c>
      <c r="N6" s="52">
        <f>SUM(N4:N5)</f>
        <v>5277.4699999999721</v>
      </c>
      <c r="Q6" s="23" t="s">
        <v>258</v>
      </c>
      <c r="R6" s="6" t="s">
        <v>259</v>
      </c>
      <c r="S6" s="21">
        <v>1566</v>
      </c>
      <c r="T6" s="21">
        <v>6987</v>
      </c>
    </row>
    <row r="7" spans="2:20" x14ac:dyDescent="0.35">
      <c r="Q7" s="24" t="s">
        <v>21</v>
      </c>
      <c r="R7" s="7" t="s">
        <v>35</v>
      </c>
      <c r="S7" s="22">
        <v>935</v>
      </c>
      <c r="T7" s="22">
        <v>6592</v>
      </c>
    </row>
    <row r="8" spans="2:20" ht="15" customHeight="1" x14ac:dyDescent="0.35">
      <c r="B8" s="61" t="s">
        <v>415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Q8" s="23" t="s">
        <v>21</v>
      </c>
      <c r="R8" s="6" t="s">
        <v>49</v>
      </c>
      <c r="S8" s="21">
        <v>713</v>
      </c>
      <c r="T8" s="21">
        <v>6457</v>
      </c>
    </row>
    <row r="9" spans="2:20" ht="15" customHeight="1" thickBot="1" x14ac:dyDescent="0.4"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Q9" s="24" t="s">
        <v>21</v>
      </c>
      <c r="R9" s="7" t="s">
        <v>129</v>
      </c>
      <c r="S9" s="22">
        <v>118</v>
      </c>
      <c r="T9" s="22">
        <v>109</v>
      </c>
    </row>
    <row r="10" spans="2:20" ht="29" x14ac:dyDescent="0.35">
      <c r="C10" s="13" t="s">
        <v>410</v>
      </c>
      <c r="D10" s="13" t="s">
        <v>411</v>
      </c>
      <c r="E10" s="13" t="s">
        <v>409</v>
      </c>
      <c r="F10" s="13" t="s">
        <v>412</v>
      </c>
      <c r="G10" s="13" t="s">
        <v>413</v>
      </c>
      <c r="H10" s="13" t="s">
        <v>416</v>
      </c>
      <c r="I10" s="13" t="s">
        <v>417</v>
      </c>
      <c r="J10" s="41" t="s">
        <v>418</v>
      </c>
      <c r="K10" s="42" t="s">
        <v>419</v>
      </c>
      <c r="L10" s="42" t="s">
        <v>425</v>
      </c>
      <c r="M10" s="43" t="s">
        <v>420</v>
      </c>
      <c r="N10" s="44" t="s">
        <v>424</v>
      </c>
      <c r="Q10" s="53" t="s">
        <v>258</v>
      </c>
      <c r="R10" s="54" t="s">
        <v>387</v>
      </c>
      <c r="S10" s="55">
        <v>1</v>
      </c>
      <c r="T10" s="55">
        <v>0</v>
      </c>
    </row>
    <row r="11" spans="2:20" x14ac:dyDescent="0.35">
      <c r="B11" s="26" t="s">
        <v>421</v>
      </c>
      <c r="C11" s="4">
        <v>151200</v>
      </c>
      <c r="D11" s="4">
        <v>152403</v>
      </c>
      <c r="E11" s="1">
        <v>27.5</v>
      </c>
      <c r="F11" s="16">
        <f>C11*E11</f>
        <v>4158000</v>
      </c>
      <c r="G11" s="16">
        <f>D11*E11</f>
        <v>4191082.5</v>
      </c>
      <c r="H11" s="14">
        <f>G11-F11</f>
        <v>33082.5</v>
      </c>
      <c r="I11" s="17">
        <f>D11-C11</f>
        <v>1203</v>
      </c>
      <c r="J11" s="45">
        <f>J4</f>
        <v>5745</v>
      </c>
      <c r="K11" s="46">
        <f>E11*J11</f>
        <v>157987.5</v>
      </c>
      <c r="L11" s="47">
        <f>152333</f>
        <v>152333</v>
      </c>
      <c r="M11" s="46">
        <f>L11*E11</f>
        <v>4189157.5</v>
      </c>
      <c r="N11" s="48">
        <f>M11-F11</f>
        <v>31157.5</v>
      </c>
      <c r="Q11" s="24" t="s">
        <v>258</v>
      </c>
      <c r="R11" s="7" t="s">
        <v>386</v>
      </c>
      <c r="S11" s="22">
        <v>1</v>
      </c>
      <c r="T11" s="22">
        <v>0</v>
      </c>
    </row>
    <row r="12" spans="2:20" x14ac:dyDescent="0.35">
      <c r="B12" s="26" t="s">
        <v>422</v>
      </c>
      <c r="C12" s="4">
        <v>434700</v>
      </c>
      <c r="D12" s="4">
        <v>496110</v>
      </c>
      <c r="E12" s="1">
        <v>4.0999999999999996</v>
      </c>
      <c r="F12" s="16">
        <f>C12*E12</f>
        <v>1782269.9999999998</v>
      </c>
      <c r="G12" s="16">
        <f>D12*E12</f>
        <v>2034050.9999999998</v>
      </c>
      <c r="H12" s="14">
        <f>G12-F12</f>
        <v>251781</v>
      </c>
      <c r="I12" s="17">
        <f>D12-C12</f>
        <v>61410</v>
      </c>
      <c r="J12" s="45">
        <f>J5</f>
        <v>35524</v>
      </c>
      <c r="K12" s="46">
        <f>E12*J12</f>
        <v>145648.4</v>
      </c>
      <c r="L12" s="47">
        <v>433030</v>
      </c>
      <c r="M12" s="46">
        <f>L12*E12</f>
        <v>1775422.9999999998</v>
      </c>
      <c r="N12" s="48">
        <f>M12-F12</f>
        <v>-6847</v>
      </c>
      <c r="Q12" s="23" t="s">
        <v>21</v>
      </c>
      <c r="R12" s="6" t="s">
        <v>201</v>
      </c>
      <c r="S12" s="21">
        <v>1</v>
      </c>
      <c r="T12" s="21">
        <v>0</v>
      </c>
    </row>
    <row r="13" spans="2:20" ht="15" thickBot="1" x14ac:dyDescent="0.4">
      <c r="B13" s="25" t="s">
        <v>423</v>
      </c>
      <c r="C13" s="11">
        <f t="shared" ref="C13:E13" si="4">SUM(C11:C12)</f>
        <v>585900</v>
      </c>
      <c r="D13" s="11">
        <f t="shared" si="4"/>
        <v>648513</v>
      </c>
      <c r="E13" s="18">
        <f t="shared" si="4"/>
        <v>31.6</v>
      </c>
      <c r="F13" s="15">
        <f>SUM(F11:F12)</f>
        <v>5940270</v>
      </c>
      <c r="G13" s="15">
        <f>SUM(G11:G12)</f>
        <v>6225133.5</v>
      </c>
      <c r="H13" s="15">
        <f t="shared" ref="H13:K13" si="5">SUM(H11:H12)</f>
        <v>284863.5</v>
      </c>
      <c r="I13" s="15">
        <f t="shared" si="5"/>
        <v>62613</v>
      </c>
      <c r="J13" s="49">
        <f t="shared" si="5"/>
        <v>41269</v>
      </c>
      <c r="K13" s="50">
        <f t="shared" si="5"/>
        <v>303635.90000000002</v>
      </c>
      <c r="L13" s="51">
        <f>SUM(L11:L12)</f>
        <v>585363</v>
      </c>
      <c r="M13" s="50">
        <f>SUM(M11:M12)</f>
        <v>5964580.5</v>
      </c>
      <c r="N13" s="52">
        <f>SUM(N11:N12)</f>
        <v>24310.5</v>
      </c>
      <c r="Q13" s="24" t="s">
        <v>21</v>
      </c>
      <c r="R13" s="7" t="s">
        <v>200</v>
      </c>
      <c r="S13" s="22">
        <v>1</v>
      </c>
      <c r="T13" s="22">
        <v>0</v>
      </c>
    </row>
    <row r="14" spans="2:20" x14ac:dyDescent="0.35">
      <c r="Q14" s="23" t="s">
        <v>21</v>
      </c>
      <c r="R14" s="6" t="s">
        <v>199</v>
      </c>
      <c r="S14" s="21">
        <v>1</v>
      </c>
      <c r="T14" s="21">
        <v>0</v>
      </c>
    </row>
    <row r="15" spans="2:20" ht="15" thickBot="1" x14ac:dyDescent="0.4">
      <c r="J15" s="10"/>
      <c r="Q15" s="24" t="s">
        <v>21</v>
      </c>
      <c r="R15" s="7" t="s">
        <v>198</v>
      </c>
      <c r="S15" s="22">
        <v>1</v>
      </c>
      <c r="T15" s="22">
        <v>0</v>
      </c>
    </row>
    <row r="16" spans="2:20" x14ac:dyDescent="0.35">
      <c r="B16" s="31" t="s">
        <v>428</v>
      </c>
      <c r="C16" s="32" t="s">
        <v>429</v>
      </c>
      <c r="D16" s="33" t="s">
        <v>425</v>
      </c>
      <c r="E16" s="34" t="s">
        <v>426</v>
      </c>
      <c r="F16" s="27"/>
      <c r="G16" s="27"/>
      <c r="H16" s="27"/>
      <c r="I16" s="27"/>
      <c r="J16" s="27"/>
      <c r="K16" s="27"/>
      <c r="Q16" s="23" t="s">
        <v>21</v>
      </c>
      <c r="R16" s="6" t="s">
        <v>197</v>
      </c>
      <c r="S16" s="21">
        <v>1</v>
      </c>
      <c r="T16" s="21">
        <v>0</v>
      </c>
    </row>
    <row r="17" spans="2:20" x14ac:dyDescent="0.35">
      <c r="B17" s="35" t="s">
        <v>427</v>
      </c>
      <c r="C17" s="29">
        <f>F13</f>
        <v>5940270</v>
      </c>
      <c r="D17" s="30">
        <f>M13</f>
        <v>5964580.5</v>
      </c>
      <c r="E17" s="36">
        <f>D17-C17</f>
        <v>24310.5</v>
      </c>
      <c r="F17" s="27"/>
      <c r="G17" s="27"/>
      <c r="H17" s="27"/>
      <c r="I17" s="27"/>
      <c r="J17" s="27"/>
      <c r="K17" s="27"/>
      <c r="Q17" s="24" t="s">
        <v>21</v>
      </c>
      <c r="R17" s="7" t="s">
        <v>196</v>
      </c>
      <c r="S17" s="22">
        <v>1</v>
      </c>
      <c r="T17" s="22">
        <v>0</v>
      </c>
    </row>
    <row r="18" spans="2:20" ht="15" thickBot="1" x14ac:dyDescent="0.4">
      <c r="B18" s="37" t="s">
        <v>430</v>
      </c>
      <c r="C18" s="38">
        <f>F6</f>
        <v>1789263</v>
      </c>
      <c r="D18" s="39">
        <f>M6</f>
        <v>1794540.47</v>
      </c>
      <c r="E18" s="40">
        <f>D18-C18</f>
        <v>5277.4699999999721</v>
      </c>
      <c r="Q18" s="23" t="s">
        <v>21</v>
      </c>
      <c r="R18" s="6" t="s">
        <v>195</v>
      </c>
      <c r="S18" s="21">
        <v>1</v>
      </c>
      <c r="T18" s="21">
        <v>0</v>
      </c>
    </row>
    <row r="19" spans="2:20" x14ac:dyDescent="0.35">
      <c r="B19" s="28"/>
      <c r="C19" s="28"/>
      <c r="Q19" s="24" t="s">
        <v>21</v>
      </c>
      <c r="R19" s="7" t="s">
        <v>194</v>
      </c>
      <c r="S19" s="22">
        <v>1</v>
      </c>
      <c r="T19" s="22">
        <v>0</v>
      </c>
    </row>
    <row r="20" spans="2:20" x14ac:dyDescent="0.35">
      <c r="Q20" s="23" t="s">
        <v>258</v>
      </c>
      <c r="R20" s="6" t="s">
        <v>385</v>
      </c>
      <c r="S20" s="21">
        <v>2</v>
      </c>
      <c r="T20" s="21">
        <v>0</v>
      </c>
    </row>
    <row r="21" spans="2:20" x14ac:dyDescent="0.35">
      <c r="Q21" s="24" t="s">
        <v>21</v>
      </c>
      <c r="R21" s="7" t="s">
        <v>193</v>
      </c>
      <c r="S21" s="22">
        <v>2</v>
      </c>
      <c r="T21" s="22">
        <v>0</v>
      </c>
    </row>
    <row r="22" spans="2:20" x14ac:dyDescent="0.35">
      <c r="Q22" s="23" t="s">
        <v>21</v>
      </c>
      <c r="R22" s="6" t="s">
        <v>192</v>
      </c>
      <c r="S22" s="21">
        <v>2</v>
      </c>
      <c r="T22" s="21">
        <v>0</v>
      </c>
    </row>
    <row r="23" spans="2:20" x14ac:dyDescent="0.35">
      <c r="Q23" s="24" t="s">
        <v>21</v>
      </c>
      <c r="R23" s="7" t="s">
        <v>191</v>
      </c>
      <c r="S23" s="22">
        <v>2</v>
      </c>
      <c r="T23" s="22">
        <v>0</v>
      </c>
    </row>
    <row r="24" spans="2:20" x14ac:dyDescent="0.35">
      <c r="Q24" s="23" t="s">
        <v>21</v>
      </c>
      <c r="R24" s="6" t="s">
        <v>190</v>
      </c>
      <c r="S24" s="21">
        <v>2</v>
      </c>
      <c r="T24" s="21">
        <v>0</v>
      </c>
    </row>
    <row r="25" spans="2:20" x14ac:dyDescent="0.35">
      <c r="Q25" s="24" t="s">
        <v>21</v>
      </c>
      <c r="R25" s="7" t="s">
        <v>189</v>
      </c>
      <c r="S25" s="22">
        <v>2</v>
      </c>
      <c r="T25" s="22">
        <v>0</v>
      </c>
    </row>
    <row r="26" spans="2:20" x14ac:dyDescent="0.35">
      <c r="Q26" s="23" t="s">
        <v>21</v>
      </c>
      <c r="R26" s="6" t="s">
        <v>188</v>
      </c>
      <c r="S26" s="21">
        <v>2</v>
      </c>
      <c r="T26" s="21">
        <v>0</v>
      </c>
    </row>
    <row r="27" spans="2:20" x14ac:dyDescent="0.35">
      <c r="Q27" s="24" t="s">
        <v>21</v>
      </c>
      <c r="R27" s="7" t="s">
        <v>187</v>
      </c>
      <c r="S27" s="22">
        <v>3</v>
      </c>
      <c r="T27" s="22">
        <v>0</v>
      </c>
    </row>
    <row r="28" spans="2:20" x14ac:dyDescent="0.35">
      <c r="Q28" s="23" t="s">
        <v>21</v>
      </c>
      <c r="R28" s="6" t="s">
        <v>186</v>
      </c>
      <c r="S28" s="21">
        <v>3</v>
      </c>
      <c r="T28" s="21">
        <v>0</v>
      </c>
    </row>
    <row r="29" spans="2:20" x14ac:dyDescent="0.35">
      <c r="Q29" s="24" t="s">
        <v>21</v>
      </c>
      <c r="R29" s="7" t="s">
        <v>185</v>
      </c>
      <c r="S29" s="22">
        <v>3</v>
      </c>
      <c r="T29" s="22">
        <v>0</v>
      </c>
    </row>
    <row r="30" spans="2:20" x14ac:dyDescent="0.35">
      <c r="Q30" s="23" t="s">
        <v>21</v>
      </c>
      <c r="R30" s="6" t="s">
        <v>184</v>
      </c>
      <c r="S30" s="21">
        <v>3</v>
      </c>
      <c r="T30" s="21">
        <v>0</v>
      </c>
    </row>
    <row r="31" spans="2:20" x14ac:dyDescent="0.35">
      <c r="Q31" s="24" t="s">
        <v>21</v>
      </c>
      <c r="R31" s="7" t="s">
        <v>183</v>
      </c>
      <c r="S31" s="22">
        <v>3</v>
      </c>
      <c r="T31" s="22">
        <v>0</v>
      </c>
    </row>
    <row r="32" spans="2:20" x14ac:dyDescent="0.35">
      <c r="Q32" s="23" t="s">
        <v>1</v>
      </c>
      <c r="R32" s="6" t="s">
        <v>257</v>
      </c>
      <c r="S32" s="21">
        <v>4</v>
      </c>
      <c r="T32" s="21">
        <v>1</v>
      </c>
    </row>
    <row r="33" spans="17:20" x14ac:dyDescent="0.35">
      <c r="Q33" s="24" t="s">
        <v>258</v>
      </c>
      <c r="R33" s="7" t="s">
        <v>384</v>
      </c>
      <c r="S33" s="22">
        <v>4</v>
      </c>
      <c r="T33" s="22">
        <v>0</v>
      </c>
    </row>
    <row r="34" spans="17:20" x14ac:dyDescent="0.35">
      <c r="Q34" s="23" t="s">
        <v>21</v>
      </c>
      <c r="R34" s="6" t="s">
        <v>182</v>
      </c>
      <c r="S34" s="21">
        <v>5</v>
      </c>
      <c r="T34" s="21">
        <v>0</v>
      </c>
    </row>
    <row r="35" spans="17:20" x14ac:dyDescent="0.35">
      <c r="Q35" s="24" t="s">
        <v>21</v>
      </c>
      <c r="R35" s="7" t="s">
        <v>181</v>
      </c>
      <c r="S35" s="22">
        <v>5</v>
      </c>
      <c r="T35" s="22">
        <v>0</v>
      </c>
    </row>
    <row r="36" spans="17:20" x14ac:dyDescent="0.35">
      <c r="Q36" s="23" t="s">
        <v>21</v>
      </c>
      <c r="R36" s="6" t="s">
        <v>179</v>
      </c>
      <c r="S36" s="21">
        <v>6</v>
      </c>
      <c r="T36" s="21">
        <v>0</v>
      </c>
    </row>
    <row r="37" spans="17:20" x14ac:dyDescent="0.35">
      <c r="Q37" s="24" t="s">
        <v>21</v>
      </c>
      <c r="R37" s="7" t="s">
        <v>178</v>
      </c>
      <c r="S37" s="22">
        <v>7</v>
      </c>
      <c r="T37" s="22">
        <v>0</v>
      </c>
    </row>
    <row r="38" spans="17:20" x14ac:dyDescent="0.35">
      <c r="Q38" s="23" t="s">
        <v>21</v>
      </c>
      <c r="R38" s="6" t="s">
        <v>177</v>
      </c>
      <c r="S38" s="21">
        <v>7</v>
      </c>
      <c r="T38" s="21">
        <v>0</v>
      </c>
    </row>
    <row r="39" spans="17:20" x14ac:dyDescent="0.35">
      <c r="Q39" s="24" t="s">
        <v>21</v>
      </c>
      <c r="R39" s="7" t="s">
        <v>176</v>
      </c>
      <c r="S39" s="22">
        <v>7</v>
      </c>
      <c r="T39" s="22">
        <v>0</v>
      </c>
    </row>
    <row r="40" spans="17:20" x14ac:dyDescent="0.35">
      <c r="Q40" s="23" t="s">
        <v>21</v>
      </c>
      <c r="R40" s="6" t="s">
        <v>175</v>
      </c>
      <c r="S40" s="21">
        <v>8</v>
      </c>
      <c r="T40" s="21">
        <v>0</v>
      </c>
    </row>
    <row r="41" spans="17:20" x14ac:dyDescent="0.35">
      <c r="Q41" s="24" t="s">
        <v>21</v>
      </c>
      <c r="R41" s="7" t="s">
        <v>174</v>
      </c>
      <c r="S41" s="22">
        <v>8</v>
      </c>
      <c r="T41" s="22">
        <v>0</v>
      </c>
    </row>
    <row r="42" spans="17:20" x14ac:dyDescent="0.35">
      <c r="Q42" s="23" t="s">
        <v>21</v>
      </c>
      <c r="R42" s="6" t="s">
        <v>173</v>
      </c>
      <c r="S42" s="21">
        <v>8</v>
      </c>
      <c r="T42" s="21">
        <v>0</v>
      </c>
    </row>
    <row r="43" spans="17:20" x14ac:dyDescent="0.35">
      <c r="Q43" s="24" t="s">
        <v>21</v>
      </c>
      <c r="R43" s="7" t="s">
        <v>172</v>
      </c>
      <c r="S43" s="22">
        <v>8</v>
      </c>
      <c r="T43" s="22">
        <v>0</v>
      </c>
    </row>
    <row r="44" spans="17:20" x14ac:dyDescent="0.35">
      <c r="Q44" s="23" t="s">
        <v>21</v>
      </c>
      <c r="R44" s="6" t="s">
        <v>171</v>
      </c>
      <c r="S44" s="21">
        <v>9</v>
      </c>
      <c r="T44" s="21">
        <v>0</v>
      </c>
    </row>
    <row r="45" spans="17:20" x14ac:dyDescent="0.35">
      <c r="Q45" s="24" t="s">
        <v>21</v>
      </c>
      <c r="R45" s="7" t="s">
        <v>168</v>
      </c>
      <c r="S45" s="22">
        <v>10</v>
      </c>
      <c r="T45" s="22">
        <v>41</v>
      </c>
    </row>
    <row r="46" spans="17:20" x14ac:dyDescent="0.35">
      <c r="Q46" s="23" t="s">
        <v>21</v>
      </c>
      <c r="R46" s="6" t="s">
        <v>170</v>
      </c>
      <c r="S46" s="21">
        <v>10</v>
      </c>
      <c r="T46" s="21">
        <v>0</v>
      </c>
    </row>
    <row r="47" spans="17:20" x14ac:dyDescent="0.35">
      <c r="Q47" s="24" t="s">
        <v>21</v>
      </c>
      <c r="R47" s="7" t="s">
        <v>169</v>
      </c>
      <c r="S47" s="22">
        <v>10</v>
      </c>
      <c r="T47" s="22">
        <v>0</v>
      </c>
    </row>
  </sheetData>
  <mergeCells count="2">
    <mergeCell ref="B8:N9"/>
    <mergeCell ref="B1:N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2c8a7b-0d10-4575-9fde-b02817fb0a7a" xsi:nil="true"/>
    <lcf76f155ced4ddcb4097134ff3c332f xmlns="f74cdd9f-906e-4e7d-a87f-1ed05299a22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9C91C59AAA3C40B8C3F8291AEB470B" ma:contentTypeVersion="15" ma:contentTypeDescription="Create a new document." ma:contentTypeScope="" ma:versionID="c3029ddd59e9aaef2bc80083d2b614df">
  <xsd:schema xmlns:xsd="http://www.w3.org/2001/XMLSchema" xmlns:xs="http://www.w3.org/2001/XMLSchema" xmlns:p="http://schemas.microsoft.com/office/2006/metadata/properties" xmlns:ns2="f74cdd9f-906e-4e7d-a87f-1ed05299a227" xmlns:ns3="312c8a7b-0d10-4575-9fde-b02817fb0a7a" targetNamespace="http://schemas.microsoft.com/office/2006/metadata/properties" ma:root="true" ma:fieldsID="fa840667efe75a39c3d80b3067cd3e06" ns2:_="" ns3:_="">
    <xsd:import namespace="f74cdd9f-906e-4e7d-a87f-1ed05299a227"/>
    <xsd:import namespace="312c8a7b-0d10-4575-9fde-b02817fb0a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cdd9f-906e-4e7d-a87f-1ed05299a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a8624bd-f9c4-4953-a0ad-16555b58a4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c8a7b-0d10-4575-9fde-b02817fb0a7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8a9a8a0-b41f-488a-90bd-ee43250dc21b}" ma:internalName="TaxCatchAll" ma:showField="CatchAllData" ma:web="312c8a7b-0d10-4575-9fde-b02817fb0a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A0137-0A5D-481B-8191-CA047A12DA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ACCF88-DE5F-4512-83A2-32E8EA530410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312c8a7b-0d10-4575-9fde-b02817fb0a7a"/>
    <ds:schemaRef ds:uri="f74cdd9f-906e-4e7d-a87f-1ed05299a227"/>
  </ds:schemaRefs>
</ds:datastoreItem>
</file>

<file path=customXml/itemProps3.xml><?xml version="1.0" encoding="utf-8"?>
<ds:datastoreItem xmlns:ds="http://schemas.openxmlformats.org/officeDocument/2006/customXml" ds:itemID="{5DFE58C3-3B80-42BC-BAE9-5DD5702E7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4cdd9f-906e-4e7d-a87f-1ed05299a227"/>
    <ds:schemaRef ds:uri="312c8a7b-0d10-4575-9fde-b02817fb0a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INVENTARIAR</vt:lpstr>
      <vt:lpstr>DADOS</vt:lpstr>
      <vt:lpstr>VALE</vt:lpstr>
      <vt:lpstr>VALIDAR REDUÇÃO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neanes inacio vieira sabino 4010314</dc:creator>
  <cp:lastModifiedBy>Leonardo  Syma</cp:lastModifiedBy>
  <dcterms:created xsi:type="dcterms:W3CDTF">2023-11-24T20:31:58Z</dcterms:created>
  <dcterms:modified xsi:type="dcterms:W3CDTF">2024-08-08T13:23:49Z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0x010100259C91C59AAA3C40B8C3F8291AEB470B</vt:lpwstr>
  </property>
  <property fmtid="{D5CDD505-2E9C-101B-9397-08002B2CF9AE}" pid="3" name="MediaServiceImageTags">
    <vt:lpwstr/>
  </property>
</Properties>
</file>