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Users\LENOVO\Desktop\iskola stuff\mester stuff\Collecting and Analyzing Big Data for Social Sciences\Group Project\"/>
    </mc:Choice>
  </mc:AlternateContent>
  <xr:revisionPtr revIDLastSave="0" documentId="13_ncr:1_{10379AD2-2FA3-41E8-AE02-A811BCAD18B1}"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s>
  <definedNames>
    <definedName name="_xlnm._FilterDatabase" localSheetId="0" hidden="1">Sheet1!$A$1:$U$101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 i="2" l="1"/>
  <c r="W3" i="2"/>
  <c r="U3" i="2"/>
  <c r="S3" i="2"/>
  <c r="S2" i="2"/>
  <c r="Q3" i="2"/>
  <c r="Q2" i="2"/>
  <c r="T77" i="1"/>
  <c r="G3" i="2"/>
  <c r="E3" i="2"/>
  <c r="E2" i="2"/>
  <c r="C3" i="2"/>
  <c r="C2" i="2"/>
  <c r="R3" i="1"/>
  <c r="E8" i="2"/>
  <c r="G8" i="2" s="1"/>
  <c r="E7" i="2"/>
  <c r="G7" i="2" s="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2" i="1"/>
  <c r="P3" i="1"/>
  <c r="Q3" i="1" s="1"/>
  <c r="P4" i="1"/>
  <c r="Q4" i="1" s="1"/>
  <c r="P5" i="1"/>
  <c r="Q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T37" i="1" s="1"/>
  <c r="P38" i="1"/>
  <c r="Q38" i="1" s="1"/>
  <c r="P39" i="1"/>
  <c r="Q39" i="1" s="1"/>
  <c r="P40" i="1"/>
  <c r="Q40" i="1" s="1"/>
  <c r="P41" i="1"/>
  <c r="Q41" i="1" s="1"/>
  <c r="P42" i="1"/>
  <c r="Q42" i="1" s="1"/>
  <c r="P43" i="1"/>
  <c r="Q43" i="1" s="1"/>
  <c r="P44" i="1"/>
  <c r="T44" i="1" s="1"/>
  <c r="P45" i="1"/>
  <c r="Q45" i="1" s="1"/>
  <c r="P46" i="1"/>
  <c r="Q46" i="1" s="1"/>
  <c r="P47" i="1"/>
  <c r="Q47" i="1" s="1"/>
  <c r="P48" i="1"/>
  <c r="Q48" i="1" s="1"/>
  <c r="P49" i="1"/>
  <c r="Q49" i="1" s="1"/>
  <c r="P50" i="1"/>
  <c r="Q50" i="1" s="1"/>
  <c r="P51" i="1"/>
  <c r="Q51" i="1" s="1"/>
  <c r="P52" i="1"/>
  <c r="Q52" i="1" s="1"/>
  <c r="P53" i="1"/>
  <c r="Q53" i="1" s="1"/>
  <c r="P54" i="1"/>
  <c r="Q54" i="1" s="1"/>
  <c r="P55" i="1"/>
  <c r="Q55" i="1" s="1"/>
  <c r="P56" i="1"/>
  <c r="Q56" i="1" s="1"/>
  <c r="P57" i="1"/>
  <c r="Q57" i="1" s="1"/>
  <c r="P58" i="1"/>
  <c r="Q58" i="1" s="1"/>
  <c r="P59" i="1"/>
  <c r="Q59" i="1" s="1"/>
  <c r="P60" i="1"/>
  <c r="Q60" i="1" s="1"/>
  <c r="P61" i="1"/>
  <c r="Q61" i="1" s="1"/>
  <c r="P62" i="1"/>
  <c r="Q62" i="1" s="1"/>
  <c r="P63" i="1"/>
  <c r="Q63"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7" i="1"/>
  <c r="Q77" i="1" s="1"/>
  <c r="P78" i="1"/>
  <c r="Q78" i="1" s="1"/>
  <c r="P79" i="1"/>
  <c r="Q79" i="1" s="1"/>
  <c r="P80" i="1"/>
  <c r="Q80" i="1" s="1"/>
  <c r="P81" i="1"/>
  <c r="Q81" i="1" s="1"/>
  <c r="P82" i="1"/>
  <c r="Q82" i="1" s="1"/>
  <c r="P83" i="1"/>
  <c r="Q83" i="1" s="1"/>
  <c r="P84" i="1"/>
  <c r="Q84" i="1" s="1"/>
  <c r="P85" i="1"/>
  <c r="Q85" i="1" s="1"/>
  <c r="P86" i="1"/>
  <c r="Q86" i="1" s="1"/>
  <c r="P87" i="1"/>
  <c r="Q87" i="1" s="1"/>
  <c r="P88" i="1"/>
  <c r="Q88" i="1" s="1"/>
  <c r="P89" i="1"/>
  <c r="Q89" i="1" s="1"/>
  <c r="P90" i="1"/>
  <c r="Q90" i="1" s="1"/>
  <c r="P91" i="1"/>
  <c r="Q91" i="1" s="1"/>
  <c r="P92" i="1"/>
  <c r="Q92" i="1" s="1"/>
  <c r="P93" i="1"/>
  <c r="Q93" i="1" s="1"/>
  <c r="P94" i="1"/>
  <c r="Q94" i="1" s="1"/>
  <c r="P95" i="1"/>
  <c r="Q95" i="1" s="1"/>
  <c r="P96" i="1"/>
  <c r="Q96" i="1" s="1"/>
  <c r="P97" i="1"/>
  <c r="Q97" i="1" s="1"/>
  <c r="P98" i="1"/>
  <c r="Q98" i="1" s="1"/>
  <c r="P99" i="1"/>
  <c r="Q99" i="1" s="1"/>
  <c r="P100" i="1"/>
  <c r="Q100" i="1" s="1"/>
  <c r="P101" i="1"/>
  <c r="Q101" i="1" s="1"/>
  <c r="P2" i="1"/>
  <c r="Q2" i="1" s="1"/>
  <c r="T67" i="1" l="1"/>
  <c r="T58" i="1"/>
  <c r="T50" i="1"/>
  <c r="T42" i="1"/>
  <c r="T101" i="1"/>
  <c r="U101" i="1" s="1"/>
  <c r="T34" i="1"/>
  <c r="U34" i="1" s="1"/>
  <c r="T93" i="1"/>
  <c r="T26" i="1"/>
  <c r="T85" i="1"/>
  <c r="T18" i="1"/>
  <c r="T100" i="1"/>
  <c r="T92" i="1"/>
  <c r="T84" i="1"/>
  <c r="T76" i="1"/>
  <c r="U76" i="1" s="1"/>
  <c r="T66" i="1"/>
  <c r="T57" i="1"/>
  <c r="U57" i="1" s="1"/>
  <c r="T49" i="1"/>
  <c r="U49" i="1" s="1"/>
  <c r="T41" i="1"/>
  <c r="U41" i="1" s="1"/>
  <c r="T33" i="1"/>
  <c r="T25" i="1"/>
  <c r="T17" i="1"/>
  <c r="U17" i="1" s="1"/>
  <c r="T8" i="1"/>
  <c r="U8" i="1" s="1"/>
  <c r="T99" i="1"/>
  <c r="T91" i="1"/>
  <c r="U91" i="1" s="1"/>
  <c r="T83" i="1"/>
  <c r="U83" i="1" s="1"/>
  <c r="T75" i="1"/>
  <c r="U75" i="1" s="1"/>
  <c r="T65" i="1"/>
  <c r="T56" i="1"/>
  <c r="T48" i="1"/>
  <c r="T40" i="1"/>
  <c r="T32" i="1"/>
  <c r="T24" i="1"/>
  <c r="T16" i="1"/>
  <c r="U16" i="1" s="1"/>
  <c r="T7" i="1"/>
  <c r="U7" i="1" s="1"/>
  <c r="T98" i="1"/>
  <c r="T90" i="1"/>
  <c r="U90" i="1" s="1"/>
  <c r="T82" i="1"/>
  <c r="T74" i="1"/>
  <c r="U74" i="1" s="1"/>
  <c r="T64" i="1"/>
  <c r="T55" i="1"/>
  <c r="U55" i="1" s="1"/>
  <c r="T47" i="1"/>
  <c r="U47" i="1" s="1"/>
  <c r="T39" i="1"/>
  <c r="U39" i="1" s="1"/>
  <c r="T31" i="1"/>
  <c r="T23" i="1"/>
  <c r="T15" i="1"/>
  <c r="U15" i="1" s="1"/>
  <c r="T6" i="1"/>
  <c r="U6" i="1" s="1"/>
  <c r="T9" i="1"/>
  <c r="T97" i="1"/>
  <c r="U97" i="1" s="1"/>
  <c r="T89" i="1"/>
  <c r="U89" i="1" s="1"/>
  <c r="T81" i="1"/>
  <c r="U81" i="1" s="1"/>
  <c r="T73" i="1"/>
  <c r="T63" i="1"/>
  <c r="U63" i="1" s="1"/>
  <c r="T54" i="1"/>
  <c r="U54" i="1" s="1"/>
  <c r="T46" i="1"/>
  <c r="U46" i="1" s="1"/>
  <c r="T38" i="1"/>
  <c r="T30" i="1"/>
  <c r="U30" i="1" s="1"/>
  <c r="T22" i="1"/>
  <c r="T13" i="1"/>
  <c r="U13" i="1" s="1"/>
  <c r="T5" i="1"/>
  <c r="T96" i="1"/>
  <c r="T88" i="1"/>
  <c r="T80" i="1"/>
  <c r="U80" i="1" s="1"/>
  <c r="T72" i="1"/>
  <c r="T62" i="1"/>
  <c r="U62" i="1" s="1"/>
  <c r="T53" i="1"/>
  <c r="U53" i="1" s="1"/>
  <c r="T45" i="1"/>
  <c r="T29" i="1"/>
  <c r="T21" i="1"/>
  <c r="T12" i="1"/>
  <c r="T4" i="1"/>
  <c r="T95" i="1"/>
  <c r="T87" i="1"/>
  <c r="U87" i="1" s="1"/>
  <c r="T79" i="1"/>
  <c r="U79" i="1" s="1"/>
  <c r="T71" i="1"/>
  <c r="U71" i="1" s="1"/>
  <c r="T60" i="1"/>
  <c r="T52" i="1"/>
  <c r="T36" i="1"/>
  <c r="U36" i="1" s="1"/>
  <c r="T28" i="1"/>
  <c r="U28" i="1" s="1"/>
  <c r="T20" i="1"/>
  <c r="T11" i="1"/>
  <c r="T3" i="1"/>
  <c r="U3" i="1" s="1"/>
  <c r="T94" i="1"/>
  <c r="U94" i="1" s="1"/>
  <c r="T86" i="1"/>
  <c r="T78" i="1"/>
  <c r="U78" i="1" s="1"/>
  <c r="T70" i="1"/>
  <c r="U70" i="1" s="1"/>
  <c r="T59" i="1"/>
  <c r="T51" i="1"/>
  <c r="T43" i="1"/>
  <c r="U43" i="1" s="1"/>
  <c r="T35" i="1"/>
  <c r="U35" i="1" s="1"/>
  <c r="T27" i="1"/>
  <c r="U27" i="1" s="1"/>
  <c r="T19" i="1"/>
  <c r="T10" i="1"/>
  <c r="U10" i="1" s="1"/>
  <c r="T2" i="1"/>
  <c r="U2" i="1" s="1"/>
  <c r="U99" i="1"/>
  <c r="U82" i="1"/>
  <c r="U22" i="1"/>
  <c r="U96" i="1"/>
  <c r="U88" i="1"/>
  <c r="U11" i="1"/>
  <c r="U85" i="1"/>
  <c r="U67" i="1"/>
  <c r="U9" i="1"/>
  <c r="I3" i="2"/>
  <c r="S3" i="1"/>
  <c r="U50" i="1"/>
  <c r="U98" i="1"/>
  <c r="U42" i="1"/>
  <c r="U73" i="1"/>
  <c r="U66" i="1"/>
  <c r="U65" i="1"/>
  <c r="U58" i="1"/>
  <c r="U33" i="1"/>
  <c r="U26" i="1"/>
  <c r="U25" i="1"/>
  <c r="U18" i="1"/>
  <c r="U72" i="1"/>
  <c r="U64" i="1"/>
  <c r="U56" i="1"/>
  <c r="U48" i="1"/>
  <c r="U40" i="1"/>
  <c r="U32" i="1"/>
  <c r="U24" i="1"/>
  <c r="U95" i="1"/>
  <c r="U31" i="1"/>
  <c r="U23" i="1"/>
  <c r="U86" i="1"/>
  <c r="U38" i="1"/>
  <c r="U14" i="1"/>
  <c r="U93" i="1"/>
  <c r="U77" i="1"/>
  <c r="U69" i="1"/>
  <c r="U61" i="1"/>
  <c r="U45" i="1"/>
  <c r="U29" i="1"/>
  <c r="U21" i="1"/>
  <c r="U5" i="1"/>
  <c r="U100" i="1"/>
  <c r="U92" i="1"/>
  <c r="U84" i="1"/>
  <c r="U68" i="1"/>
  <c r="U60" i="1"/>
  <c r="U52" i="1"/>
  <c r="U20" i="1"/>
  <c r="U12" i="1"/>
  <c r="U4" i="1"/>
  <c r="U59" i="1"/>
  <c r="U51" i="1"/>
  <c r="U19" i="1"/>
  <c r="S89" i="1"/>
  <c r="S79" i="1"/>
  <c r="S71" i="1"/>
  <c r="S63" i="1"/>
  <c r="S55" i="1"/>
  <c r="S47" i="1"/>
  <c r="S39" i="1"/>
  <c r="S31" i="1"/>
  <c r="S23" i="1"/>
  <c r="S15" i="1"/>
  <c r="S7" i="1"/>
  <c r="S86" i="1"/>
  <c r="S78" i="1"/>
  <c r="S70" i="1"/>
  <c r="S62" i="1"/>
  <c r="S54" i="1"/>
  <c r="S46" i="1"/>
  <c r="S38" i="1"/>
  <c r="S30" i="1"/>
  <c r="S22" i="1"/>
  <c r="S14" i="1"/>
  <c r="S6" i="1"/>
  <c r="S94" i="1"/>
  <c r="S76" i="1"/>
  <c r="S84" i="1"/>
  <c r="S100" i="1"/>
  <c r="S52" i="1"/>
  <c r="S92" i="1"/>
  <c r="S97" i="1"/>
  <c r="S81" i="1"/>
  <c r="S73" i="1"/>
  <c r="S65" i="1"/>
  <c r="S57" i="1"/>
  <c r="S49" i="1"/>
  <c r="S41" i="1"/>
  <c r="S33" i="1"/>
  <c r="S25" i="1"/>
  <c r="S17" i="1"/>
  <c r="S9" i="1"/>
  <c r="S60" i="1"/>
  <c r="S28" i="1"/>
  <c r="S12" i="1"/>
  <c r="S68" i="1"/>
  <c r="S36" i="1"/>
  <c r="S20" i="1"/>
  <c r="S4" i="1"/>
  <c r="S87" i="1"/>
  <c r="S95" i="1"/>
  <c r="S101" i="1"/>
  <c r="S93" i="1"/>
  <c r="S85" i="1"/>
  <c r="S77" i="1"/>
  <c r="S69" i="1"/>
  <c r="S61" i="1"/>
  <c r="S53" i="1"/>
  <c r="S45" i="1"/>
  <c r="S29" i="1"/>
  <c r="S21" i="1"/>
  <c r="S13" i="1"/>
  <c r="S5" i="1"/>
  <c r="S99" i="1"/>
  <c r="S83" i="1"/>
  <c r="S67" i="1"/>
  <c r="S43" i="1"/>
  <c r="S91" i="1"/>
  <c r="S75" i="1"/>
  <c r="S59" i="1"/>
  <c r="S51" i="1"/>
  <c r="S35" i="1"/>
  <c r="S27" i="1"/>
  <c r="S19" i="1"/>
  <c r="S11" i="1"/>
  <c r="S98" i="1"/>
  <c r="S90" i="1"/>
  <c r="S82" i="1"/>
  <c r="S74" i="1"/>
  <c r="S66" i="1"/>
  <c r="S58" i="1"/>
  <c r="S50" i="1"/>
  <c r="S42" i="1"/>
  <c r="S34" i="1"/>
  <c r="S26" i="1"/>
  <c r="S18" i="1"/>
  <c r="S10" i="1"/>
  <c r="S96" i="1"/>
  <c r="S88" i="1"/>
  <c r="S80" i="1"/>
  <c r="S72" i="1"/>
  <c r="S64" i="1"/>
  <c r="S56" i="1"/>
  <c r="S48" i="1"/>
  <c r="S40" i="1"/>
  <c r="S32" i="1"/>
  <c r="S24" i="1"/>
  <c r="S16" i="1"/>
  <c r="S8" i="1"/>
  <c r="S2" i="1"/>
  <c r="U37" i="1"/>
  <c r="U44" i="1"/>
  <c r="Q44" i="1"/>
  <c r="S44" i="1" s="1"/>
  <c r="Q37" i="1"/>
  <c r="S37" i="1" s="1"/>
  <c r="I4" i="2" l="1"/>
  <c r="K4" i="2" s="1"/>
  <c r="K3" i="2"/>
</calcChain>
</file>

<file path=xl/sharedStrings.xml><?xml version="1.0" encoding="utf-8"?>
<sst xmlns="http://schemas.openxmlformats.org/spreadsheetml/2006/main" count="885" uniqueCount="580">
  <si>
    <t>speech_id</t>
  </si>
  <si>
    <t>debate_date</t>
  </si>
  <si>
    <t>debate_title</t>
  </si>
  <si>
    <t>text</t>
  </si>
  <si>
    <t>speaker_name</t>
  </si>
  <si>
    <t>speaker_party</t>
  </si>
  <si>
    <t>year</t>
  </si>
  <si>
    <t>Party</t>
  </si>
  <si>
    <t>Government_Opposition</t>
  </si>
  <si>
    <t>doc_id</t>
  </si>
  <si>
    <t>sentiment_sum</t>
  </si>
  <si>
    <t>sentiment_count</t>
  </si>
  <si>
    <t>average_sentiment</t>
  </si>
  <si>
    <t>standardized_sentiment</t>
  </si>
  <si>
    <t>g565.6</t>
  </si>
  <si>
    <t>European Union (Withdrawal) (No. 2) Act 2019 (Rule of Law)</t>
  </si>
  <si>
    <t>Do I think that the Prime Minister should waste his time coming to an Standing Order No. 24 debate—a general debate—about whether he is going to obey the law of the land? Of course he is going to obey the law of the land. Nobody doubts that point. The hon. Gentleman made another important point before that, which I have completely forgotten—sorry.</t>
  </si>
  <si>
    <t>Peter Bone</t>
  </si>
  <si>
    <t>Conservative, Wellingborough</t>
  </si>
  <si>
    <t>Conservative</t>
  </si>
  <si>
    <t>Government</t>
  </si>
  <si>
    <t>doc51663</t>
  </si>
  <si>
    <t>g1170.5</t>
  </si>
  <si>
    <t>Exports: European Markets</t>
  </si>
  <si>
    <t>Small businesses in Merthyr Tydfil and Rhymney continue to tell me the difficulties that they are having with exporting to the EU and the added bureaucracy, and I am really keen to hear from the Minister about further support. I heard what he said earlier, but I do not think the message is getting through. There is a lesson to be learned about communication and how to get that message to businesses, because they are clearly not aware of the level of support that is out there. Perhaps he could give some more detail about the support and grants that are available, and what more the Government will do.</t>
  </si>
  <si>
    <t>Gerald Jones</t>
  </si>
  <si>
    <t>Shadow Minister (Wales), Opposition Whip (Commons)</t>
  </si>
  <si>
    <t>Labour</t>
  </si>
  <si>
    <t>Opposition</t>
  </si>
  <si>
    <t>doc57870</t>
  </si>
  <si>
    <t>g249.0</t>
  </si>
  <si>
    <t>Clause 3 — Further provision about the referendum</t>
  </si>
  <si>
    <t>I wonder whether the hon. Gentleman’s concern is partly due to the behaviour of José Manuel Barroso, the former President of the European Commission, during the Scottish referendum, and whether that model is what he envisages seeing, in amplification, in the European referendum.</t>
  </si>
  <si>
    <t>Angus MacNeil</t>
  </si>
  <si>
    <t>Scottish National Party, Na h-Eileanan an Iar</t>
  </si>
  <si>
    <t>Scottish National Party</t>
  </si>
  <si>
    <t>doc2986</t>
  </si>
  <si>
    <t>g456.6</t>
  </si>
  <si>
    <t>Backbench Business — European Scrutiny Committee Report</t>
  </si>
  <si>
    <t>I entirely agree—that is absolutely the case. It does not follow that anyone has a complete monopoly of wisdom in relation to these issues; what matters is that we have a proper and informed debate based on central principles. The principle of the supremacy of this Parliament is so fundamental that there cannot be any dispute about it. A central element of that principle and of our decision making is that the United Kingdom electorate should not have imposed on them legislation that is not in the national interest and that they do not want.</t>
  </si>
  <si>
    <t>Bill Cash</t>
  </si>
  <si>
    <t>Chair, European Scrutiny Committee, Chair, European Scrutiny Committee, Chair, European Scrutiny Committee</t>
  </si>
  <si>
    <t>doc58486</t>
  </si>
  <si>
    <t>g541.1</t>
  </si>
  <si>
    <t>Refugee Family Reunion</t>
  </si>
  <si>
    <t>I am not absolutely sure what the hon. Gentleman is getting at. My view is that there is no evidence to back up what the Government are saying about providing an incentive to go to other EU countries as opposed to Denmark and the UK. I struggle with the ethics of that argument as well. We have child refugees here, and we should have rules in place that are in their best interests and which allow them to be reunited with their families, as do these other countries. I turn to a third argument the Government tend to use in these debates: that they are acting in different ways in response to the refugee and migration crisis. It is only fair to recognise that the Government are doing good things. The Syrian vulnerable persons scheme is making excellent progress, and it is true that the Government have a record they can be proud of in providing aid to the region around Syria in particular. That does not mean, however, that we should not look at how else we can improve our response. Broadening the category of family members, as proposed by my hon. Friend’s Bill, would have limited implications for the Home Office but transformative consequences for the people involved. Finally, I want to touch on legal aid. I used to be an immigration solicitor, and I can say hand on heart that using legal aid for a family reunion application, which people can still do in Scotland, never remotely struck me as a wasteful use of resources, because of how serious the subject matter is—separation can be both stressful for all involved and dangerous for those who are left behind—and how complex the process is. It is not just a matter of form-filling and box-ticking; there are other questions—what documents does a person need to prove a family relationship, how much credibility will a birth or marriage certificate from a certain country have with the Home Office, should we get expert verification, should a DNA test be done? That is even before we get to barriers of language and culture. Without a doubt, legal aid can make a huge and important difference to ensuring that applications are completed properly and that the Home Office can make the right decision on what are hugely important issues for those involved. For all these reasons, the measures in my hon. Friend’s private Member’s Bill are well founded, and I hope the money resolution will be tabled very soon.</t>
  </si>
  <si>
    <t>Stuart McDonald</t>
  </si>
  <si>
    <t>Shadow SNP Spokesperson (Immigration, Asylum and Border Control)</t>
  </si>
  <si>
    <t>doc29925</t>
  </si>
  <si>
    <t>g226.0</t>
  </si>
  <si>
    <t>Leaving the EU: Live Farm Animal Exports — [Phil Wilson in the Chair]</t>
  </si>
  <si>
    <t>If the right hon. Gentleman is arguing that we need a hard border with Ireland, which will then prevent us from implementing anything else we would desire to see in the relationship between the north and the south, he may do so, but I think we must consider that relationship a special case. We need to look at how many animals would go on in transit. The Minister perhaps can enlighten us on that, but I suspect that it is not a significant number. I conclude by talking about something the Minister needs to advise us on, and that is World Trade Organisation agreements. Colleagues will be aware that under WTO agreements countries cannot, under normal circumstances, discriminate between trading partners. The principle is known as most favoured nation treatment, and in practice it means that the UK could not allow for the live export of animals to the Republic of Ireland while excluding the rest of the EU. Therefore, it is wholly possible that a ban on live animal exports could contravene WTO rules—a view shared by the Royal Society for the Prevention of Cruelty to Animals, among others. Any WTO member can challenge another member on its trade policy, which could then be ruled as breaching the organisation’s rules. However, as a member of the EU, the UK is already party to several trade bans that have never been challenged at the WTO, including the import ban on cosmetics tested on animals and the ban on fur produced from cats and dogs. When the Government consider their future options, they can look at the 2009 EU seal import ban as an example of how to pass the WTO test. I hope that the Minister can explain how he feels we will pass that test if we introduce at least a partial ban on exports. Finally, I understand that the Command Paper for the Agriculture Bill might be published tomorrow—the Minister might like to enlighten us on that. It presents a perfect opportunity to introduce proposals to ensure that a ban comes into force as soon as possible after the UK leaves the EU. Both before and after leaving, the Government should push the European institutions and member states to strive for greater co-operation. I do not want us just to walk away from the problem. It is one thing to say, “When we leave the EU we can make our own rules; we can have standards that are truly excellent—gold-plated.” I do not want us to walk away from the EU, full stop. I would like us to remain a member and be able to influence animal welfare standards across the continent, but even if we cannot, we still need to use what influence we have and what trade discussions we are having to try to ensure that those standards that are not what we would like to see, in France and Spain and further afield, are improved. We have an opportunity to improve animal welfare. I said at the start of my speech that Brexit offers very few opportunities, but if we are to leave the EU I hope that the Minister seizes this one and does something to ensure the better welfare of animals for years to come.</t>
  </si>
  <si>
    <t>Kerry McCarthy</t>
  </si>
  <si>
    <t>Labour, Bristol East</t>
  </si>
  <si>
    <t>doc29710</t>
  </si>
  <si>
    <t>g16.5</t>
  </si>
  <si>
    <t>European Defence Co-operation</t>
  </si>
  <si>
    <t>There is a misunderstanding that the European Union is the organisation that has delivered peace and security on the continent of Europe—we all know that for almost 70 years now that has been done by NATO, as my hon. Friend is right to point out. We will continue to liaise closely with all our partners, whether they are in the EU or not.</t>
  </si>
  <si>
    <t>Gavin Williamson</t>
  </si>
  <si>
    <t>The Secretary of State for Defence</t>
  </si>
  <si>
    <t>doc37529</t>
  </si>
  <si>
    <t>g671.2</t>
  </si>
  <si>
    <t>EU Council</t>
  </si>
  <si>
    <t>The Prime Minister is leading Europe in the efforts to end modern-day slavery. However, there are two countries in Europe that are in denial that it even exists. Did he have a chance to talk to the German Chancellor and the French President about this? If not, could he call them on their mobile phones, so that the Americans can find out about it too?</t>
  </si>
  <si>
    <t>doc58971</t>
  </si>
  <si>
    <t>g517.0</t>
  </si>
  <si>
    <t>Clause 2 — Entitlement to Vote in the Referendum</t>
  </si>
  <si>
    <t>Is the hon. Gentleman therefore restating his opposition in principle to a referendum and to allowing the British people to have their say? I thought the Labour party had finally done a U-turn and walked through the Lobby with us the other week.</t>
  </si>
  <si>
    <t>Chris Skidmore</t>
  </si>
  <si>
    <t>Conservative, Kingswood</t>
  </si>
  <si>
    <t>doc2757</t>
  </si>
  <si>
    <t>g25.0</t>
  </si>
  <si>
    <t>European Council</t>
  </si>
  <si>
    <t>I thank the Prime Minister for the advance copy of her statement and for the meetings that we have had in recent days. The Government’s approach to Brexit has now become a national embarrassment. After two years of failure and broken promises after broken promises, the Prime Minister finally accepted the inevitable last week, voted to extend article 50 and went to Brussels to negotiate. Last week’s summit represented another negotiating failure for the Prime Minister. Her proposals were rejected and new terms were imposed on her. We now have an extension until mid-April, or 22 May, but despite the clearly expressed will of this House, we still face the prospect of a disastrous no-deal Brexit. This is even more remarkable given that the Minister for the Cabinet Office told this very Chamber that “seeking such a short and, critically, one-off extension would be downright reckless”.—[Official Report, 14 March2019; Vol. 656, c. 566.] This failure has been compounded by the Prime Minister’s attempts last week to pin the blame for this debacle on others. It was wholly inappropriate, last Wednesday, for her to try to pit the people against MPs—elected MPs doing their duty to hold the Government of the day to account, which is what Parliament exists for. In a climate of heightened emotions where MPs from all parts of the House have received threats and intimidation, I hope that she will further reflect and think again about making what I believe to be such dangerous and irresponsible statements. Every step of the way along this process the Government have refused to reach out, refused to listen and refused to find a consensus that can represent the views of the whole country, not just those of the Conservative party. Large parts of our country continue to be ignored by this Government. It is no wonder that so many people felt compelled to march on the streets or to sign petitions over the weekend. Even the most ardent of leavers think that this Government have failed. It is easy to understand the frustration at this chaos—it exists in this House, in Brussels, and across the country. The Government have no plan. For them, it is all about putting the Conservative party before the country. Given that the Prime Minister has admitted that she does not have the numbers for her deal, will she accept  today that her deal is dead and that the House should not have to waste its time giving the same answer for a third time? The Prime Minister has succeeded in unifying two sides against her deal. The CBI and TUC’s unprecedented joint statement last week demanded a plan B that protects jobs, workers, industry and communities. Does the Prime Minister have a plan B? The Government have failed, and they have let the people down whether they voted leave or remain. The country cannot afford to continue in this Tory crisis. It is time for Parliament to take control, which is why, later today, we will be backing the amendment in the name of Sir Oliver Letwin. You made it clear last week, Mr Speaker, that, for the Prime Minister to bring back her deal, there must be significant changes. There are none. Rather than trying to engineer a way to bring back the same twice-rejected deal, will she instead allow plans—rather than fight plans—for indicative votes? She cannot accept that her deal does not have the numbers and also stand in the way of finding an alternative that may have the numbers. It is ridiculous to suggest that Parliament taking control is “overturning democratic institutions”. It is not; it is Parliament doing its democratic job of holding Government to account. Will the Prime Minister agree to abide by the outcome of these indicative votes, if they take place on Wednesday? The Labour party will continue cross-party discussions to find a way forward, and I thank Members who have met colleagues of mine and me to have those discussions. I believe that there is support in this House for a deal—one that is based on an alternative that protects jobs and the economy through a customs union, provides full single market access, and allows us to continue to benefit from participation in vital agencies and security measures. If the Government refuse to accept this, we will support measures for a public vote to stop no deal or a chaotic Tory deal. The Government have had more than two years to find a solution, and they have failed. It is time that we put an end to this, move on from the chaos and failure, and begin to clean up the mess. It is time for Parliament to work together and agree on a plan B. If the Prime Minister is brave, she will help to facilitate this. If not, Parliament must send a clear message in the coming days. I hope that where the Government have failed, this House can and will succeed.</t>
  </si>
  <si>
    <t>Jeremy Corbyn</t>
  </si>
  <si>
    <t>Leader of HM Official Opposition, Leader of the Labour Party</t>
  </si>
  <si>
    <t>doc45404</t>
  </si>
  <si>
    <t>g387.5</t>
  </si>
  <si>
    <t>Uk’S Withdrawal from the European Union</t>
  </si>
  <si>
    <t>It seems to me that the difficulty that might be arising across the House is as follows. If the House passes this motion this evening, and I have no reason not to support the motion in the terms of its ruling out no deal, in order to achieve that two things have to happen: first, we need to get an extension to article 50; and secondly, we are going to have to make a change to primary legislation in the withdrawal agreement Act. I assume the Government are undertaking, if this motion is passed in its own terms, to do exactly that?</t>
  </si>
  <si>
    <t>Dominic Grieve</t>
  </si>
  <si>
    <t>Conservative, Beaconsfield</t>
  </si>
  <si>
    <t>doc46435</t>
  </si>
  <si>
    <t>g80.6</t>
  </si>
  <si>
    <t>Exiting the European Union (Consumer Protection)</t>
  </si>
  <si>
    <t>I would like to bring this to a close fairly soon, because I am conscious that some Members have put in to speak, as would normally be the case rather than the Minister taking interventions.</t>
  </si>
  <si>
    <t>Therese Coffey</t>
  </si>
  <si>
    <t>The Parliamentary Under-Secretary of State for Environment, Food and Rural Affairs</t>
  </si>
  <si>
    <t>doc38938</t>
  </si>
  <si>
    <t>g105.3</t>
  </si>
  <si>
    <t>EU Referendum: UK Steel Industry — [Mrs Cheryl Gillan in the Chair]</t>
  </si>
  <si>
    <t>Order. Mr Healey, I remind you that interventions are supposed to be short.</t>
  </si>
  <si>
    <t>Dame Cheryl Gillan</t>
  </si>
  <si>
    <t>Conservative, Chesham and Amersham</t>
  </si>
  <si>
    <t>doc9642</t>
  </si>
  <si>
    <t>g677.0</t>
  </si>
  <si>
    <t>Clause 1 — Approval of draft decisions under Article 352 of TFEU</t>
  </si>
  <si>
    <t>It is a pleasure to serve under your chairmanship, Mr Robertson. We had a lively Second Reading debate on the Bill last week, and I commented at the time that the Chamber was full of the House’s most prominent European experts. I think it slightly unfortunate—although I do not blame anyone in particular—that today’s debate falls at the same time as the annual parliamentary assembly of the Council of Europe. Members will be aware that the Council of Europe advertises itself as an organisation consisting of 47 countries and 820 million citizens. I gather than some of our leading experts on Europe are in Athens, debating matters of European import. It is interesting that their expertise is being put to good use.</t>
  </si>
  <si>
    <t>Ed Vaizey</t>
  </si>
  <si>
    <t>The Parliamentary Under-Secretary of State for Culture, Media and Sport</t>
  </si>
  <si>
    <t>doc59134</t>
  </si>
  <si>
    <t>g160.1</t>
  </si>
  <si>
    <t>Leaving the EU: No Deal</t>
  </si>
  <si>
    <t>The Secretary of State talked about manufacturing and the economy. The impact of Tata’s announcement on Monday that it will close Cogent’s Orb steelworks will be keenly felt in Newport. It is devastating news for workers and their families. Will he meet me urgently to discuss what the Government will do?</t>
  </si>
  <si>
    <t>Jessica Morden</t>
  </si>
  <si>
    <t>Opposition Whip (Commons), Chair, Statutory Instruments (Joint Committee), Chair, Statutory Instruments (Select Committee), Chair, Statutory Instruments (Joint Committee), Chair, Statutory Instruments (Joint Committee), Chair, Statutory Instruments (Select Committee), Chair, Statutory Instruments (Select Committee)</t>
  </si>
  <si>
    <t>doc52132</t>
  </si>
  <si>
    <t>g417.1</t>
  </si>
  <si>
    <t>Leaving the EU: Higher Education in Wales</t>
  </si>
  <si>
    <t>The hon. Lady makes the point that I was going to make next. In fact, when I asked a similar question in the Select Committee on Exiting the European Union, the answer persuaded me that I might have been better off researching unicorns. Last week, in that Committee, I questioned Dr Main of the Campaign for Science and Engineering and Professor Brook of the Association for Innovation, Research and Technology Organisations—people who should know their business—about the shared prosperity fund. They both confirmed that they had not heard much about it since it was announced, so it is a fund in name only. We do know that it is under the remit of the Ministry of Housing, Communities and Local Government, which I think is significant, because that Ministry is England-only, which speaks for itself. On research and collaboration in Wales, there has been historical under-investment in research infrastructure compared with the rest of the UK, and a lower level of science, technology, engineering and maths activity. A recent Royal Society report said that Wales has the lowest percentage of research infrastructure in Great Britain. It has benefited greatly from EU funding, however. In 2016-17, Welsh higher education institutions received about 19% of their research income from EU sources, compared with about 15% for other UK higher education institutions. We depend more heavily on them. In particular, Welsh higher education institutions received money from such programmes as Erasmus and Horizon 2020. In 2014-15, the total EU research grants and contracts income for Wales was approximately £46 million, which represented about 21% of the total research grants and contracts income in Wales for that year. Again, universities and the higher education sector in general in Wales have a greater dependence on those sources. Horizon 2020 has a budget of about €70 billion for the period between 2014 and 2020. The Welsh higher education sector has been successful in winning funds  from that highly competitive programme. Universities have accounted for nearly two thirds of the Welsh participation in Horizon 2020 so far. When the money is there we compete successfully, and universities do disproportionately better. Interestingly, on Monday, the Prime Minister said that she wants us to be part of any future such schemes—the successor schemes of Erasmus and Horizon 2020. More surprisingly, she said that she was willing for us to pay, but that we should have a “suitable level of influence”. That exemplifies the unreal nature of the Government’s thinking. Those are EU programmes. We are leaving the EU. We will become a third country. In respect of Horizon 2020 and Erasmus, Times Higher Education has said that associate countries are not in the European Council or the European Parliament, and they have no say in the research budgets. The fantasy is that we will somehow leave, but stay in—that we will benefit and be able to fix the rules—but we will be a third country. At some point, the Government will collide with reality, and the sooner the better as far as I am concerned. Now and again I get angry emails from frustrated Brexiteers, usually late at night, which say, “We’re leaving. Get on with it.” I only wish that the Government here would get on with it. Uncertainty is the most obvious feature of Brexit, for higher education as for everyone else, and that goes for people who are in favour of leaving and those who are in favour of remaining. An alternative might be that the Welsh Government take charge, if they can be shaken awake on the matter. After all, Quebec, which is a province of Canada on the other side of the Atlantic, takes part in Erasmus+, so why not Wales? Needless to say, the Scottish Government are way ahead of us already, and are using their offices in Brussels, Berlin, Paris and Dublin to lead the charge. I am not sure whether we have an office anywhere apart from Cardiff these days. Another strong pillar of our HE sector are the thousands of EU students who study in Wales and bring academic, economic and cultural benefits to our universities and our communities. That is particularly obvious in Bangor, where the population almost doubles and a large proportion of the students are from EU countries and other foreign countries. They bring enormous benefits. The latest figures for 2016-17 show that more than 6,000 EU national students were at HE providers in Wales, but applications are down. Perhaps the Minister can confirm the Institute of Welsh Affairs’ figure that there has been a drop of 8% this year.</t>
  </si>
  <si>
    <t>Hywel Williams</t>
  </si>
  <si>
    <t>Shadow PC Spokesperson (Work and Pensions), Shadow PC Spokesperson (Brexit), Shadow PC Spokesperson (Cabinet Office), Shadow PC Spokesperson (International Trade)</t>
  </si>
  <si>
    <t>doc31313</t>
  </si>
  <si>
    <t>g501.4</t>
  </si>
  <si>
    <t>Conduct of negotiations</t>
  </si>
  <si>
    <t>Does my hon. Friend share my concern and disappointment that while EU Governments could have sorted this out already,  some have put the brakes on and have refused to do so? We should be putting pressure on them to sort out this very important issue much, much earlier, and outside the renegotiation process.</t>
  </si>
  <si>
    <t>Simon Hoare</t>
  </si>
  <si>
    <t>Conservative, North Dorset</t>
  </si>
  <si>
    <t>doc14183</t>
  </si>
  <si>
    <t>g93.7</t>
  </si>
  <si>
    <t>Parliamentary oversight of negotiations</t>
  </si>
  <si>
    <t>My hon. Friend makes a very important point about the E111 scheme, because that will have a practical impact on our constituents. If my hon. Friend does not get a clear answer on that, I fear that many constituents  will be forced into buying very expensive travel insurance policies to make sure that they are covered while the scheme is left in limbo.</t>
  </si>
  <si>
    <t>Stephen Doughty</t>
  </si>
  <si>
    <t>Labour/Co-operative, Cardiff South and Penarth</t>
  </si>
  <si>
    <t>doc15180</t>
  </si>
  <si>
    <t>g25.1</t>
  </si>
  <si>
    <t>Leaving the European Union — [Mrs Madeleine Moon in the Chair]</t>
  </si>
  <si>
    <t>To be honest, some of the claims made by those who claimed to be on the remain side before the referendum were nonsensical. In the past couple of weeks I think I have heard five Members on the Conservative Benches say, “You can’t believe what the Treasury tell you during a referendum campaign.” We know that, and perhaps some in other parts of the House need to remember that. At the time of the referendum, and I suspect even now, an awful lot of people in the United Kingdom did not understand—and they still do not fully understand—how complex our relationship with the European Union is. It is not just about being able to buy bananas with as much or little bend in them as we like or being able to prevent these so-and-so foreigners from coming over and taking our jobs or claiming our benefits—which they do not do. It is much more detailed and complicated than that, and to extricate ourselves from that relationship in a way that does not harm the interests of the people of these islands is a difficult and perhaps impossible task. Time alone will tell.</t>
  </si>
  <si>
    <t>Peter Grant</t>
  </si>
  <si>
    <t>Shadow SNP Spokesperson (Europe), Shadow SNP Spokesperson (Exiting the European Union)</t>
  </si>
  <si>
    <t>doc27168</t>
  </si>
  <si>
    <t>g517.4</t>
  </si>
  <si>
    <t>EU Protocol on animal sentience</t>
  </si>
  <si>
    <t>I rise to speak to new clause 60, which was tabled in my name, and to support the amendments tabled by other right hon. and hon. colleagues. I voted against the Bill on Second Reading because it puts sweeping powers in the hands of Ministers, sidelines Parliament and waters down our legal rights and protections, particularly environmental rights and protections. When we were asked to vote in the EU referendum, nobody voted for dirtier beaches or dirtier air. The Environmental Audit Committee has undertaken three inquiries into the effect of leaving the EU on the UK’s environmental policy. We found that our membership of the EU has been overwhelmingly positive for our environment. We went from being the dirty man of Europe in the 1970s to bathing on cleaner beaches, driving more fuel efficient cars and, as colleagues have said, holding the Government to account on air pollution. I do not subscribe to the Panglossian view of the world that says everything will be awesome when we leave. Everything is not awesome, most particularly in the case of air pollution and seabird censuses. We are still a member of the EU and we are not meeting the laws to which we have collectively contributed and collectively signed up under successive Governments. Eighty per cent. of UK domestic environmental laws are shaped by Brussels, so few areas of policy will be more affected by the decision to leave. Fully one quarter of the EU acquis, which the Bill is trying to cut and paste into UK law, is related to DEFRA—our beaches, rivers, coastlines and marine reserves. We have talked about the gaps in the Bill, and my amendment seeks to close those gaps because with this Bill we are running a risk that environmental law will no longer be monitored, enforced or updated and that on exit day we will be left with zombie legislation. What we have heard from Ministers today has not reassured me, because they have outlined a path of managed divergence, which is very bad news when it comes to giving certainty to Government, businesses or investors looking to invest in this country. That is why my Committee called for a new environmental protection Act before we leave the EU. The laws are effective only if we have strong institutions to enforce them. As the Secretary of State said when he gave evidence to the Select Committee two weeks ago, there is currently a Commission-shaped hole in the Bill’s proposals. The UK chemical industry is desperate for certainty on the future of chemical regulation. The Chemical Business Association told my Committee that one in five of its members are considering registering in other European capitals to mitigate the risk that the Government’s regulatory uncertainty has created. They are not waiting for us to debate it or for whatever fills that Commission-shaped hole; they are just upping sticks and creating businesses in other countries, taking their money and investment outside this country. The Committee is just beginning an inquiry into the regulation of fluorinated gases—powerful greenhouse gases 14,000 more destructive than carbon dioxide. The UK’s reduction targets are currently set and monitored by the EU. We have said that we are going to reduce those gases over the next 20 years, but our progress towards our targets involves working through the EU. We have no idea how we are going to make that progress once we have left, or who will ensure that the Government meet the targets. That is one tiny introduction. We have heard a lot about the environmental principles—the precautionary principles—that are the bedrock of environmental law. As colleagues have said, they are not unique to EU law; they are general principles found in a number of international environmental treaties to which the UK is currently a signatory and to which we will remain a signatory outside the EU. The Government promised that the Bill would ensure that the whole body of existing EU environmental law continued to have effect in UK law, but that is wrong—it simply does not do that. The Bill cuts and pastes a limited, watered-down version of the general principles of EU law. Paragraph 3 of schedule 1 will limit the legal remedies available to complainants and prevent courts from being able to quash any decision, rule or action as unlawful because it is incompatible with the principles. The general principles are carried over, but the legal remedies are not. The second problem with this cutting and pasting is that the EU’s environmental principles are not included in the general principles, so there is a kind of double bind on the cut-and-paste approach to the acquis in this policy area. We have a problem in the UK: we have certain pieces of environmental legislation, but there is no general statement in UK law. This is a conscious decision by the Government: when the Select Committee asked the Secretary of State on 1 November whether he felt the Bill should carry over the environmental principles, he said no. The Bill will remove the rights of citizens to challenge decisions taken by the Government or public bodies that violate environmental principles, and will thereby strip people of rights that they currently enjoy. Those rights are the cornerstones of wildlife and habitat protection, they are guidelines for courts, businesses, public bodies and Government decision making, and they provide a legal backstop. We know that over the past 40 years EU institutions have been bolder on enforcing the principles than UK courts. There is a rich body of case law around the principles: it is set out in the Lisbon treaty, developed in communications from the Commission, and it has been reviewed and applied by the European Court of Justice. It covers everything from chemicals regulation to food safety standards. It is anchored in a treaty, it is updated by communication and it evolves through jurisprudence, so it is a triple lock—a powerful backstop—for environmental protection. Contrast that with the precautionary principle in the UK courts. Case law shows that the principle is less onerous in the UK and, crucially, more deferential to the Executive. We need the principles to be enshrined in primary UK legislation, with clear legal remedies and penalties for the Government when they are violated—because violated they will be. I wish to say something about chemicals, because I do not think people understand that those need to be registered, evaluated and authorised by the European Chemicals Agency before they can go into the single market. The Minister said that we will have REACH—the registration, evaluation and authorisation of chemicals—and that it has directly applicable effect. It is directly applicable, but there is no body in this country that applies it, because we set up that excellent body though the European Chemicals Agency. The Government will have to create and set up a whole new regulatory framework and a new regulator. We are going to leave a system that we helped to create. By March 2019, British businesses will have spent £250 million registering their chemicals. Civil servants  have told us that we are going to spend tens of millions of pounds to set up a carbon copy regulator. That, for me, is the height of absurdity. If we are to be world leaders in high environmental standards, we must retain those principles, make sure that polluters pay for their polluting activities and not put dangerous chemicals authorised for use on the market while we are still unsure of their effects. I want to talk briefly about the Environment Secretary. He waved away our concerns about those principles. He said that it is not appropriate to put them on a statutory basis, but he gave us no explanation as to why. He said that he wants to embed the principles in policy guidance, but, while this debate has been going on, I have had a quick google on the matter. I found that policy statements need to be anchored in primary legislation. Therefore, all of his solutions require an environmental protection Act, as we said in January this year, but we are no further forward on that. We are still waiting for the environment plan. The policy statements raise a whole set of new questions. Are the Government bound to act according to the principles? If those principles are contravened, can the Government be taken to court? If they can, will acting contrary to the principles be material to the case? I am afraid that it looks like the answer is no. We have just had a session with the Ministry of Justice. I know that the Minister of State could not be there because he was preparing for the debate yesterday. Government policy guidance says that all the refurbishment projects in our prisons and courts must be BREEAM—Building Research Establishment Environmental Assessment Method—excellent. Two thirds of those building projects over the past seven years have not had any BREEAM assessment or certification at all. Therefore, the Department charged with upholding the law is in breach of Government guidance, and there is nothing that we as a Committee or Parliament can do to hold the Ministry to account. There is no sanction. If a future Secretary of State wants to change or abolish the policy statement, what recourse will Parliament have to prevent them from doing so? Consigning these principles to guidance just weakens things, fails to create legal certainty, and fails to give a legal remedy for people who suffer. In the summer, the Government talked about keeping all EU law, but the mask of the Secretary of State for Exiting the European Union has slipped once before. During his statement on the White Paper, he said: “This is about reversing—well, not reversing but amending—and dealing with 40 years’ accumulated policy and law.”—[Official Report, 2 February2017; Vol. 620, c. 1220.] I always listen to what Dr Freud said. When the Secretary of State talks about reversing, that is what I am concerned about. Now the Secretary of State says that he wants to incorporate all “relevant” EU law, but who decides what is relevant? It is this sovereign Parliament that decides. Eight hundred to 1,000 statutory instruments will be drawn up under this Bill, but we know that our environmental protections will be weaker. That gives Ministers the power to drop key protections at the stroke of a pen; it strips people of their legal rights and remedies and risks the UK’s status as a world leader on environmental standards. This is no solution from the Secretary of State, and I hope that we will press the amendment to a vote.</t>
  </si>
  <si>
    <t>Mary Creagh</t>
  </si>
  <si>
    <t>Chair, Environmental Audit Committee, Chair, Environmental Audit Committee</t>
  </si>
  <si>
    <t>doc24173</t>
  </si>
  <si>
    <t>g608.1</t>
  </si>
  <si>
    <t>EU Membership</t>
  </si>
  <si>
    <t>I would like to add my congratulations to the hon. Lady’s husband on his re-election to the Scottish Parliament, where I am sure his witty repartee will once again be welcomed. The hon. Lady and her colleagues repeatedly call for a positive campaign for Scotland to remain in the EU, but all we hear about from them is process and calls for a second referendum on independence. I call on them to disregard that approach and actually start setting out the positive case themselves.</t>
  </si>
  <si>
    <t>David Mundell</t>
  </si>
  <si>
    <t>The Secretary of State for Scotland</t>
  </si>
  <si>
    <t>doc9097</t>
  </si>
  <si>
    <t>g913.2</t>
  </si>
  <si>
    <t>Commencement and short title</t>
  </si>
  <si>
    <t>The main problem with maximum facilitation is that it involves technology yet to be invented and certainly yet to be made to operate. Nobody knows quite what it is, whether it can be developed and delivered, and if so, when. On the Northern Ireland border—although I will speak about Northern Ireland later—the commitment is to no infrastructure, no checks and no controls. I will come to that point specifically when I deal with Northern Ireland.</t>
  </si>
  <si>
    <t>Keir Starmer</t>
  </si>
  <si>
    <t>Shadow Secretary of State for Exiting the European Union</t>
  </si>
  <si>
    <t>doc30538</t>
  </si>
  <si>
    <t>g1188.4</t>
  </si>
  <si>
    <t>European Union (Referendum) Bill</t>
  </si>
  <si>
    <t>The right hon. Gentleman tells us that he is against uncertainty and indecision. Perhaps he will tell us how he would vote in an in/out referendum.</t>
  </si>
  <si>
    <t>Steve Reed</t>
  </si>
  <si>
    <t>Labour, Croydon North</t>
  </si>
  <si>
    <t>doc56219</t>
  </si>
  <si>
    <t>g977.8</t>
  </si>
  <si>
    <t>Exit Negotiations</t>
  </si>
  <si>
    <t>It is fascinating to have a lecture from the SNP on fantasy politics. We are proposing a transition period based on existing arrangements and rules, so  that the British people and companies—and, indeed, European people and companies—have only one transition to make.</t>
  </si>
  <si>
    <t>David Davis</t>
  </si>
  <si>
    <t>The Secretary of State for Exiting the European Union</t>
  </si>
  <si>
    <t>doc28981</t>
  </si>
  <si>
    <t>g1284.2</t>
  </si>
  <si>
    <t>European Parliament Elections Bill</t>
  </si>
  <si>
    <t>The hon. Gentleman makes an excellent point, as ever, and I am very glad that he has drawn the matter to the House’s attention. I am well aware of the ruling made by Baroness Boothroyd when she occupied this Chair. She was absolutely right—I would never disagree with her—and indeed I feel strongly about upholding her ruling. Were a Minister or Back Bencher to make a speech that included tedious or repetitive information, I would certainly call them to order. This afternoon the Minister read out a fascinating list of results of a very important election. Had I considered it to be tedious and repetitious, I would certainly have taken the action that the right hon. Baroness Boothroyd once took in respect of the hon. Gentleman. However, that was not the case today. Therefore, grateful as I am for his point of order, I will take no further action thereupon.</t>
  </si>
  <si>
    <t>Eleanor Laing</t>
  </si>
  <si>
    <t>Deputy Speaker (First Deputy Chairman of Ways and Means), First Deputy Chairman of Ways and Means</t>
  </si>
  <si>
    <t>Speaker</t>
  </si>
  <si>
    <t>doc7989</t>
  </si>
  <si>
    <t>g1304.1</t>
  </si>
  <si>
    <t>Exiting the EU and Workers’ Rights</t>
  </si>
  <si>
    <t>I have been very clear that all of the existing law under the EU will be brought into British law. There is no intention of changing that. In fact, so far from wanting to dilute current law, in many ways, as my hon. Friend Kevin Foster has said, we go further than the EU in a number of important respects. For example, in the UK all workers are protected by a strong set of core rights that do not depend on the type of contract—full time or part time— an employee may be on. That is not consistently the case in other European countries. In the UK, women who have had a child can enjoy 52 weeks of statutory maternity leave and 39 weeks of pay, not just the 14 weeks under EU law.</t>
  </si>
  <si>
    <t>Greg Clark</t>
  </si>
  <si>
    <t>The Secretary of State for Business, Energy and Industrial Strategy</t>
  </si>
  <si>
    <t>doc13536</t>
  </si>
  <si>
    <t>g750.4</t>
  </si>
  <si>
    <t>Leaving the European Union</t>
  </si>
  <si>
    <t>The Prime Minister asks what it would say about democracy if we put this back to the public. The Leader of the Opposition has said from the Dispatch Box that if the Prime Minister likes her deal so much—this is roughly what he said—she should not be afraid of putting it back to the people, and I agree with him. She is putting it back to us time after time after time when we have already rejected it time after time after time. Why does she not trust the people? Why will she not go back to them and ask them what she thinks of her deal?</t>
  </si>
  <si>
    <t>Thangam Debbonaire</t>
  </si>
  <si>
    <t>Opposition Whip (Commons)</t>
  </si>
  <si>
    <t>doc49369</t>
  </si>
  <si>
    <t>g302.0</t>
  </si>
  <si>
    <t>Interpretation of retained EU law during transitional period</t>
  </si>
  <si>
    <t>With so many organisations and bodies, such as the judiciary, businesses and the Law Society, talking about the uncertainty that comes from clause 6, does my hon. Friend not agree that it is very challenging to believe the Government that this will be all right on the night when an alternative dispute mechanism would need to be created, designed, drafted, legislated for and in place before we leave the European Union?</t>
  </si>
  <si>
    <t>Seema Malhotra</t>
  </si>
  <si>
    <t>Labour/Co-operative, Feltham and Heston</t>
  </si>
  <si>
    <t>doc24541</t>
  </si>
  <si>
    <t>g37.2</t>
  </si>
  <si>
    <t>I do not want to upset the right hon. Gentleman, because I am hoping that he will be supportive. In the speech that I made today, I set out a positive case. Yes, it is the case of someone who is Eurosceptical in the genuine sense: I am sceptical about all organisations and about all engagements. We should always question whether organisations work for us, and we should be doubtful about such things. That is what being sceptical means. I come at this as someone who has their doubts about Brussels and doubts about the EU, but I have an absolutely clear eye about what is best for Britain. If others want to argue from a more positive stance about the nature of the EU, fine—go for it. It is up to everyone to make their own case, but I am going to make my case in a clear-eyed determination of what is in Britain’s interest, and I think I did that today.</t>
  </si>
  <si>
    <t>David Cameron</t>
  </si>
  <si>
    <t>The Prime Minister, Leader of the Conservative Party</t>
  </si>
  <si>
    <t>doc6216</t>
  </si>
  <si>
    <t>g420.3</t>
  </si>
  <si>
    <t>Leaving the EU: Fisheries</t>
  </si>
  <si>
    <t>I reassure Scottish National party Members that I regularly promote Scottish salmon, most recently in the Gulf this week. Scottish salmon is one of our major exports, alongside Scottish whisky, and we champion it at every opportunity.</t>
  </si>
  <si>
    <t>George Eustice</t>
  </si>
  <si>
    <t>The Minister of State, Department for Environment, Food and Rural Affairs</t>
  </si>
  <si>
    <t>doc17983</t>
  </si>
  <si>
    <t>g294.0</t>
  </si>
  <si>
    <t>Leaving the EU</t>
  </si>
  <si>
    <t>We have seen the Secretary of State go back on his words about the single market and have his authority undermined by not being invited to the PM’s Brexit meeting, and we are still waiting for his amendments to the withdrawal Bill. Given that the deadline is next Thursday, will this be just another catalogue of failures for the Secretary of State?</t>
  </si>
  <si>
    <t>Mhairi Black</t>
  </si>
  <si>
    <t>Shadow SNP Spokesperson (Pensions), Shadow SNP Spokesperson (Youth affairs)</t>
  </si>
  <si>
    <t>doc29394</t>
  </si>
  <si>
    <t>g702.2</t>
  </si>
  <si>
    <t>European Union (Withdrawal Agreement) Bill</t>
  </si>
  <si>
    <t>Does my hon. Friend agree that what we have found when speaking to real fisherman, as he and I have, over the past 30-plus years is that all they have said is that they want to withdraw from this terrible policy, whereby in the south-west 8% of the cod comes to the UK and almost 80% goes to France?</t>
  </si>
  <si>
    <t>Sheryll Murray</t>
  </si>
  <si>
    <t>Conservative, South East Cornwall</t>
  </si>
  <si>
    <t>doc53241</t>
  </si>
  <si>
    <t>g1122.3</t>
  </si>
  <si>
    <t>Refugees (Family Reunion) (No.2) Bill</t>
  </si>
  <si>
    <t>The hon. Lady makes a fantastic point. It is to Committee that people should take their concerns, because the concerns will be minor. If concerns are in any way major, they will be able to be addressed properly in Committee.</t>
  </si>
  <si>
    <t>Shadow SNP Spokesperson (Environment and Rural Affairs), Chair, International Trade Committee, Chair, International Trade Committee, Chair, International Trade Committee</t>
  </si>
  <si>
    <t>doc28825</t>
  </si>
  <si>
    <t>g58.8</t>
  </si>
  <si>
    <t>If the hon. Lady cared to look at the record in Hansard, she would see that far from being compelled to come to this House to give statements on the matter of Brexit, I have regularly come to this  House to give statements on Brexit. I think the calculation was that, certainly between October and Christmas, the time was 24 hours. I have given more hours since to this House during debates and statements. I have not been reluctant to come to this House to answer questions from Members on the issue of Brexit.</t>
  </si>
  <si>
    <t>Theresa May</t>
  </si>
  <si>
    <t>doc41237</t>
  </si>
  <si>
    <t>g569.3</t>
  </si>
  <si>
    <t>The right hon. Gentleman makes an extremely good point. This is not a fully fledged banking union; it is simply the first step in terms of a single supervisor. A banking union as we in the United Kingdom would know it would cover the resolution of problems in banks and deposit guarantees. If a bank in England, Scotland, Wales or Northern Ireland has problems, it does not make any difference because we have a proper banking union. They are a long way from that in the European Union. The point I was making is that these discussions are going to go on for quite some time, because they involve big issues of national sovereignty, so it will take time before they get a banking union.</t>
  </si>
  <si>
    <t>doc41</t>
  </si>
  <si>
    <t>g380.0</t>
  </si>
  <si>
    <t>Impact assessments</t>
  </si>
  <si>
    <t>I thank my hon. Friend for giving way once again. One of the uncertainties faced by EU nationals wanting to come and study in the UK post- Brexit is what fee structure will be imposed on them, and absolutely no answers have been given on that.</t>
  </si>
  <si>
    <t>Carol Monaghan</t>
  </si>
  <si>
    <t>Shadow SNP Westminster Group Leader (Public Services and Education)</t>
  </si>
  <si>
    <t>doc14426</t>
  </si>
  <si>
    <t>g956.2</t>
  </si>
  <si>
    <t>Leaving the EU: Priorities</t>
  </si>
  <si>
    <t>In relation to the United Kingdom’s withdrawal from the European Union, my priority is to support the delivery of the Government’s objectives. That includes giving legal and constitutional advice within the Government on our international negotiations and treaty obligations, the programme of domestic legislation to implement the consequences of exit, and of course supporting preparations for future international co-operation between the law officers departments and with prosecution and other criminal justice officers.</t>
  </si>
  <si>
    <t>Geoffrey Cox</t>
  </si>
  <si>
    <t>The Attorney-General</t>
  </si>
  <si>
    <t>doc40159</t>
  </si>
  <si>
    <t>g47.5</t>
  </si>
  <si>
    <t>Being part of the single European market is obviously vital to the British economy. Will the Prime Minister therefore prepare and publish a report before the referendum, to show the impact on the British economy if we were to withdraw from the European Union?</t>
  </si>
  <si>
    <t>Wayne David</t>
  </si>
  <si>
    <t>Shadow Minister (Cabinet Office), Shadow Minister (Justice), Shadow Minister (Scotland)</t>
  </si>
  <si>
    <t>doc7284</t>
  </si>
  <si>
    <t>g1161.2</t>
  </si>
  <si>
    <t>Duties in connection with Article 50 extension</t>
  </si>
  <si>
    <t>With respect, I think the hon. Gentleman will find that in treaty, in international law, EU citizens are entitled to vote in European elections and to be represented in the European Parliament. Although I agree that, often, where there’s a will there’s a way, especially with the European Union, my understanding is that a change to an international treaty would be required to extend the date to 30 June without holding those elections. That is why the EU is very keen that, if the date is extended, the extension should be much longer.</t>
  </si>
  <si>
    <t>Anna Soubry</t>
  </si>
  <si>
    <t>Independent, Broxtowe</t>
  </si>
  <si>
    <t>Independent</t>
  </si>
  <si>
    <t>doc43782</t>
  </si>
  <si>
    <t>g564.4</t>
  </si>
  <si>
    <t>Will my hon. Friend confirm that one of the special circumstances in which the European Union would decide to give an  extension is if there is an election? If the Opposition were to vote for an election tonight—we might then have, if they are confident, a new Prime Minister—that would guarantee an extension. What has been done today, however, does not guarantee an extension.</t>
  </si>
  <si>
    <t>Anne Main</t>
  </si>
  <si>
    <t>Conservative, St Albans</t>
  </si>
  <si>
    <t>doc51656</t>
  </si>
  <si>
    <t>g250.1</t>
  </si>
  <si>
    <t>Leaving the EU: NHS</t>
  </si>
  <si>
    <t>My point is that we will have control of our trade deal. The Prime Minister has made it clear that there will be no change in the protections afforded to the NHS. The subject of the debate is Brexit, and we are talking about the difference between being inside and outside the EU. The regulatory controls as they would have been under TTIP will be no different in the new landscape. I remind the hon. Gentleman, who was very critical of Brexit, that more than 61% of people in Stockton voted to leave the EU. He might think that his voters are misguided and wrong, and that they made a huge error in how they voted, but I hope he agrees that it is right that the Government respect that democratic decision and deliver control over our trade policy.</t>
  </si>
  <si>
    <t>Steve Barclay</t>
  </si>
  <si>
    <t>Minister of State (Department of Health and Social Care)</t>
  </si>
  <si>
    <t>doc28502</t>
  </si>
  <si>
    <t>g1488.0</t>
  </si>
  <si>
    <t>Clause 1 — Referendum on the united kingdom’s membership of the European Union</t>
  </si>
  <si>
    <t>Does my hon. Friend believe that we would be better informed and able to make a more informed decision on his amendments if the Prime Minister and the Government told us and the British people exactly what type of renegotiation they have in mind—whether it be the all-day breakfast, the à la carte or simply a cheap snack?</t>
  </si>
  <si>
    <t>Kevan Jones</t>
  </si>
  <si>
    <t>Shadow Minister (Defence)</t>
  </si>
  <si>
    <t>doc58527</t>
  </si>
  <si>
    <t>g332.3</t>
  </si>
  <si>
    <t>Parliamentary Scrutiny of Leaving the EU</t>
  </si>
  <si>
    <t>In a moment—a very Scot Nat way of getting attention. I made the commitment that Parliament be kept at least as informed as, and better informed than, the European Parliament. I have also asked the Chief Whip through the usual channels to ensure that we have a series of debates so that the House can air its views. Again, it would be very surprising if we had those debates without presenting to the House something for it to debate.</t>
  </si>
  <si>
    <t>doc11473</t>
  </si>
  <si>
    <t>g143.0</t>
  </si>
  <si>
    <t>UN Special Rapporteur on Extreme Poverty and Human Rights</t>
  </si>
  <si>
    <t>I thank the Minister for giving way. I am a little confused, because the Prime Minister and the Secretary of State for Work and Pensions have both dismissed the findings and do not agree with the report. Has there been a change of thinking since they made those comments?</t>
  </si>
  <si>
    <t>Emma Lewell-Buck</t>
  </si>
  <si>
    <t>Shadow Minister (Education) (Children and Families)</t>
  </si>
  <si>
    <t>doc42802</t>
  </si>
  <si>
    <t>g590.1</t>
  </si>
  <si>
    <t>Leaving the EU: Legal System</t>
  </si>
  <si>
    <t>The hon. Member is correct to say that on leaving the European Union we will not have access to the European arrest warrant. We would wish to be able to do so, but there are difficulties. For example, Germany has a constitutional bar in this area. The Home Office continues to work with EU member states to try to find a way in which we can have as effective extradition and arrest warrant arrangements as possible.</t>
  </si>
  <si>
    <t>David Gauke</t>
  </si>
  <si>
    <t>The Lord Chancellor and Secretary of State for Justice</t>
  </si>
  <si>
    <t>doc43042</t>
  </si>
  <si>
    <t>g61.1</t>
  </si>
  <si>
    <t>Exiting the European Union</t>
  </si>
  <si>
    <t>That is a very good try. I am sure that, in his youth, my hon. Friend was a great seducer, but I am not going to be seduced. [Interruption.]</t>
  </si>
  <si>
    <t>doc12301</t>
  </si>
  <si>
    <t>g81.2</t>
  </si>
  <si>
    <t>Northern Ireland (Stormont Agreement and Implementation Plan) Bill</t>
  </si>
  <si>
    <t>I shall be brief to allow time for other Members to make substantive contributions to the debate, and to spare Members from having to listen to my voice for too much longer. There were, and are, people who would rather see this whole process fail than succeed. They have their reasons, and there is some form of logic that underpins that position. It is, however, the right of a people to govern themselves, to take decisions close to home, and to protect their peace. In Northern Ireland, that peace was fashioned relatively recently and at great expense, and it is harried by a continual undercurrent from disaffected minorities. Political leaders on all sides of the debate in Northern Ireland are thirled to a peaceful and democratic political debate, but they have a legacy to address that may cause them some long and uncomfortable times in the years ahead. They must, however, find a way to put the history of their communities in context when looking to the future of those communities. The scars of yesterday cannot be allowed to become open wounds again, and it seems that that is the hardest task they face, no matter what happens in this place. The land has paid a heavy price of being what it is and where it is, and communities that belong to the land have paid a heavy price for ideology and intransigence over the years. This Chamber has seen many debates,  questions and angry exchanges, which at times seemed to pay little or no attention to the lives that were being affected, and often lost. The Bill is a step forward, providing that it is accepted by Stormont. There is no magic wand to wave, but a collective movement will allow politicians at Stormont more freedom to plot the direction of travel. It is they who must address the legacy issues, and they must do so in Belfast, rather than London. Stormont should decide on the domestic frameworks to serve the people. They will operate under some severe financial restrictions, but they will at least have control over some of the levers of taxation that they will need, in particular—others have already noted this—the devolution of corporation tax. The devolved Administration should be able to decide tax rates and incentives for companies as well as individuals, and I see no reason why the other devolved Administrations around these islands should not have the same power. Gaps have opened between the points of the Stormont House agreement, the fresh start agreement, and the Bill, but I welcome the forward momentum that the Bill helps to keep going. I congratulate the Whitehall team that has brought it this far—I assume that these were not the easiest days. Credit should also go to those in this Chamber who have played a positive and forward-looking role in this process: the Secretary of State, the shadow Secretary of State, and those Members who represent constituencies in Northern Ireland. While I acknowledge the efforts of Ministers and civil servants on this side of the Irish sea, we should also acknowledge those of their counterparts in Belfast and Dublin. The efforts of successive Irish Governments throughout the peace process, and the development of devolution, have been vital in helping deliver the possibility of a peaceful and prosperous future, and it is particularly apt to note that in this year of remembrance for the Irish nation. The people of Northern Ireland suffered the effects of the troubles, and they continue to suffer them now in the form of higher unemployment and a legacy of arrested community development—I associate myself very much with comments made by the shadow Secretary of State about economic development. Nothing will change that overnight, but we are at least now looking in the right direction, and the SNP supports the Bill.</t>
  </si>
  <si>
    <t>Deidre Brock</t>
  </si>
  <si>
    <t>Shadow SNP Westminster Group Leader (Scottish Parliament/Scottish Government Liaison), Shadow SNP Spokesperson (Devolved Government Relations)</t>
  </si>
  <si>
    <t>doc6134</t>
  </si>
  <si>
    <t>g804.6</t>
  </si>
  <si>
    <t>EU-Japan Economic Partnership Agreement</t>
  </si>
  <si>
    <t>The Government have not published any serious analysis as to the potential outcomes of the EU-Japan EPA on the car industry beyond the basic econometric analysis in their impact assessment. It cannot be right to allow the Government to proceed with fast-tracking approval of this trade deal when we have not had answers to the critical questions posed by the hon. Member for Stone and his Committee, based on a proper analysis of what the likely impacts might be.</t>
  </si>
  <si>
    <t>Barry Gardiner</t>
  </si>
  <si>
    <t>Shadow Minister (Department for Business, Energy and Industrial Strategy) (Energy and Climate Change), Shadow Secretary of State for International Trade</t>
  </si>
  <si>
    <t>doc33523</t>
  </si>
  <si>
    <t>g464.0</t>
  </si>
  <si>
    <t>Implementing the withdrawal agreement</t>
  </si>
  <si>
    <t>The hon. Lady is making an important point. Is she also mindful of the fact that, at a critical time for the future of the pharmaceuticals industry, there is currently no certainty even on cross-border production, which many of our companies are involved in, including GlaxoSmithKline in my constituency?</t>
  </si>
  <si>
    <t>John Woodcock</t>
  </si>
  <si>
    <t>Labour/Co-operative, Barrow and Furness</t>
  </si>
  <si>
    <t>Labour/Co-operative</t>
  </si>
  <si>
    <t>doc21812</t>
  </si>
  <si>
    <t>g139.1</t>
  </si>
  <si>
    <t>Annual Fisheries Negotiations with EU and North Atlantic States</t>
  </si>
  <si>
    <t>I am surprised to hear the Minister say that he could not make a statement on this before today, because there was a statement on the Government website on 9 December. I welcome the fact that we have got an agreement for the North sea that relies heavily on scientific advice. However, although an increase in catch quotas is welcome, certainly for the Scottish fishing industry, we also need seamless access to export markets. So will the Minister listen to calls from the industry for an improved deal for market access to the EU for Scotland’s fishing industry? The all-party group on fisheries recently reported that the fishing industry now takes a “principally negative” view of Brexit. In Scotland, that industry was almost the only voice for Brexit before the referendum. Does the Minister agree with the Scottish White Fish Producers Association Ltd that “Brexit failed to deliver any benefits of being a coastal state”? Given that Brexit red tape and paperwork alone cost the UK fishing industry £60 million in just the first 12 months, not including the cost of lost trade, when will the Government recognise the damage that Brexit has done to our fishing communities? When will they compensate them adequately for that loss? Finally, I note that one big increase in quota is for blue whiting, which has increased by 80%, against the strong wishes of the UK and Scottish Governments, who wanted a more cautious approach on that species. How much of the increased value of this deal for the UK fishing industry relies on that increased quota for blue whiting, which the UK Government fought against?</t>
  </si>
  <si>
    <t>Shadow SNP Spokesperson (Europe)</t>
  </si>
  <si>
    <t>doc58350</t>
  </si>
  <si>
    <t>g760.4</t>
  </si>
  <si>
    <t>Brexit has evoked many emotions—anger and sadness. Last week, the Prime Minister was in Ireland. Do the Government care about breaking Irish hearts?</t>
  </si>
  <si>
    <t>Catherine West</t>
  </si>
  <si>
    <t>Labour, Hornsey and Wood Green</t>
  </si>
  <si>
    <t>doc39895</t>
  </si>
  <si>
    <t>g105.1</t>
  </si>
  <si>
    <t>, That this House has considered the implications for the UK steel industry of the outcome of the EU referendum. It is a pleasure to serve under your chairmanship, Mrs Gillan. A number of Welsh Members are here today and, especially as you were previously the Secretary of State for Wales, I know you will take a keen interest in this debate. Many of us have debated this subject in Westminster Hall and in the main Chamber many times, and we have tabled many questions. I lose track of the number of times that my colleagues and I have faced the Minister, but the facts remain the same. The steel industry faces immense challenges. There is a bright future for the industry, its workforce, its products and its role in our economy, but only if the Government take decisive action to respond to the challenges that the industry faces, which is even more important in the aftermath of the EU referendum. I argued a few weeks before the referendum that a vote to leave the EU would be a body blow to the industry, and I am sorry to say that the information I have had from producers, from UK Steel, from the Community union and from many others involved in the industry is that all the referendum has resulted in is yet more uncertainty and challenges for an industry that already faces significant difficulties. The crucial question that I want the Minister to answer today, and indeed that many of my colleagues will be addressing, is this: what will the Government do differently—not only from their approach before the referendum, but in light of that decision—to offset the additional uncertainties, risks and challenges now facing the industry?</t>
  </si>
  <si>
    <t>doc9640</t>
  </si>
  <si>
    <t>g52.4</t>
  </si>
  <si>
    <t>Uk Plans for Leaving the EU</t>
  </si>
  <si>
    <t>I will say it again, Mr Speaker, for your benefit: I found widespread enthusiasm right across the American political firmament for the prospect of signing a free trade deal with the United Kingdom. Our American friends will welcome my right hon. Friend’s statement, yet again, that we will leave the customs union, as that is a prerequisite for signing a deal. Will she give them her best estimate of when, after March 2019, we can sign a deal with third countries of a friendly nature, like the United States of America?</t>
  </si>
  <si>
    <t>Owen Paterson</t>
  </si>
  <si>
    <t>Conservative, North Shropshire</t>
  </si>
  <si>
    <t>doc19742</t>
  </si>
  <si>
    <t>g182.1</t>
  </si>
  <si>
    <t>EU Immigration — [Mark Pritchard in the Chair]</t>
  </si>
  <si>
    <t>As I have already indicated to my hon. Friend, the situation is not static. There is a continuing commitment and focus across the Government. The Prime Minister rightly and understandably takes a personal interest in the issue to put public protection four square in the work of this Government. I assure my hon. Friend on the steps we take and the discussions we have with the Ministry of Justice and the Foreign Office to energise and retain that focus on ensuring that criminals in the UK who have abused our hospitality are removed at the earliest opportunity, whether that be by way of removal that we undertake, or by way of using mechanisms such as prisoner transfer agreements within the EU or outside. I certainly assure him of the continued focus we have brought and will bring, knowing that, although the numbers have gone up, there is much more work we need to do. Before I finish, I want to deal four-square with Turkey. I cannot see Turkey joining the EU any time soon. Why do I say that? Well, Turkey has to negotiate 35 different chapters, decisions on setting benchmarks and agreements that they have been met and the closure of those mechanisms. All require a unanimous EU decision. Once those negotiations have been separately completed and closed, there has to be another unanimous decision on accession. Then all 28 member states have to ratify an accession treaty, and the European Parliament has to approve the accession. It should be recognised that France has said that it will hold a referendum on Turkish membership of the EU, and 75% of the French public currently do not want Turkey to join; Austria has said the same. Given that process and the views of other member states, Turkey’s EU accession is not on the cards for many years to come. There is also an important point about transitional controls. When new countries are admitted to the EU in the future, we will insist on economic convergence before their citizens can benefit from free movement. Therefore,  their GDP per capita, employment rate and income distribution should be close to the average across the EU. We will ensure that those issues are at the heart of any discussion on EU enlargement. We of course have a veto, which would block a new country joining the EU unless tougher controls were introduced. As I said at the start of my speech, the Government accept European free movement as part of a functioning European internal market. We welcome those who come to work and contribute to a growing UK economy, but we must continue to focus on the scale and speed of immigration into the UK and must take action to tackle those who abuse free movement rights. The Prime Minister has delivered on the commitment to renegotiate a better deal for Britain in Europe, and it is now for every individual to decide whether they want to remain in the European Union or leave, in the first referendum on the matter in more than 40 years. This is not the end of the process, but an encouraging start in reforming Europe. However, it is clear that the UK will be stronger, safer and better off remaining in the EU. That is the Government’s view and my view, but I welcome the opportunity that we have had this afternoon to debate some of these very important issues relating to migration that are at the heart of the concerns of many people and many right hon. and hon. Members. I again thank my hon. Friend the Member for Kettering for giving us the opportunity to air these issues and debate them in a calm and considered way. That is what the debate should be all about, and what I hope will continue to set the tone as we look to the weeks ahead and the referendum towards the end of June.</t>
  </si>
  <si>
    <t>James Brokenshire</t>
  </si>
  <si>
    <t>Minister of State (Home Office) (Security and Immigration)</t>
  </si>
  <si>
    <t>doc9326</t>
  </si>
  <si>
    <t>g970.0</t>
  </si>
  <si>
    <t>Topical Questions</t>
  </si>
  <si>
    <t>First, not only have we not yet engaged in the future relationship negotiation, but the EU has not yet decided its own negotiating guidelines. They will, we expect, be laid down by the March Council on 22 March, and to that end I am talking to every member state that I can in order to ensure that we are at the same place on this issue, rather than having, as the hon. Lady terms it, “a huge gap”. Indeed, at the end of these questions I am going to Luxembourg for specifically that issue.</t>
  </si>
  <si>
    <t>doc26510</t>
  </si>
  <si>
    <t>g1190.0</t>
  </si>
  <si>
    <t>Customs duties</t>
  </si>
  <si>
    <t>We are debating what was said to the electorate during that period, but none of us are talking about what the electorate are thinking now. That is the most important thing. Does the right hon. Gentleman agree that, as we enter the most crucial part of this stage of the negotiations, the Government should put far more energy into understanding what the public actually think and aspire to for our future relationship with the single market, the customs union and the EU in general and take that into account?</t>
  </si>
  <si>
    <t>Peter Kyle</t>
  </si>
  <si>
    <t>Labour, Hove</t>
  </si>
  <si>
    <t>doc20960</t>
  </si>
  <si>
    <t>g377.0</t>
  </si>
  <si>
    <t>My hon. Friend is highlighting some issues, but I wish to get back to the SDSR. The National Audit Office has identified that a key risk to the strategic plan is fluctuations in the pound because of pricing against the dollar. If the NAO is highlighting that as an issue, should the Government not be looking at it, rather than having a Secretary of State who stands at the Dispatch Box and tells us, “Everything is okay; we made contingency plans”? We need to know what the contingency plans are and what the impact will be.</t>
  </si>
  <si>
    <t>Alan Brown</t>
  </si>
  <si>
    <t>Scottish National Party, Kilmarnock and Loudoun</t>
  </si>
  <si>
    <t>doc14403</t>
  </si>
  <si>
    <t>g527.0</t>
  </si>
  <si>
    <t>European Affairs</t>
  </si>
  <si>
    <t>I am glad that the hon. Gentleman has raised the Government’s failed attempt to stop Mr Juncker. That was not because the European Union is some evil organisation; it was because the Government were completely useless at finding allies. When Labour were in government, we made a similar effort to stop a candidate and we were successful. The answer is to make friends and do the job better.</t>
  </si>
  <si>
    <t>Pat McFadden</t>
  </si>
  <si>
    <t>Labour, Wolverhampton South East</t>
  </si>
  <si>
    <t>doc5967</t>
  </si>
  <si>
    <t>g66.0</t>
  </si>
  <si>
    <t>European Union (Withdrawal) Act</t>
  </si>
  <si>
    <t>My right hon. Friend may know what I am going to ask, because I asked the Prime Minister this question and she suggested that I ask him. I do so as someone who, as he knows, voted to support the agreement last time, and will vote to do so again. My right hon. Friend has just said that the Government will facilitate the discussion of alternative arrangements in the two weeks following the European Council should the deal not, for whatever reason, succeed. We are already eating into those two weeks. He urges us to resist the so-called Letwin amendment for various reasons, which I understand to some degree, but he has not yet specified a timetable for when the Government will present their own means and terms of facilitation. Let me ask my him what I asked the Prime Minister: when?</t>
  </si>
  <si>
    <t>Bob Neill</t>
  </si>
  <si>
    <t>Chair, Justice Committee, Chair, Justice Committee</t>
  </si>
  <si>
    <t>doc45221</t>
  </si>
  <si>
    <t>g598.3</t>
  </si>
  <si>
    <t>European Court of Human Rights</t>
  </si>
  <si>
    <t>Notwithstanding the difference between the two coalition parties in government, does the Secretary of State not believe that there are no examples of the Strasbourg Court defending our rights where domestic courts have failed?</t>
  </si>
  <si>
    <t>Andrew Gwynne</t>
  </si>
  <si>
    <t>Shadow Minister (Health)</t>
  </si>
  <si>
    <t>doc58419</t>
  </si>
  <si>
    <t>g183.4</t>
  </si>
  <si>
    <t>Yes.</t>
  </si>
  <si>
    <t>Caroline Lucas</t>
  </si>
  <si>
    <t>Green, Brighton, Pavilion</t>
  </si>
  <si>
    <t>Green</t>
  </si>
  <si>
    <t>doc48306</t>
  </si>
  <si>
    <t>g455.5</t>
  </si>
  <si>
    <t>EU Withdrawal: Protection of Human Rights</t>
  </si>
  <si>
    <t>In that context, and given the December resolution of the House regarding publication of the Law Officers’ opinions, will my right hon. and learned Friend be good enough to tell the House whether his advice was sought on these vital matters of time extensions before critical decisions were taken, as required by the ministerial code? Will he publish that advice?</t>
  </si>
  <si>
    <t>Chair, European Scrutiny Committee, Chair, European Scrutiny Committee</t>
  </si>
  <si>
    <t>doc43244</t>
  </si>
  <si>
    <t>g857.4</t>
  </si>
  <si>
    <t>Compliance with the European Union (Withdrawal) (No. 2) Act 2019</t>
  </si>
  <si>
    <t>All I will say to that is that it is somewhat amusing to see a member of the SNP defending the sovereignty of this House.</t>
  </si>
  <si>
    <t>James Duddridge</t>
  </si>
  <si>
    <t>Chair, High Speed Rail (West Midlands - Crewe) Bill Select Committee (Commons) , Chair, High Speed Rail (West Midlands - Crewe) Bill Select Committee (Commons) , The Parliamentary Under-Secretary of State for Exiting the European Union</t>
  </si>
  <si>
    <t>doc51530</t>
  </si>
  <si>
    <t>g1117.9</t>
  </si>
  <si>
    <t>The right hon. Lady is absolutely correct. Later I will quote from a speech that my hon. Friend Chris Law made on 22 February, in which he made exactly that point. We must remember why people become  refugees and travel here. I thank the right hon. Lady for her support, along with Robert Neill, who I think is a distant cousin—I do not want to land him in any more trouble.</t>
  </si>
  <si>
    <t>doc28799</t>
  </si>
  <si>
    <t>g696.1</t>
  </si>
  <si>
    <t>Leaving the Eu: Economic Analysis</t>
  </si>
  <si>
    <t>No, I will not. I encourage the hon. Gentleman to listen to the arguments that I have made and to the answers that I have given. In all scenarios in this analysis, economic growth increases. He talks about people being misled in the referendum campaign; there were two campaigns and both are susceptible to criticism. I encourage him to look at the Treasury Committee’s report, which criticised the remain campaign quite heavily; otherwise, I should not have been able to sign up to it.</t>
  </si>
  <si>
    <t>Steven Baker</t>
  </si>
  <si>
    <t>The Parliamentary Under-Secretary of State for Exiting the European Union</t>
  </si>
  <si>
    <t>doc26836</t>
  </si>
  <si>
    <t>g364.1</t>
  </si>
  <si>
    <t>Workers’ Rights (Maintenance of EU Standards)</t>
  </si>
  <si>
    <t>, That leave be given to bring in a bill to make provision about the safeguarding of workers’ rights derived from European Union legislation after the withdrawal of the UK from the EU; and for connected purposes. I am delighted to have secured this timely opportunity to highlight some of my concerns about the future of workers’ rights in Britain post-Brexit. This Bill was brought about by necessity. Despite the warnings from the TUC and others about the potential for workers’ rights to be significantly undermined if we left Europe, the Government have, to date, failed to explain just how they will ensure that that does not happen. I now call on them to take proactive steps to protect employment rights that are not contained in primary legislation and that therefore risk falling away post-Brexit. It is no use adopting a wait-and-see attitude; people in this country deserve to know that their rights at work will not suffer detriment. Research conducted by the Library has highlighted several areas of legislation that derive either partly or wholly from European directives. They include rights for agency workers, the European Works Council, information and consultation of employees, health and safety, TUPE, the working time directive and the protection of young people at work. Those are the broad areas that could disappear if the Government opted to repeal the European Communities Act 1972, in which case there would be no legislative framework relating to, for example, collective consultations on restructures, redundancies, shift pattern changes or pay. Those are not small, inconsequential or obscure areas of employment law; they are up front and centre for many working people today who, in an increasingly unstable labour market, rely more than ever on the certainty of protections that can be afforded to them under that legislation. For more than 40 years, the EU has devised laws designed to protect working people from exploitation and discrimination. Trade unions have operated together at a European level to secure agreements across all nations to better protect workers. The rules have ensured that, regardless of any Government’s ideology, hard-fought-for minimum standards have been protected. They have kept those rights a non-negotiable distance away from the potential deregulatory whims of Ministers who may take the view that such rights are no more than cumbersome red tape. After all, we know that the Secretary of State for International Trade—the very Minister who is responsible for negotiating our trade agreements as we exit the European Union—is on record as having said that it is “too difficult” to fire staff. Members of Parliament must not allow the downgrading of workers’ rights to be an unfortunate side-effect of the Government’s negotiations. In July, on the steps of Downing Street, the Prime Minister referred to those who have a job but do not always have job security. For millions of agency workers in the care sector, retail, security or factory work, the agency workers legislation ensures that they have access  to the same wages and holiday entitlements as permanent workers and have equal access to facilities, vacancies and amenities. That is progressive legislation, which recognises the changing needs of an increasingly so-called flexible workforce, and we should not hesitate to secure our own domestic laws to support those workers. In recent days, we have been reassured by the Government that Brexit will not undermine workers’ rights. Indeed, the Secretary of State for Exiting the European Union wrote in his July article for the “ConservativeHome” website that, in his view, it is “not employment regulation that stultifies economic growth”. If that is the case, there should be no barriers to the Government positively reviewing which elements of UK employment law will be without any foundations after leaving Europe unless appropriate alternatives are implemented, and then implementing them. Given that the UK has one of the most lightly regulated workforces in the OECD, it is right the Government should seek to uphold these minimum standards. Further, much UK employment law originating from the EU has become a basic expectation of reasonable employers. The protection afforded to workers is woven into the fabric of the employment relationship—for example, no discrimination against part-time or fixed-term workers and the right to rest breaks, paid holiday and leave for working parents. All those things are now standard; we should not be going backwards. If we take a closer look at TUPE—the transfer of undertakings, protection of employees—it is clear the intention is to benefit workers. It means that if someone’s employer contracts out their job role to another organisation, or there is a company takeover, they can expect certain minimum guarantees in relation to these changes. They can expect that there will be a period of consultation. They can expect that there will be reasonable sharing of information. They can expect that any proposed changes to structures, salaries or redundancies will be discussed within the consultation. If they are transferred to the new employer, their salary, holiday and sick leave will all be protected, as will their pension, unless another agreement has been made during the negotiations. Importantly, rights to representation and recognition of trade unions also transfer, providing certainty and reassurance to affected employees. After transfer, employees continue to be protected unless the receiving employer can provide evidence of operational, technical or economic purposes that make it impossible for them to continue with certain terms and conditions. Even then, they must undertake sufficient consultation before they can make those changes. This is only possible because of the European legislation that provided the TUPE framework. We should accept a reality here. TUPE and other EU-derived legislation is not perfect. As we have seen with other legislation such as maternity and paternity leave, our Parliament—us, here—can make the choice to go further and offer more than the minimum requirements of legislation. But in this instance, it has not, choosing the least burdensome interpretation of the legislation. Having taken numerous groups of employees through TUPE transfers as a Unison officer, I recognise the weaknesses within the law, but that is all the more reason to be concerned about what would happen if TUPE were not there to act as a check and balance. Before TUPE, employers were able to make the staff of a transferring unit redundant regardless of whether their job would exist within the new undertaking. Very often, those same staff would have to go through a recruitment process to secure their previous jobs, but often on lower wages, with worse pensions, fewer holidays and increased responsibilities. These were workers such as school meals assistants and refuse collectors who were not even given the chance to participate in any consultation. We surely would not want to place that kind of disruption and uncertainty on workers again by rolling back to the bad old days, but roll back we might. Without there being any recourse to previous European Court of Justice rulings, we may find ourselves sleepwalking into a situation where recent positive outcomes for workers, such as carers who do sleep-in shifts receiving a full wage for their time, are no longer adhered to as employers seek to cut their costs. We should not allow the potential for European case law to simply be discarded, as it risks dumping swathes of precedent in favour of re-litigation of settled principles. For example, relatively recent ECJ case law around the calculation of normal remuneration for holiday pay under the working time regulations must factor in non-guaranteed overtime, which is not explicitly stated in the wording of the regulations. If future decisions were no longer bound by that case law, workers would pay the price. Given the changes in employment-related legislation over the past six years— including reduced consultation periods for redundancy, the extension of qualifying periods of employment for unfair dismissal claims, the introduction of fees for employment tribunals and the attempted undermining of trades unions through the Trade Union Act 2016—there is little to give the British public faith that the Government’s warm words will translate into action. And what of current proposals in Europe that would bring further protections to UK workers? A right to a written statement of terms and conditions, improved work-life balance and improved rights for posted workers: will workers in Britain ever feel the benefits of such changes? I have been asked why I have not asked for more in this Bill—extended its reach, filled the gaps in the current system and sought to extend workers’ rights further—but this is not about grandiose positioning. It is based in the reality of the situation we face today. It is right that, first and foremost, stability is provided and the Government do everything in their power to protect what we already have. Despite being on the other side of the debate, I accept that the British public voted for Brexit, but they did not vote for more insecure contracts, less safe workplaces or anything less than they currently have by way of protection in their jobs. Question put and agreed to. Ordered, That Melanie Onn, Louise Haigh, Chris Elmore, Ruth Smeeth, Wes Streeting, Jess Phillips, Chris Stephens, Christian Matheson, Jo Stevens, Justin Madders, Carolyn Harris and Matthew Pennycook present the Bill. Melanie Onn accordingly presented the Bill. Bill read the first time; to be read a Second time on Friday 18 November, and to be presented (Bill 62).</t>
  </si>
  <si>
    <t>Melanie Onn</t>
  </si>
  <si>
    <t>Labour, Great Grimsby</t>
  </si>
  <si>
    <t>doc12049</t>
  </si>
  <si>
    <t>g88.0</t>
  </si>
  <si>
    <t>Exactly.</t>
  </si>
  <si>
    <t>Hilary Benn</t>
  </si>
  <si>
    <t>Chair, Committee on the Future Relationship with the European Union, Chair, Committee on the Future Relationship with the European Union, Chair, Committee on the Future Relationship with the European Union</t>
  </si>
  <si>
    <t>doc15150</t>
  </si>
  <si>
    <t>g246.4</t>
  </si>
  <si>
    <t>Europe: Renegotiation</t>
  </si>
  <si>
    <t>Time for dessert. I call Mr Peter Bone.</t>
  </si>
  <si>
    <t>John Bercow</t>
  </si>
  <si>
    <t>Chair, Speaker's Committee on the Electoral Commission, Speaker of the House of Commons, Chair, Speaker's Committee for the Independent Parliamentary Standards Authority, Speaker of the House of Commons, Chair, Speaker's Committee for the Independent Parliamentary Standards Authority, Chair, Speaker's Committee for the Independent Parliamentary Standards Authority, Chair, Speaker's Committee for the Independent Parliamentary Standards Authority, Chair, Speaker's Committee on the Electoral Commission</t>
  </si>
  <si>
    <t>doc5027</t>
  </si>
  <si>
    <t>g519.0</t>
  </si>
  <si>
    <t>I voted for Labour’s Brexit deal, but does the Secretary of State agree with the CBI that a no-deal Brexit will mean “a lost decade, stifling the UK’s potential and leaving us less competitive, productive and prosperous for years to come”?</t>
  </si>
  <si>
    <t>Nick Smith</t>
  </si>
  <si>
    <t>doc47982</t>
  </si>
  <si>
    <t>g1175.6</t>
  </si>
  <si>
    <t>Eu: Future Relationship White Paper</t>
  </si>
  <si>
    <t>Paragraph 53 of the White Paper, on page 62, states that the UK will “continue close cooperation with EU law enforcement and criminal justice agencies”, and paragraph 54 states that “the UK will respect the remit of the Court of Justice of the European Union”. How does the Secretary of State reconcile that view with his own votes? In 2012 he voted against EU data-sharing for criminal justice purposes, in 2013 he voted in favour of the UK’s opting out of all EU police and criminal matters, and in 2014 he voted against the UK’s rejoining EU schemes for closer political and judicial co-operation in criminal matters.</t>
  </si>
  <si>
    <t>Alex Sobel</t>
  </si>
  <si>
    <t>Labour/Co-operative, Leeds North West</t>
  </si>
  <si>
    <t>doc32606</t>
  </si>
  <si>
    <t>g649.1</t>
  </si>
  <si>
    <t>Leaving the EU: UK Defence Policy</t>
  </si>
  <si>
    <t>These are voluntary missions in which we participate not simply because they are European, but because they are in our own national interest—curbing piracy off the horn of Africa, bringing peace to the Balkans and helping to stop the flow of migrants across the Mediterranean. The right hon. Gentleman is right that we will have the opportunity, if we wish to do so, to co-operate with our European partners on future missions where it is in our national interest.</t>
  </si>
  <si>
    <t>Michael Fallon</t>
  </si>
  <si>
    <t>doc16152</t>
  </si>
  <si>
    <t>g878.3</t>
  </si>
  <si>
    <t>Exiting the Eu: Sectoral Impact Assessments</t>
  </si>
  <si>
    <t>In the interests of clarity and transparency, what exactly is the Labour party’s policy now on remaining in the customs union after March 2019?</t>
  </si>
  <si>
    <t>Mark Francois</t>
  </si>
  <si>
    <t>Conservative, Rayleigh and Wickford</t>
  </si>
  <si>
    <t>doc25559</t>
  </si>
  <si>
    <t>g508.7</t>
  </si>
  <si>
    <t>No, not at the moment. It is in the interests of Britain and the European Union that we construct a frictionless border, and that is why I am also in discussions with the authorities in Calais. It is in the interests of Britain and France, of Dover and Calais, and of the United Kingdom and the European Union that we ensure that this works. We need to embrace electronic bills of lading, risk-based checking and audits in workplaces. We need to treat the border as a tax point rather than as a hard place with border posts. That is a further answer to Lady Hermon. That is how we can ensure that we continue to have frictionless trade even if we have to leave the customs union. On that note, and given your injunction, Sir Roger, I shall conclude my remarks so that others may speak.</t>
  </si>
  <si>
    <t>Charlie Elphicke</t>
  </si>
  <si>
    <t>Conservative, Dover</t>
  </si>
  <si>
    <t>doc14215</t>
  </si>
  <si>
    <t>g354.2</t>
  </si>
  <si>
    <t>What if actually everyone in the House—whether they are Brexiteers or remainers—wants the best deal for the country, and in order to make good decisions and have a good debate, they want to know what analysis the Government are doing of the implications of making particular decisions? Surely that, and not delay, is what this is about.</t>
  </si>
  <si>
    <t>Angela Eagle</t>
  </si>
  <si>
    <t>Labour, Wallasey</t>
  </si>
  <si>
    <t>doc14287</t>
  </si>
  <si>
    <t>g767.3</t>
  </si>
  <si>
    <t>“Creation of UK-wide frameworks</t>
  </si>
  <si>
    <t>I recall that during the passage of the Wales Bill last year we specifically asked for the JMC to be put on a statutory footing. The Government said no.</t>
  </si>
  <si>
    <t>Jo Stevens</t>
  </si>
  <si>
    <t>Labour, Cardiff Central</t>
  </si>
  <si>
    <t>doc23194</t>
  </si>
  <si>
    <t>g309.0</t>
  </si>
  <si>
    <t>My right hon. Friend is making a powerful case, as always, for equality. Does she agree that co-operation on issues such as female genital mutilation, human trafficking and other gender-based crimes should also be included in the exit agreement?</t>
  </si>
  <si>
    <t>Helen Grant</t>
  </si>
  <si>
    <t>Conservative, Maidstone and The Weald</t>
  </si>
  <si>
    <t>doc24558</t>
  </si>
  <si>
    <t>g871.2</t>
  </si>
  <si>
    <t>My right hon. and learned Friend has said several times—and I understand why—that this House will not allow the Government to proceed on the basis of no deal, but one of the difficulties that we have, as we have seen over the last fortnight, is that the power of the Government to manage the business and completely ignore any motions of this House that are not legally binding is quite phenomenal. Do we not need to address that inherent problem in our system if we are really going to have a chance of success?</t>
  </si>
  <si>
    <t>Chris Bryant</t>
  </si>
  <si>
    <t>Chair, Finance Committee (Commons), Chair, Finance Committee (Commons)</t>
  </si>
  <si>
    <t>doc34976</t>
  </si>
  <si>
    <t>g388.0</t>
  </si>
  <si>
    <t>Does my hon. Friend agree that with so many regulations being implemented by local government in areas such as food protection and waste disposal, local government needs to know what form those will take once we leave the EU?</t>
  </si>
  <si>
    <t>Alison Thewliss</t>
  </si>
  <si>
    <t>Shadow SNP Spokesperson (Cities)</t>
  </si>
  <si>
    <t>doc14491</t>
  </si>
  <si>
    <t>g186.2</t>
  </si>
  <si>
    <t>As my right hon. Friend launches into the negotiations, I wonder if she has had time to consider the excellent House of Lords report that says we have no legal obligation to pay any money whatsoever to the European Union. Does she share my view that that is an excellent basis for beginning the negotiations?</t>
  </si>
  <si>
    <t>Jacob Rees-Mogg</t>
  </si>
  <si>
    <t>Conservative, North East Somerset</t>
  </si>
  <si>
    <t>doc17413</t>
  </si>
  <si>
    <t>g760.5</t>
  </si>
  <si>
    <t>EU Referendum: Opportunities for Businesses</t>
  </si>
  <si>
    <t>The short answer is yes. As the Secretary of State has said, we are keen to harvest all opinions and ideas on how we meet the fundamental and exciting challenge of how to transition to a post-Brexit world in a way that works for British business.</t>
  </si>
  <si>
    <t>Nick Hurd</t>
  </si>
  <si>
    <t>The Minister of State, Department for Business, Energy and Industrial Strategy</t>
  </si>
  <si>
    <t>doc12048</t>
  </si>
  <si>
    <t>g385.1</t>
  </si>
  <si>
    <t>The hon. Lady makes a point that is central to this speech and to the reason behind today’s debate.</t>
  </si>
  <si>
    <t>Chair, International Trade Committee, Chair, International Trade Committee, Chair, International Trade Committee</t>
  </si>
  <si>
    <t>doc48928</t>
  </si>
  <si>
    <t>g791.0</t>
  </si>
  <si>
    <t>European Union (Withdrawal) Act 2018</t>
  </si>
  <si>
    <t>The hon. Gentleman may wish to offer the views that he has just expressed to the news outlets that operate in Na h-Eileanan an Iar, and I rather suspect that that is what he will want to do. Local newspapers and radio stations will doubtless be very interested in the views that he wishes to express, but they are not matters of which I can treat now. The House has decided what it has decided—[Interruption.] The hon. Gentleman is saying that these matters are in contradiction of each other or have to be weighed against each other, but of course it is not a matter for the Chair to offer an exegesis to the House on the way in which it has voted. Members will make their own assessment. We know what statute says and we know what expressions of opinion have been recorded by the House today. The hon. Gentleman, although his brow is furrowed, is a perspicacious fellow, and I am sure he will get his head around these matters in the hours, days and weeks to come. We look forward to that with eager anticipation.</t>
  </si>
  <si>
    <t>Chair, Speaker's Committee on the Electoral Commission, Speaker of the House of Commons, Chair, Speaker's Committee for the Independent Parliamentary Standards Authority, Chair, Commons Reference Group on Representation and Inclusion Committee, Chair, Speaker's Committee for the Independent Parliamentary Standards Authority, Chair, Speaker's Committee on the Electoral Commission, Chair, Commons Reference Group on Representation and Inclusion Committee</t>
  </si>
  <si>
    <t>doc40503</t>
  </si>
  <si>
    <t>g62.1</t>
  </si>
  <si>
    <t>EU Exit Negotiations</t>
  </si>
  <si>
    <t>My right hon. Friend has rightly paid much attention to the Northern Ireland border, but may I draw his attention to other important borders—notably, the cross-channel border and all the trade that comes through Dover and the roads of Kent every day? Can he assure me that the deal he is looking for will ensure frictionless trade through the port of Dover, so that we avoid any kind of local chaos on the roads in Kent and wider economic chaos in the supply chains of the manufacturing industry throughout this country? That is a very important part of the negotiations.</t>
  </si>
  <si>
    <t>Damian Green</t>
  </si>
  <si>
    <t>Conservative, Ashford</t>
  </si>
  <si>
    <t>doc34724</t>
  </si>
  <si>
    <t>g450.4</t>
  </si>
  <si>
    <t>The Prime Minister insists that this deal is in the national interest, but specifically on the economy, the agreement will ensure that we have no say in the rules that govern how we trade, it does not include services as part of free and frictionless trade, and it offers only the illusion of future trade deals. Given all this, does the Treasury believe that we will grow faster and create more jobs under the negotiated agreement or under our current relationship with the European Union?</t>
  </si>
  <si>
    <t>Rachel Reeves</t>
  </si>
  <si>
    <t>Chair, Business and Trade Committee, Chair, Business and Trade Committee, Chair, Business, Energy and Industrial Strategy Committee</t>
  </si>
  <si>
    <t>doc38126</t>
  </si>
  <si>
    <t>g294.8</t>
  </si>
  <si>
    <t>Dublin III Regulation</t>
  </si>
  <si>
    <t>Will the Minister guarantee that unaccompanied children who are orphaned or have no idea where their parents are will still have the right to be reunited with family members—whether they are brothers, sisters, uncles, aunts or grandparents—who are living in the United Kingdom once we have left the European Union? They are, after all, the most vulnerable children: the most vulnerable to traffickers and to others who seek to abuse them.</t>
  </si>
  <si>
    <t>Norman Lamb</t>
  </si>
  <si>
    <t>Liberal Democrat Spokesperson (Health), Chair, Science, Innovation and Technology Committee, Chair, Science, Innovation and Technology Committee</t>
  </si>
  <si>
    <t>Liberal Democrat</t>
  </si>
  <si>
    <t>doc20477</t>
  </si>
  <si>
    <t>g416.5</t>
  </si>
  <si>
    <t>Visible Religious Symbols: European Court Ruling</t>
  </si>
  <si>
    <t>Many of my constituents feel that the ban clearly targets Muslim women who wish to wear the hijab. Given the improving but still below-average employment rate among Muslim women, does the Minister not feel that the ruling sends out completely the wrong message as we try to build a country that works for everyone?</t>
  </si>
  <si>
    <t>Andrew Stephenson</t>
  </si>
  <si>
    <t>Conservative, Pendle</t>
  </si>
  <si>
    <t>doc17369</t>
  </si>
  <si>
    <t>g665.2</t>
  </si>
  <si>
    <t>Leaving the EU: Border Checks</t>
  </si>
  <si>
    <t>Does my right hon. Friend agree that as it is our policy that there will be no hard border between the Republic and the north, there is no need for any extra officials, but that if Brussels insists that the Republic puts in a hard border, the customs officials will be required in the Republic, not in Northern Ireland?</t>
  </si>
  <si>
    <t>Bob Blackman</t>
  </si>
  <si>
    <t>Conservative, Harrow East</t>
  </si>
  <si>
    <t>doc31542</t>
  </si>
  <si>
    <t>g266.3</t>
  </si>
  <si>
    <t>This is totally unacceptable. Had amendment 14 to the Finance (No. 3) Bill been put to the vote last week, it would have passed and it would have required the Government to provide a model with remain as the baseline against their proposed withdrawal agreement. On the basis of promises made at the Dispatch Box, we did not press it to a vote. The Minister has denied that those assurances were given, and I do not want to do this but I am going to read what the Exchequer Secretary said to me and Anna Soubry: “I will explain at the Dispatch Box that we will look at three scenarios: WTO, FTA and the Government’s proposed deal.” There is no doubt about the promise that was made to us, in return for which we agreed not to press amendment 14 to a vote. Can the Financial Secretary tell me why I should not think that the right hon. Member for Broxtowe and I have not been misled, and does this analysis not prove the overriding point that the best deal on offer is the one we have now, which is why we need a people’s vote on this issue to settle it?</t>
  </si>
  <si>
    <t>Chuka Umunna</t>
  </si>
  <si>
    <t>Labour, Streatham</t>
  </si>
  <si>
    <t>doc37001</t>
  </si>
  <si>
    <t>g669.4</t>
  </si>
  <si>
    <t>I did not vote for it because I was not a Member of the House when the legislation was passed—I am not that old. I was against giving up the veto then, but the former Prime Minister accepted it because it was in very limited areas. It has subsequently expanded into a huge number of far more important areas, which has led to the passions and frustrations that we hear about every day from our constituents in e-mails and letters and in conversations on the doorstep. There is an added reason why the veto should be used with respect to this proposal, as has been explained eloquently by the three Members who have made speeches already. The European Union is presuming to intervene in formerly democratic politics in our countries and to build on the technical definition of “citizen” that has been embedded in recent treaties with the idea that people’s primary loyalty should be to the European Union and not to their member state. With these programmes, it is seeking to disrupt loyalty, accountability and sovereignty in its member states still further. This is propaganda on the taxes and expenditure that we do not need at a time of austerity. It is unforgivable that money is being raised from our hard-working constituents and passed to the European Union for propaganda. I urge the Committee to reject the Minister’s proposal. I urge the Committee to stand up for the British people and for the proper use of taxpayers’ money. I urge the Committee to oppose propaganda on the taxes. I urge the Committee to say to the Government, “When you have a veto, for goodness’ sake use it, because we do not have enough vetoes left.”</t>
  </si>
  <si>
    <t>John Redwood</t>
  </si>
  <si>
    <t>Conservative, Wokingham</t>
  </si>
  <si>
    <t>doc59106</t>
  </si>
  <si>
    <t>g1089.3</t>
  </si>
  <si>
    <t>Plain English summary of retained direct EU legislation</t>
  </si>
  <si>
    <t>We will come to that point in the second half of our debate today, and I will take the opportunity to comment on it then. However, to answer the right hon. Gentleman, the point I was making was that he sought to interpret the leave vote in a way that, on the basis of the research he cited, was flawed. Analysis he might look at of nearly 3,000 British people, which was conducted by the NatCen Social Research, found that concerns about immigration were the driving factor for 75% of leave voters, which should not surprise him, because that was something he put very much at the centre of his arguments during the leave campaign. If we know what the vote was not, let us remind ourselves what it was: it was simply a vote to leave the European Union. The campaign was hugely divisive. I spoke at dozens of meetings during the campaign, and the very last question of the very last meeting, in a local church, was, “How are you going to put our divided country back together again after all this?” Sadly, that question is as relevant now as it was then, as some of the abuse faced by Conservative Members after the vote last week demonstrated. Meeting that challenge is a responsibility for us all, and it starts with us recognising that the majority in this House speaks for the country in wanting a sensible approach to Brexit. Instead of fuelling division, the Government should reach out and seek to build on that consensus for the next phase of the negotiations, in a way that will bring people together. Last week’s drama should have been unnecessary. We should have been able to readily agree on the sovereignty of Parliament and on a meaningful final vote for this place. Labour amendments 348 and 349—when we come to it—which seek the publication of any impact  assessment conducted by the Government, should be as uncontroversial as the idea that Parliament should have a say. Clearly, events have moved on since these amendments were tabled, but real issues do remain. We obviously brought a motion on the issue to the House on 1 November, asking that impact assessments should be passed to the Exiting the European Union Committee. We did that for the same reason that the House voted last week: we want proper transparency and accountability in this process, but that is not what we got. The Government neither amended nor opposed our motion, but they hoped to sidestep it. When Mr Speaker confirmed it was binding—</t>
  </si>
  <si>
    <t>Paul Blomfield</t>
  </si>
  <si>
    <t>Shadow Minister (Exiting the European Union)</t>
  </si>
  <si>
    <t>doc21069</t>
  </si>
  <si>
    <t>g524.2</t>
  </si>
  <si>
    <t>Immigration and Social Security Co-Ordination (EU Withdrawal) Bill</t>
  </si>
  <si>
    <t>My hon. Friend is making some excellent points. Does he appreciate that many of my constituents will be EU nationals whose partners are non-EU nationals, and that that causes double the uncertainty for those families, who now do not know what the position will be?</t>
  </si>
  <si>
    <t>Shadow SNP Spokesperson (Treasury), Shadow SNP Spokesperson (Housing, Communities and Local Government)</t>
  </si>
  <si>
    <t>doc40632</t>
  </si>
  <si>
    <t>g919.4</t>
  </si>
  <si>
    <t>I accept that freedom of access was bound up with the referendum, and that is why every time I have stood at this Dispatch Box, I have said that we accept that freedom of movement will end when we leave the EU. The question is: what comes next, what does it look like and how do we negotiate it with the EU? That does not make things easy, but I think the Government’s approach, which was to abandon any argument for the customs union or the single market at the outset for fear of having that discussion with the EU, was wrong in principle.</t>
  </si>
  <si>
    <t>doc30575</t>
  </si>
  <si>
    <t>g539.6</t>
  </si>
  <si>
    <t>My right hon. Friend is aware of my view of a lengthy extension, but the extension period that she has negotiated ends if an agreement is ratified. What guarantees has she secured that the European Parliament will ratify any agreement in a timely manner without unnecessary delay?</t>
  </si>
  <si>
    <t>Mike Wood</t>
  </si>
  <si>
    <t>Conservative, Dudley South</t>
  </si>
  <si>
    <t>doc43204</t>
  </si>
  <si>
    <t>g1101.11</t>
  </si>
  <si>
    <t>Progress on EU Negotiations</t>
  </si>
  <si>
    <t>The premise of my right hon. Friend’s question is that if the future relationship is not in place by 1 January 2021, and if in some sense there needs to be that interim arrangement, we would then automatically go into the backstop. That is not the case. The withdrawal agreement makes it clear that there is the alternative of the extension of the implementation  period, but it also refers to these alternative arrangements, and, as I said in my statement, I am grateful to my right hon. Friend for his proposals in relation to that matter and we are working on them. So it is simply not the case that we automatically fall into the backstop described in the withdrawal agreement. Secondly, there are many instances in the document—I will not go through the full list—where it is clear that that arrangement, whether the extension of the IP, an alternative arrangement or a backstop, is there for a temporary period before we are able to put the future relationship in place. What the backstop and those alternative arrangements and the proposals amount to are what I think my right hon. Friend was talking about at the end of his question, which is our commitment to the people of Northern Ireland that there will be no hard border between Northern Ireland and Ireland, and that they will be able to carry on their business much as they do today. That, I hope, is what we are all striving to achieve in relation to this matter. There are a number of ways in which we can achieve that, as the withdrawal agreement and political declaration make clear, and we are working on all of them.</t>
  </si>
  <si>
    <t>doc37544</t>
  </si>
  <si>
    <t>g426.6</t>
  </si>
  <si>
    <t>Support for Businesses</t>
  </si>
  <si>
    <t>Businesses in my constituency are reporting having to pay six-figure sums for Brexit contingency planning. How much of that will they be able to claim back from Government?</t>
  </si>
  <si>
    <t>Justin Madders</t>
  </si>
  <si>
    <t>Shadow Minister (Business, Energy and Industrial Strategy) (Labour), Shadow Minister (Health and Social Care)</t>
  </si>
  <si>
    <t>doc33753</t>
  </si>
  <si>
    <t>g732.6</t>
  </si>
  <si>
    <t>Northern Ireland Protocol: EU Negotiations</t>
  </si>
  <si>
    <t>We are pursuing a negotiation and the hon. Lady will have to wait and see.</t>
  </si>
  <si>
    <t>Michael Ellis</t>
  </si>
  <si>
    <t>Paymaster General</t>
  </si>
  <si>
    <t>doc57688</t>
  </si>
  <si>
    <t>g324.0</t>
  </si>
  <si>
    <t>While we are still within the European Union, the current arrangements and the opportunities to apply still apply to the United Kingdom. We have been able to give some certainty over certain programmes and their continuation after we leave the European Union, but even after we have left there will be options for us to find ways in which we can contribute and participate in such programmes.</t>
  </si>
  <si>
    <t>doc18891</t>
  </si>
  <si>
    <t>g212.1</t>
  </si>
  <si>
    <t>UK Exit from the European Union — [Phil Wilson in the Chair]</t>
  </si>
  <si>
    <t>I thank the hon. Lady for that interesting intervention. As for the likes of Scotland, first, Scotland is a country and a nation in and of itself, and I ask that the hon. Lady treat it—[Interruption.] Does she wish to make a further intervention?</t>
  </si>
  <si>
    <t>Tasmina Ahmed-Sheikh</t>
  </si>
  <si>
    <t>Shadow SNP Westminster Group Leader (Trade and Investment)</t>
  </si>
  <si>
    <t>doc11284</t>
  </si>
  <si>
    <t>g1019.0</t>
  </si>
  <si>
    <t>Leaving the Eu: Security, Law Enforcement and Criminal Justice</t>
  </si>
  <si>
    <t>May I say what an excellent debate this has been? It has been a debate of very high calibre. Indeed, it has been attended by no fewer than five Chairs of Select Committees. The issue of security, law enforcement and criminal justice is of significant importance in the context of Britain’s withdrawal from the European Union. I am sure that all hon. Members would acknowledge the value of this debate, which is the fourth in a series promised by my right hon. Friend the Secretary of State for Exiting the European Union. These debates have proven to be of real assistance to the Government, not least this one, which, as my hon. Friend Sir William Cash pointed out, is on an issue that impinges directly on all of our citizens. As the Prime Minister made clear yesterday, a global Britain will wish to continue to co-operate with its European allies on tackling crime and terrorism. That is in the interests of not only the United Kingdom, but the continuing European Union, given the significant strengths that we can bring to the table. One of the 12 objectives that the Prime Minister outlined yesterday for the negotiations ahead is to establish a new relationship that enables the United Kingdom and the European Union to continue practical co-operation to tackle cross-border crime and to keep all our people safe. My right hon. Friend the Secretary of State reiterated that objective to the House yesterday and made clear, during his appearance before the Select Committee in December, that a future relationship on security, law enforcement and criminal justice co-operation will be one of the Government’s priorities when the negotiations commence. The UK is leaving the EU, but self-evidently it is not leaving Europe. The reality of cross-border crime and threats to security will remain. In December, as referred to by Joanna Cherry, the House of Lords EU Home Affairs Sub-Committee report on this subject concluded that there is a shared, strong mutual interest between the United Kingdom and the 27 continuing EU member states to make sure that co-operation on tackling these threats continues. To that end, the UK already has strong bilateral relationships with member  states and other countries across the globe that help to address security threats and serious organised crime, as well as facilitate the delivery of effective justice. We intend to continue that close co-operation with our European and global allies on promoting security and justice across Europe after we leave.</t>
  </si>
  <si>
    <t>David Jones</t>
  </si>
  <si>
    <t>Minister of State (Department for Exiting the European Union)</t>
  </si>
  <si>
    <t>doc16579</t>
  </si>
  <si>
    <t>g851.0</t>
  </si>
  <si>
    <t>Eu: Withdrawal and Future Relationship (Motions)</t>
  </si>
  <si>
    <t>I shall seek to be extremely brief, Mr Speaker, because I have been fortunate enough to catch your eye before on these matters. One of the merits of last week’s indicative vote process was that the arguments for each option, and also the prime concerns, have become much clearer. Discussions on the proposal for a confirmatory ballot devised by my hon. Friends Peter Kyle and for Sedgefield (Phil Wilson) revealed considerable reluctance to contemplate the longer extension, and hence the delay, that would be needed. I completely understand that reluctance, especially if, as may be, it would lead into the holding of Euro elections. But to me, that would be a price well worth paying for the sake of achieving the settlement that a confirmatory vote could produce, as it did with the Good Friday agreement. It may also be the price that we need to pay to allow enough scrutiny of the different options before us to provide the basis for a stable majority, not just a fleeting majority, in this House. As it happens, I very seriously doubt that such a longer extension can be avoided in any event. The Government can only deliver either the Prime Minister’s deal or any other deal when the necessary legislation passes both Houses of this Parliament. That legislation is said to be ready, but, as Jeremy Lefroy pointed out last week, the House has seen neither hide nor hair of it. I have heard that it is long, perhaps even 100 clauses, and that it is also complex—and it is obviously an extremely significant part of this process. But whenever it is mentioned, Ministers speak briefly and dismissively as if its passage is just a given thing that will be both brief and uncontentious. Frankly, I rather doubt that. So as we are likely to need a long extension anyway, for a whole variety of other reasons, why not take advantage of that reality to hold a confirmatory vote on the likely outcome of Brexit, whatever option ultimately emerges from these deliberations?</t>
  </si>
  <si>
    <t>Margaret Beckett</t>
  </si>
  <si>
    <t>Chair, National Security Strategy (Joint Committee), Chair, National Security Strategy (Joint Committee)</t>
  </si>
  <si>
    <t>doc44196</t>
  </si>
  <si>
    <t>manual_sentiment</t>
  </si>
  <si>
    <t>slightly negative</t>
  </si>
  <si>
    <t>neutral</t>
  </si>
  <si>
    <t>slightly positive</t>
  </si>
  <si>
    <t>positive</t>
  </si>
  <si>
    <t>negative</t>
  </si>
  <si>
    <t>centralized_sentiment</t>
  </si>
  <si>
    <t>model sentiment</t>
  </si>
  <si>
    <t>3_manual_sent</t>
  </si>
  <si>
    <t>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</si>
</sst>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yVal>
            <c:numRef>
              <c:f>Sheet1!$P$2:$P$101</c:f>
              <c:numCache>
                <c:formatCode>General</c:formatCode>
                <c:ptCount val="100"/>
                <c:pt idx="0">
                  <c:v>0.1046748874166667</c:v>
                </c:pt>
                <c:pt idx="1">
                  <c:v>-8.0802211216666697E-2</c:v>
                </c:pt>
                <c:pt idx="2">
                  <c:v>0.17109438104999997</c:v>
                </c:pt>
                <c:pt idx="3">
                  <c:v>2.4270860942857075E-2</c:v>
                </c:pt>
                <c:pt idx="4">
                  <c:v>7.2798373036170205E-2</c:v>
                </c:pt>
                <c:pt idx="5">
                  <c:v>6.6855529828205085E-2</c:v>
                </c:pt>
                <c:pt idx="6">
                  <c:v>-4.6098498842857105E-2</c:v>
                </c:pt>
                <c:pt idx="7">
                  <c:v>3.1038931459999863E-2</c:v>
                </c:pt>
                <c:pt idx="8">
                  <c:v>-4.7395836100000033E-2</c:v>
                </c:pt>
                <c:pt idx="9">
                  <c:v>-0.22096769085691062</c:v>
                </c:pt>
                <c:pt idx="10">
                  <c:v>-0.17150452964545462</c:v>
                </c:pt>
                <c:pt idx="11">
                  <c:v>0.14456150796666667</c:v>
                </c:pt>
                <c:pt idx="12">
                  <c:v>-0.39</c:v>
                </c:pt>
                <c:pt idx="13">
                  <c:v>0.17272699321538465</c:v>
                </c:pt>
                <c:pt idx="14">
                  <c:v>-0.42854426045000005</c:v>
                </c:pt>
                <c:pt idx="15">
                  <c:v>-3.9889369378641182E-3</c:v>
                </c:pt>
                <c:pt idx="16">
                  <c:v>-0.10513291056666674</c:v>
                </c:pt>
                <c:pt idx="17">
                  <c:v>-8.9059057453333423E-2</c:v>
                </c:pt>
                <c:pt idx="18">
                  <c:v>-7.8604064413333341E-2</c:v>
                </c:pt>
                <c:pt idx="19">
                  <c:v>-7.221157565120484E-2</c:v>
                </c:pt>
                <c:pt idx="20">
                  <c:v>0.18816527047999998</c:v>
                </c:pt>
                <c:pt idx="21">
                  <c:v>-6.3390380550000014E-2</c:v>
                </c:pt>
                <c:pt idx="22">
                  <c:v>-0.6204598124666667</c:v>
                </c:pt>
                <c:pt idx="23">
                  <c:v>2.1651662914285663E-2</c:v>
                </c:pt>
                <c:pt idx="24">
                  <c:v>7.0110711629999878E-2</c:v>
                </c:pt>
                <c:pt idx="25">
                  <c:v>0.26576562955555549</c:v>
                </c:pt>
                <c:pt idx="26">
                  <c:v>4.6936653200000011E-2</c:v>
                </c:pt>
                <c:pt idx="27">
                  <c:v>-0.2241178496</c:v>
                </c:pt>
                <c:pt idx="28">
                  <c:v>5.7898323204166713E-2</c:v>
                </c:pt>
                <c:pt idx="29">
                  <c:v>0.16687988789999997</c:v>
                </c:pt>
                <c:pt idx="30">
                  <c:v>-0.38668588062000003</c:v>
                </c:pt>
                <c:pt idx="31">
                  <c:v>-0.33129773192500001</c:v>
                </c:pt>
                <c:pt idx="32">
                  <c:v>0.25498279769999999</c:v>
                </c:pt>
                <c:pt idx="33">
                  <c:v>8.0459952399999979E-2</c:v>
                </c:pt>
                <c:pt idx="34">
                  <c:v>-0.14657501985333332</c:v>
                </c:pt>
                <c:pt idx="35">
                  <c:v>-0.14359353907142861</c:v>
                </c:pt>
                <c:pt idx="36">
                  <c:v>-3.4143150785714282E-3</c:v>
                </c:pt>
                <c:pt idx="37">
                  <c:v>6.973377624999999E-3</c:v>
                </c:pt>
                <c:pt idx="38">
                  <c:v>4.4082416153333304E-2</c:v>
                </c:pt>
                <c:pt idx="39">
                  <c:v>6.9533858309999974E-2</c:v>
                </c:pt>
                <c:pt idx="40">
                  <c:v>-0.1352073600294118</c:v>
                </c:pt>
                <c:pt idx="41">
                  <c:v>0.16807461970000004</c:v>
                </c:pt>
                <c:pt idx="42">
                  <c:v>4.6124932505555605E-2</c:v>
                </c:pt>
                <c:pt idx="43">
                  <c:v>-7.7387461562500037E-2</c:v>
                </c:pt>
                <c:pt idx="44">
                  <c:v>-7.6415846500000328E-3</c:v>
                </c:pt>
                <c:pt idx="45">
                  <c:v>0.20386127941999999</c:v>
                </c:pt>
                <c:pt idx="46">
                  <c:v>-6.5362408373584924E-2</c:v>
                </c:pt>
                <c:pt idx="47">
                  <c:v>4.5494051179999995E-2</c:v>
                </c:pt>
                <c:pt idx="48">
                  <c:v>0.1050964001428572</c:v>
                </c:pt>
                <c:pt idx="49">
                  <c:v>-2.5530958980555629E-2</c:v>
                </c:pt>
                <c:pt idx="50">
                  <c:v>-0.6798321598</c:v>
                </c:pt>
                <c:pt idx="51">
                  <c:v>-0.27940292983947368</c:v>
                </c:pt>
                <c:pt idx="52">
                  <c:v>0.18179234336363637</c:v>
                </c:pt>
                <c:pt idx="53">
                  <c:v>8.4923970222340384E-2</c:v>
                </c:pt>
                <c:pt idx="54">
                  <c:v>9.5067234199999961E-2</c:v>
                </c:pt>
                <c:pt idx="55">
                  <c:v>7.8947180036363696E-2</c:v>
                </c:pt>
                <c:pt idx="56">
                  <c:v>-0.12368591149090913</c:v>
                </c:pt>
                <c:pt idx="57">
                  <c:v>-0.18310801934615392</c:v>
                </c:pt>
                <c:pt idx="58">
                  <c:v>0.1221752184181818</c:v>
                </c:pt>
                <c:pt idx="59">
                  <c:v>-0.39</c:v>
                </c:pt>
                <c:pt idx="60">
                  <c:v>-3.0083660800000023E-2</c:v>
                </c:pt>
                <c:pt idx="61">
                  <c:v>7.8155425538461609E-2</c:v>
                </c:pt>
                <c:pt idx="62">
                  <c:v>-1.9056748250000033E-2</c:v>
                </c:pt>
                <c:pt idx="63">
                  <c:v>0.13364778906666663</c:v>
                </c:pt>
                <c:pt idx="64">
                  <c:v>0.18423481612499992</c:v>
                </c:pt>
                <c:pt idx="65">
                  <c:v>1.1890105330197964E-2</c:v>
                </c:pt>
                <c:pt idx="66">
                  <c:v>-0.39</c:v>
                </c:pt>
                <c:pt idx="67">
                  <c:v>-0.39</c:v>
                </c:pt>
                <c:pt idx="68">
                  <c:v>-0.1684056621833333</c:v>
                </c:pt>
                <c:pt idx="69">
                  <c:v>9.3698271541666711E-2</c:v>
                </c:pt>
                <c:pt idx="70">
                  <c:v>4.274650488888887E-2</c:v>
                </c:pt>
                <c:pt idx="71">
                  <c:v>5.0636113199999999E-2</c:v>
                </c:pt>
                <c:pt idx="72">
                  <c:v>-1.0286809173684186E-2</c:v>
                </c:pt>
                <c:pt idx="73">
                  <c:v>0.20668125311111107</c:v>
                </c:pt>
                <c:pt idx="74">
                  <c:v>7.9502849049999991E-2</c:v>
                </c:pt>
                <c:pt idx="75">
                  <c:v>6.6499369615384829E-3</c:v>
                </c:pt>
                <c:pt idx="76">
                  <c:v>-0.34018978838333336</c:v>
                </c:pt>
                <c:pt idx="77">
                  <c:v>6.3345278299999974E-2</c:v>
                </c:pt>
                <c:pt idx="78">
                  <c:v>0.155221785625</c:v>
                </c:pt>
                <c:pt idx="79">
                  <c:v>5.4812977837499999E-2</c:v>
                </c:pt>
                <c:pt idx="80">
                  <c:v>1.3257955019999879E-2</c:v>
                </c:pt>
                <c:pt idx="81">
                  <c:v>6.1943923149999969E-2</c:v>
                </c:pt>
                <c:pt idx="82">
                  <c:v>-8.121095812500001E-2</c:v>
                </c:pt>
                <c:pt idx="83">
                  <c:v>5.8940176461538374E-2</c:v>
                </c:pt>
                <c:pt idx="84">
                  <c:v>-3.5410227133333305E-2</c:v>
                </c:pt>
                <c:pt idx="85">
                  <c:v>7.2347846633333268E-2</c:v>
                </c:pt>
                <c:pt idx="86">
                  <c:v>6.3150772233333374E-2</c:v>
                </c:pt>
                <c:pt idx="87">
                  <c:v>-3.0361374242857231E-2</c:v>
                </c:pt>
                <c:pt idx="88">
                  <c:v>-1.0625876016000013E-2</c:v>
                </c:pt>
                <c:pt idx="89">
                  <c:v>-1.9371081232758602E-2</c:v>
                </c:pt>
                <c:pt idx="90">
                  <c:v>-0.15341990854285711</c:v>
                </c:pt>
                <c:pt idx="91">
                  <c:v>-0.13045755012999999</c:v>
                </c:pt>
                <c:pt idx="92">
                  <c:v>-9.1764615085714207E-2</c:v>
                </c:pt>
                <c:pt idx="93">
                  <c:v>6.85365442931819E-2</c:v>
                </c:pt>
                <c:pt idx="94">
                  <c:v>0.61</c:v>
                </c:pt>
                <c:pt idx="95">
                  <c:v>3.4466701799999999E-2</c:v>
                </c:pt>
                <c:pt idx="96">
                  <c:v>0.1706556427</c:v>
                </c:pt>
                <c:pt idx="97">
                  <c:v>0.29867361219999999</c:v>
                </c:pt>
                <c:pt idx="98">
                  <c:v>0.12014557525223879</c:v>
                </c:pt>
                <c:pt idx="99">
                  <c:v>4.5634396204081662E-2</c:v>
                </c:pt>
              </c:numCache>
            </c:numRef>
          </c:yVal>
          <c:smooth val="0"/>
          <c:extLst>
            <c:ext xmlns:c16="http://schemas.microsoft.com/office/drawing/2014/chart" uri="{C3380CC4-5D6E-409C-BE32-E72D297353CC}">
              <c16:uniqueId val="{00000000-7D98-4DC4-B689-62141C81F15D}"/>
            </c:ext>
          </c:extLst>
        </c:ser>
        <c:dLbls>
          <c:showLegendKey val="0"/>
          <c:showVal val="0"/>
          <c:showCatName val="0"/>
          <c:showSerName val="0"/>
          <c:showPercent val="0"/>
          <c:showBubbleSize val="0"/>
        </c:dLbls>
        <c:axId val="386198783"/>
        <c:axId val="386200223"/>
      </c:scatterChart>
      <c:valAx>
        <c:axId val="38619878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200223"/>
        <c:crosses val="autoZero"/>
        <c:crossBetween val="midCat"/>
      </c:valAx>
      <c:valAx>
        <c:axId val="38620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198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678180</xdr:colOff>
      <xdr:row>1</xdr:row>
      <xdr:rowOff>118110</xdr:rowOff>
    </xdr:from>
    <xdr:to>
      <xdr:col>11</xdr:col>
      <xdr:colOff>220980</xdr:colOff>
      <xdr:row>16</xdr:row>
      <xdr:rowOff>118110</xdr:rowOff>
    </xdr:to>
    <xdr:graphicFrame macro="">
      <xdr:nvGraphicFramePr>
        <xdr:cNvPr id="4" name="Chart 3">
          <a:extLst>
            <a:ext uri="{FF2B5EF4-FFF2-40B4-BE49-F238E27FC236}">
              <a16:creationId xmlns:a16="http://schemas.microsoft.com/office/drawing/2014/main" id="{0580DCC2-A4C5-EDB5-8644-23319EB39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1"/>
  <sheetViews>
    <sheetView tabSelected="1" topLeftCell="C1" workbookViewId="0">
      <selection activeCell="T3" sqref="T3"/>
    </sheetView>
  </sheetViews>
  <sheetFormatPr defaultRowHeight="14.4" x14ac:dyDescent="0.3"/>
  <cols>
    <col min="2" max="2" width="20.6640625" style="2" customWidth="1"/>
    <col min="5" max="5" width="20" customWidth="1"/>
    <col min="6" max="13" width="8.88671875" customWidth="1"/>
    <col min="14" max="14" width="21.5546875" customWidth="1"/>
    <col min="15" max="15" width="16.88671875" bestFit="1" customWidth="1"/>
  </cols>
  <sheetData>
    <row r="1" spans="1:21"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570</v>
      </c>
      <c r="P1" s="1" t="s">
        <v>576</v>
      </c>
      <c r="Q1" s="1" t="s">
        <v>577</v>
      </c>
      <c r="R1" s="1" t="s">
        <v>578</v>
      </c>
      <c r="S1" s="1" t="s">
        <v>579</v>
      </c>
    </row>
    <row r="2" spans="1:21" x14ac:dyDescent="0.3">
      <c r="A2" t="s">
        <v>14</v>
      </c>
      <c r="B2" s="2">
        <v>43717</v>
      </c>
      <c r="C2" t="s">
        <v>15</v>
      </c>
      <c r="D2" t="s">
        <v>16</v>
      </c>
      <c r="E2" t="s">
        <v>17</v>
      </c>
      <c r="F2" t="s">
        <v>18</v>
      </c>
      <c r="G2">
        <v>2019</v>
      </c>
      <c r="H2" t="s">
        <v>19</v>
      </c>
      <c r="I2" t="s">
        <v>20</v>
      </c>
      <c r="J2" t="s">
        <v>21</v>
      </c>
      <c r="K2">
        <v>2.9680493244999999</v>
      </c>
      <c r="L2">
        <v>6</v>
      </c>
      <c r="M2">
        <v>0.49467488741666671</v>
      </c>
      <c r="N2">
        <v>0.62912787963022698</v>
      </c>
      <c r="O2" t="s">
        <v>572</v>
      </c>
      <c r="P2">
        <f>+M2-0.39</f>
        <v>0.1046748874166667</v>
      </c>
      <c r="Q2" t="str">
        <f>+IF(P2&lt;-0.1-0.39+0.8/3,"negative",IF(P2&gt;-0.1-0.39+1.6/3,"positive","neutral"))</f>
        <v>positive</v>
      </c>
      <c r="R2" t="str">
        <f>+RIGHT(O2,8)</f>
        <v>neutral</v>
      </c>
      <c r="S2" t="b">
        <f>+R2=Q2</f>
        <v>0</v>
      </c>
      <c r="T2" t="str">
        <f>+IF(P2&lt;-0.11902,"negative",IF(P2&gt;0.11902,"positive","neutral"))</f>
        <v>neutral</v>
      </c>
      <c r="U2" t="b">
        <f t="shared" ref="U2:U33" si="0">+T2=R2</f>
        <v>1</v>
      </c>
    </row>
    <row r="3" spans="1:21" x14ac:dyDescent="0.3">
      <c r="A3" t="s">
        <v>22</v>
      </c>
      <c r="B3" s="2">
        <v>44623</v>
      </c>
      <c r="C3" t="s">
        <v>23</v>
      </c>
      <c r="D3" t="s">
        <v>24</v>
      </c>
      <c r="E3" t="s">
        <v>25</v>
      </c>
      <c r="F3" t="s">
        <v>26</v>
      </c>
      <c r="G3">
        <v>2022</v>
      </c>
      <c r="H3" t="s">
        <v>27</v>
      </c>
      <c r="I3" t="s">
        <v>28</v>
      </c>
      <c r="J3" t="s">
        <v>29</v>
      </c>
      <c r="K3">
        <v>3.7103734654</v>
      </c>
      <c r="L3">
        <v>12</v>
      </c>
      <c r="M3">
        <v>0.30919778878333332</v>
      </c>
      <c r="N3">
        <v>-0.34189192887008668</v>
      </c>
      <c r="O3" t="s">
        <v>571</v>
      </c>
      <c r="P3">
        <f t="shared" ref="P3:P66" si="1">+M3-0.39</f>
        <v>-8.0802211216666697E-2</v>
      </c>
      <c r="Q3" t="str">
        <f t="shared" ref="Q3:Q66" si="2">+IF(P3&lt;-0.1-0.39+0.8/3,"negative",IF(P3&gt;-0.1-0.39+1.6/3,"positive","neutral"))</f>
        <v>neutral</v>
      </c>
      <c r="R3" t="str">
        <f>+RIGHT(O3,8)</f>
        <v>negative</v>
      </c>
      <c r="S3" t="b">
        <f>+R3=Q3</f>
        <v>0</v>
      </c>
      <c r="T3" t="str">
        <f t="shared" ref="T3:T66" si="3">+IF(P3&lt;-0.11902,"negative",IF(P3&gt;0.11902,"positive","neutral"))</f>
        <v>neutral</v>
      </c>
      <c r="U3" t="b">
        <f t="shared" si="0"/>
        <v>0</v>
      </c>
    </row>
    <row r="4" spans="1:21" x14ac:dyDescent="0.3">
      <c r="A4" t="s">
        <v>30</v>
      </c>
      <c r="B4" s="2">
        <v>42171</v>
      </c>
      <c r="C4" t="s">
        <v>31</v>
      </c>
      <c r="D4" t="s">
        <v>32</v>
      </c>
      <c r="E4" t="s">
        <v>33</v>
      </c>
      <c r="F4" t="s">
        <v>34</v>
      </c>
      <c r="G4">
        <v>2015</v>
      </c>
      <c r="H4" t="s">
        <v>35</v>
      </c>
      <c r="I4" t="s">
        <v>28</v>
      </c>
      <c r="J4" t="s">
        <v>36</v>
      </c>
      <c r="K4">
        <v>1.1221887621</v>
      </c>
      <c r="L4">
        <v>2</v>
      </c>
      <c r="M4">
        <v>0.56109438104999998</v>
      </c>
      <c r="N4">
        <v>0.97685083013866436</v>
      </c>
      <c r="O4" t="s">
        <v>572</v>
      </c>
      <c r="P4">
        <f t="shared" si="1"/>
        <v>0.17109438104999997</v>
      </c>
      <c r="Q4" t="str">
        <f t="shared" si="2"/>
        <v>positive</v>
      </c>
      <c r="R4" t="str">
        <f t="shared" ref="R4:R66" si="4">+RIGHT(O4,8)</f>
        <v>neutral</v>
      </c>
      <c r="S4" t="b">
        <f t="shared" ref="S4:S66" si="5">+R4=Q4</f>
        <v>0</v>
      </c>
      <c r="T4" t="str">
        <f t="shared" si="3"/>
        <v>positive</v>
      </c>
      <c r="U4" t="b">
        <f t="shared" si="0"/>
        <v>0</v>
      </c>
    </row>
    <row r="5" spans="1:21" x14ac:dyDescent="0.3">
      <c r="A5" t="s">
        <v>37</v>
      </c>
      <c r="B5" s="2">
        <v>41606</v>
      </c>
      <c r="C5" t="s">
        <v>38</v>
      </c>
      <c r="D5" t="s">
        <v>39</v>
      </c>
      <c r="E5" t="s">
        <v>40</v>
      </c>
      <c r="F5" t="s">
        <v>41</v>
      </c>
      <c r="G5">
        <v>2013</v>
      </c>
      <c r="J5" t="s">
        <v>42</v>
      </c>
      <c r="K5">
        <v>2.8998960266</v>
      </c>
      <c r="L5">
        <v>7</v>
      </c>
      <c r="M5">
        <v>0.41427086094285709</v>
      </c>
      <c r="N5">
        <v>0.2081923411484887</v>
      </c>
      <c r="O5" t="s">
        <v>572</v>
      </c>
      <c r="P5">
        <f t="shared" si="1"/>
        <v>2.4270860942857075E-2</v>
      </c>
      <c r="Q5" t="str">
        <f t="shared" si="2"/>
        <v>neutral</v>
      </c>
      <c r="R5" t="str">
        <f t="shared" si="4"/>
        <v>neutral</v>
      </c>
      <c r="S5" t="b">
        <f t="shared" si="5"/>
        <v>1</v>
      </c>
      <c r="T5" t="str">
        <f t="shared" si="3"/>
        <v>neutral</v>
      </c>
      <c r="U5" t="b">
        <f t="shared" si="0"/>
        <v>1</v>
      </c>
    </row>
    <row r="6" spans="1:21" x14ac:dyDescent="0.3">
      <c r="A6" t="s">
        <v>43</v>
      </c>
      <c r="B6" s="2">
        <v>43272</v>
      </c>
      <c r="C6" t="s">
        <v>44</v>
      </c>
      <c r="D6" t="s">
        <v>45</v>
      </c>
      <c r="E6" t="s">
        <v>46</v>
      </c>
      <c r="F6" t="s">
        <v>47</v>
      </c>
      <c r="G6">
        <v>2018</v>
      </c>
      <c r="J6" t="s">
        <v>48</v>
      </c>
      <c r="K6">
        <v>21.751523532699998</v>
      </c>
      <c r="L6">
        <v>47</v>
      </c>
      <c r="M6">
        <v>0.46279837303617022</v>
      </c>
      <c r="N6">
        <v>0.46224621543837358</v>
      </c>
      <c r="O6" t="s">
        <v>574</v>
      </c>
      <c r="P6">
        <f t="shared" si="1"/>
        <v>7.2798373036170205E-2</v>
      </c>
      <c r="Q6" t="str">
        <f t="shared" si="2"/>
        <v>positive</v>
      </c>
      <c r="R6" t="str">
        <f t="shared" si="4"/>
        <v>positive</v>
      </c>
      <c r="S6" t="b">
        <f t="shared" si="5"/>
        <v>1</v>
      </c>
      <c r="T6" t="str">
        <f t="shared" si="3"/>
        <v>neutral</v>
      </c>
      <c r="U6" t="b">
        <f t="shared" si="0"/>
        <v>0</v>
      </c>
    </row>
    <row r="7" spans="1:21" x14ac:dyDescent="0.3">
      <c r="A7" t="s">
        <v>49</v>
      </c>
      <c r="B7" s="2">
        <v>43157</v>
      </c>
      <c r="C7" t="s">
        <v>50</v>
      </c>
      <c r="D7" t="s">
        <v>51</v>
      </c>
      <c r="E7" t="s">
        <v>52</v>
      </c>
      <c r="F7" t="s">
        <v>53</v>
      </c>
      <c r="G7">
        <v>2018</v>
      </c>
      <c r="H7" t="s">
        <v>27</v>
      </c>
      <c r="I7" t="s">
        <v>28</v>
      </c>
      <c r="J7" t="s">
        <v>54</v>
      </c>
      <c r="K7">
        <v>35.634731326599997</v>
      </c>
      <c r="L7">
        <v>78</v>
      </c>
      <c r="M7">
        <v>0.4568555298282051</v>
      </c>
      <c r="N7">
        <v>0.43113391900789372</v>
      </c>
      <c r="O7" t="s">
        <v>572</v>
      </c>
      <c r="P7">
        <f t="shared" si="1"/>
        <v>6.6855529828205085E-2</v>
      </c>
      <c r="Q7" t="str">
        <f t="shared" si="2"/>
        <v>positive</v>
      </c>
      <c r="R7" t="str">
        <f t="shared" si="4"/>
        <v>neutral</v>
      </c>
      <c r="S7" t="b">
        <f t="shared" si="5"/>
        <v>0</v>
      </c>
      <c r="T7" t="str">
        <f t="shared" si="3"/>
        <v>neutral</v>
      </c>
      <c r="U7" t="b">
        <f t="shared" si="0"/>
        <v>1</v>
      </c>
    </row>
    <row r="8" spans="1:21" x14ac:dyDescent="0.3">
      <c r="A8" t="s">
        <v>55</v>
      </c>
      <c r="B8" s="2">
        <v>43430</v>
      </c>
      <c r="C8" t="s">
        <v>56</v>
      </c>
      <c r="D8" t="s">
        <v>57</v>
      </c>
      <c r="E8" t="s">
        <v>58</v>
      </c>
      <c r="F8" t="s">
        <v>59</v>
      </c>
      <c r="G8">
        <v>2018</v>
      </c>
      <c r="H8" t="s">
        <v>19</v>
      </c>
      <c r="I8" t="s">
        <v>20</v>
      </c>
      <c r="J8" t="s">
        <v>60</v>
      </c>
      <c r="K8">
        <v>2.4073105081000001</v>
      </c>
      <c r="L8">
        <v>7</v>
      </c>
      <c r="M8">
        <v>0.34390150115714291</v>
      </c>
      <c r="N8">
        <v>-0.16020916376449529</v>
      </c>
      <c r="O8" t="s">
        <v>572</v>
      </c>
      <c r="P8">
        <f t="shared" si="1"/>
        <v>-4.6098498842857105E-2</v>
      </c>
      <c r="Q8" t="str">
        <f t="shared" si="2"/>
        <v>neutral</v>
      </c>
      <c r="R8" t="str">
        <f t="shared" si="4"/>
        <v>neutral</v>
      </c>
      <c r="S8" t="b">
        <f t="shared" si="5"/>
        <v>1</v>
      </c>
      <c r="T8" t="str">
        <f t="shared" si="3"/>
        <v>neutral</v>
      </c>
      <c r="U8" t="b">
        <f t="shared" si="0"/>
        <v>1</v>
      </c>
    </row>
    <row r="9" spans="1:21" x14ac:dyDescent="0.3">
      <c r="A9" t="s">
        <v>61</v>
      </c>
      <c r="B9" s="2">
        <v>41575</v>
      </c>
      <c r="C9" t="s">
        <v>62</v>
      </c>
      <c r="D9" t="s">
        <v>63</v>
      </c>
      <c r="E9" t="s">
        <v>17</v>
      </c>
      <c r="F9" t="s">
        <v>18</v>
      </c>
      <c r="G9">
        <v>2013</v>
      </c>
      <c r="H9" t="s">
        <v>19</v>
      </c>
      <c r="I9" t="s">
        <v>20</v>
      </c>
      <c r="J9" t="s">
        <v>64</v>
      </c>
      <c r="K9">
        <v>2.1051946573000002</v>
      </c>
      <c r="L9">
        <v>5</v>
      </c>
      <c r="M9">
        <v>0.42103893145999988</v>
      </c>
      <c r="N9">
        <v>0.24362491253275731</v>
      </c>
      <c r="O9" t="s">
        <v>572</v>
      </c>
      <c r="P9">
        <f t="shared" si="1"/>
        <v>3.1038931459999863E-2</v>
      </c>
      <c r="Q9" t="str">
        <f t="shared" si="2"/>
        <v>neutral</v>
      </c>
      <c r="R9" t="str">
        <f t="shared" si="4"/>
        <v>neutral</v>
      </c>
      <c r="S9" t="b">
        <f t="shared" si="5"/>
        <v>1</v>
      </c>
      <c r="T9" t="str">
        <f t="shared" si="3"/>
        <v>neutral</v>
      </c>
      <c r="U9" t="b">
        <f t="shared" si="0"/>
        <v>1</v>
      </c>
    </row>
    <row r="10" spans="1:21" x14ac:dyDescent="0.3">
      <c r="A10" t="s">
        <v>65</v>
      </c>
      <c r="B10" s="2">
        <v>42173</v>
      </c>
      <c r="C10" t="s">
        <v>66</v>
      </c>
      <c r="D10" t="s">
        <v>67</v>
      </c>
      <c r="E10" t="s">
        <v>68</v>
      </c>
      <c r="F10" t="s">
        <v>69</v>
      </c>
      <c r="G10">
        <v>2015</v>
      </c>
      <c r="H10" t="s">
        <v>19</v>
      </c>
      <c r="I10" t="s">
        <v>20</v>
      </c>
      <c r="J10" t="s">
        <v>70</v>
      </c>
      <c r="K10">
        <v>0.34260416389999998</v>
      </c>
      <c r="L10">
        <v>1</v>
      </c>
      <c r="M10">
        <v>0.34260416389999998</v>
      </c>
      <c r="N10">
        <v>-0.1670010544306392</v>
      </c>
      <c r="O10" t="s">
        <v>572</v>
      </c>
      <c r="P10">
        <f t="shared" si="1"/>
        <v>-4.7395836100000033E-2</v>
      </c>
      <c r="Q10" t="str">
        <f t="shared" si="2"/>
        <v>neutral</v>
      </c>
      <c r="R10" t="str">
        <f t="shared" si="4"/>
        <v>neutral</v>
      </c>
      <c r="S10" t="b">
        <f t="shared" si="5"/>
        <v>1</v>
      </c>
      <c r="T10" t="str">
        <f t="shared" si="3"/>
        <v>neutral</v>
      </c>
      <c r="U10" t="b">
        <f t="shared" si="0"/>
        <v>1</v>
      </c>
    </row>
    <row r="11" spans="1:21" x14ac:dyDescent="0.3">
      <c r="A11" t="s">
        <v>71</v>
      </c>
      <c r="B11" s="2">
        <v>43549</v>
      </c>
      <c r="C11" t="s">
        <v>72</v>
      </c>
      <c r="D11" t="s">
        <v>73</v>
      </c>
      <c r="E11" t="s">
        <v>74</v>
      </c>
      <c r="F11" t="s">
        <v>75</v>
      </c>
      <c r="G11">
        <v>2019</v>
      </c>
      <c r="H11" t="s">
        <v>27</v>
      </c>
      <c r="I11" t="s">
        <v>28</v>
      </c>
      <c r="J11" t="s">
        <v>76</v>
      </c>
      <c r="K11">
        <v>20.790974024600001</v>
      </c>
      <c r="L11">
        <v>123</v>
      </c>
      <c r="M11">
        <v>0.16903230914308939</v>
      </c>
      <c r="N11">
        <v>-1.075693881787654</v>
      </c>
      <c r="O11" t="s">
        <v>575</v>
      </c>
      <c r="P11">
        <f t="shared" si="1"/>
        <v>-0.22096769085691062</v>
      </c>
      <c r="Q11" t="str">
        <f t="shared" si="2"/>
        <v>neutral</v>
      </c>
      <c r="R11" t="str">
        <f t="shared" si="4"/>
        <v>negative</v>
      </c>
      <c r="S11" t="b">
        <f t="shared" si="5"/>
        <v>0</v>
      </c>
      <c r="T11" t="str">
        <f>+IF(P11&lt;-0.11902,"negative",IF(P11&gt;0.11902,"positive","neutral"))</f>
        <v>negative</v>
      </c>
      <c r="U11" t="b">
        <f t="shared" si="0"/>
        <v>1</v>
      </c>
    </row>
    <row r="12" spans="1:21" x14ac:dyDescent="0.3">
      <c r="A12" t="s">
        <v>77</v>
      </c>
      <c r="B12" s="2">
        <v>43537</v>
      </c>
      <c r="C12" t="s">
        <v>78</v>
      </c>
      <c r="D12" t="s">
        <v>79</v>
      </c>
      <c r="E12" t="s">
        <v>80</v>
      </c>
      <c r="F12" t="s">
        <v>81</v>
      </c>
      <c r="G12">
        <v>2019</v>
      </c>
      <c r="H12" t="s">
        <v>19</v>
      </c>
      <c r="I12" t="s">
        <v>20</v>
      </c>
      <c r="J12" t="s">
        <v>82</v>
      </c>
      <c r="K12">
        <v>2.4034501739</v>
      </c>
      <c r="L12">
        <v>11</v>
      </c>
      <c r="M12">
        <v>0.21849547035454539</v>
      </c>
      <c r="N12">
        <v>-0.8167416462757251</v>
      </c>
      <c r="O12" t="s">
        <v>572</v>
      </c>
      <c r="P12">
        <f t="shared" si="1"/>
        <v>-0.17150452964545462</v>
      </c>
      <c r="Q12" t="str">
        <f t="shared" si="2"/>
        <v>neutral</v>
      </c>
      <c r="R12" t="str">
        <f t="shared" si="4"/>
        <v>neutral</v>
      </c>
      <c r="S12" t="b">
        <f t="shared" si="5"/>
        <v>1</v>
      </c>
      <c r="T12" t="str">
        <f t="shared" si="3"/>
        <v>negative</v>
      </c>
      <c r="U12" t="b">
        <f t="shared" si="0"/>
        <v>0</v>
      </c>
    </row>
    <row r="13" spans="1:21" x14ac:dyDescent="0.3">
      <c r="A13" t="s">
        <v>83</v>
      </c>
      <c r="B13" s="2">
        <v>43521</v>
      </c>
      <c r="C13" t="s">
        <v>84</v>
      </c>
      <c r="D13" t="s">
        <v>85</v>
      </c>
      <c r="E13" t="s">
        <v>86</v>
      </c>
      <c r="F13" t="s">
        <v>87</v>
      </c>
      <c r="G13">
        <v>2019</v>
      </c>
      <c r="H13" t="s">
        <v>19</v>
      </c>
      <c r="I13" t="s">
        <v>20</v>
      </c>
      <c r="J13" t="s">
        <v>88</v>
      </c>
      <c r="K13">
        <v>3.2073690477999999</v>
      </c>
      <c r="L13">
        <v>6</v>
      </c>
      <c r="M13">
        <v>0.53456150796666668</v>
      </c>
      <c r="N13">
        <v>0.8379444878992176</v>
      </c>
      <c r="O13" t="s">
        <v>572</v>
      </c>
      <c r="P13">
        <f t="shared" si="1"/>
        <v>0.14456150796666667</v>
      </c>
      <c r="Q13" t="str">
        <f t="shared" si="2"/>
        <v>positive</v>
      </c>
      <c r="R13" t="str">
        <f t="shared" si="4"/>
        <v>neutral</v>
      </c>
      <c r="S13" t="b">
        <f t="shared" si="5"/>
        <v>0</v>
      </c>
      <c r="T13" t="str">
        <f t="shared" si="3"/>
        <v>positive</v>
      </c>
      <c r="U13" t="b">
        <f t="shared" si="0"/>
        <v>0</v>
      </c>
    </row>
    <row r="14" spans="1:21" x14ac:dyDescent="0.3">
      <c r="A14" t="s">
        <v>89</v>
      </c>
      <c r="B14" s="2">
        <v>42564</v>
      </c>
      <c r="C14" t="s">
        <v>90</v>
      </c>
      <c r="D14" t="s">
        <v>91</v>
      </c>
      <c r="E14" t="s">
        <v>92</v>
      </c>
      <c r="F14" t="s">
        <v>93</v>
      </c>
      <c r="G14">
        <v>2016</v>
      </c>
      <c r="H14" t="s">
        <v>19</v>
      </c>
      <c r="I14" t="s">
        <v>20</v>
      </c>
      <c r="J14" t="s">
        <v>94</v>
      </c>
      <c r="K14">
        <v>0</v>
      </c>
      <c r="L14">
        <v>0</v>
      </c>
      <c r="M14">
        <v>0</v>
      </c>
      <c r="N14">
        <v>-1.960621032707573</v>
      </c>
      <c r="O14" t="s">
        <v>572</v>
      </c>
      <c r="P14">
        <f t="shared" si="1"/>
        <v>-0.39</v>
      </c>
      <c r="Q14" t="str">
        <f t="shared" si="2"/>
        <v>negative</v>
      </c>
      <c r="R14" t="str">
        <f t="shared" si="4"/>
        <v>neutral</v>
      </c>
      <c r="S14" t="b">
        <f t="shared" si="5"/>
        <v>0</v>
      </c>
      <c r="T14" t="s">
        <v>572</v>
      </c>
      <c r="U14" t="b">
        <f t="shared" si="0"/>
        <v>1</v>
      </c>
    </row>
    <row r="15" spans="1:21" x14ac:dyDescent="0.3">
      <c r="A15" t="s">
        <v>95</v>
      </c>
      <c r="B15" s="2">
        <v>41666</v>
      </c>
      <c r="C15" t="s">
        <v>96</v>
      </c>
      <c r="D15" t="s">
        <v>97</v>
      </c>
      <c r="E15" t="s">
        <v>98</v>
      </c>
      <c r="F15" t="s">
        <v>99</v>
      </c>
      <c r="G15">
        <v>2014</v>
      </c>
      <c r="H15" t="s">
        <v>19</v>
      </c>
      <c r="I15" t="s">
        <v>20</v>
      </c>
      <c r="J15" t="s">
        <v>100</v>
      </c>
      <c r="K15">
        <v>7.3154509118000002</v>
      </c>
      <c r="L15">
        <v>13</v>
      </c>
      <c r="M15">
        <v>0.56272699321538466</v>
      </c>
      <c r="N15">
        <v>0.98539797026468645</v>
      </c>
      <c r="O15" t="s">
        <v>574</v>
      </c>
      <c r="P15">
        <f t="shared" si="1"/>
        <v>0.17272699321538465</v>
      </c>
      <c r="Q15" t="str">
        <f t="shared" si="2"/>
        <v>positive</v>
      </c>
      <c r="R15" t="str">
        <f t="shared" si="4"/>
        <v>positive</v>
      </c>
      <c r="S15" t="b">
        <f t="shared" si="5"/>
        <v>1</v>
      </c>
      <c r="T15" t="str">
        <f t="shared" si="3"/>
        <v>positive</v>
      </c>
      <c r="U15" t="b">
        <f t="shared" si="0"/>
        <v>1</v>
      </c>
    </row>
    <row r="16" spans="1:21" x14ac:dyDescent="0.3">
      <c r="A16" t="s">
        <v>101</v>
      </c>
      <c r="B16" s="2">
        <v>43712</v>
      </c>
      <c r="C16" t="s">
        <v>102</v>
      </c>
      <c r="D16" t="s">
        <v>103</v>
      </c>
      <c r="E16" t="s">
        <v>104</v>
      </c>
      <c r="F16" t="s">
        <v>105</v>
      </c>
      <c r="G16">
        <v>2019</v>
      </c>
      <c r="J16" t="s">
        <v>106</v>
      </c>
      <c r="K16">
        <v>-7.7088520900000013E-2</v>
      </c>
      <c r="L16">
        <v>2</v>
      </c>
      <c r="M16">
        <v>-3.8544260450000013E-2</v>
      </c>
      <c r="N16">
        <v>-2.1624100442713918</v>
      </c>
      <c r="O16" t="s">
        <v>575</v>
      </c>
      <c r="P16">
        <f t="shared" si="1"/>
        <v>-0.42854426045000005</v>
      </c>
      <c r="Q16" t="str">
        <f t="shared" si="2"/>
        <v>negative</v>
      </c>
      <c r="R16" t="str">
        <f t="shared" si="4"/>
        <v>negative</v>
      </c>
      <c r="S16" t="b">
        <f t="shared" si="5"/>
        <v>1</v>
      </c>
      <c r="T16" t="str">
        <f t="shared" si="3"/>
        <v>negative</v>
      </c>
      <c r="U16" t="b">
        <f t="shared" si="0"/>
        <v>1</v>
      </c>
    </row>
    <row r="17" spans="1:21" x14ac:dyDescent="0.3">
      <c r="A17" t="s">
        <v>107</v>
      </c>
      <c r="B17" s="2">
        <v>43243</v>
      </c>
      <c r="C17" t="s">
        <v>108</v>
      </c>
      <c r="D17" t="s">
        <v>109</v>
      </c>
      <c r="E17" t="s">
        <v>110</v>
      </c>
      <c r="F17" t="s">
        <v>111</v>
      </c>
      <c r="G17">
        <v>2018</v>
      </c>
      <c r="J17" t="s">
        <v>112</v>
      </c>
      <c r="K17">
        <v>39.759139495399999</v>
      </c>
      <c r="L17">
        <v>103</v>
      </c>
      <c r="M17">
        <v>0.3860110630621359</v>
      </c>
      <c r="N17">
        <v>6.0245108155358697E-2</v>
      </c>
      <c r="O17" t="s">
        <v>571</v>
      </c>
      <c r="P17">
        <f t="shared" si="1"/>
        <v>-3.9889369378641182E-3</v>
      </c>
      <c r="Q17" t="str">
        <f t="shared" si="2"/>
        <v>neutral</v>
      </c>
      <c r="R17" t="str">
        <f t="shared" si="4"/>
        <v>negative</v>
      </c>
      <c r="S17" t="b">
        <f t="shared" si="5"/>
        <v>0</v>
      </c>
      <c r="T17" t="str">
        <f t="shared" si="3"/>
        <v>neutral</v>
      </c>
      <c r="U17" t="b">
        <f t="shared" si="0"/>
        <v>0</v>
      </c>
    </row>
    <row r="18" spans="1:21" x14ac:dyDescent="0.3">
      <c r="A18" t="s">
        <v>113</v>
      </c>
      <c r="B18" s="2">
        <v>42774</v>
      </c>
      <c r="C18" t="s">
        <v>114</v>
      </c>
      <c r="D18" t="s">
        <v>115</v>
      </c>
      <c r="E18" t="s">
        <v>116</v>
      </c>
      <c r="F18" t="s">
        <v>117</v>
      </c>
      <c r="G18">
        <v>2017</v>
      </c>
      <c r="H18" t="s">
        <v>19</v>
      </c>
      <c r="I18" t="s">
        <v>20</v>
      </c>
      <c r="J18" t="s">
        <v>118</v>
      </c>
      <c r="K18">
        <v>1.7092025366000001</v>
      </c>
      <c r="L18">
        <v>6</v>
      </c>
      <c r="M18">
        <v>0.28486708943333328</v>
      </c>
      <c r="N18">
        <v>-0.46926933124266063</v>
      </c>
      <c r="O18" t="s">
        <v>575</v>
      </c>
      <c r="P18">
        <f t="shared" si="1"/>
        <v>-0.10513291056666674</v>
      </c>
      <c r="Q18" t="str">
        <f t="shared" si="2"/>
        <v>neutral</v>
      </c>
      <c r="R18" t="str">
        <f t="shared" si="4"/>
        <v>negative</v>
      </c>
      <c r="S18" t="b">
        <f t="shared" si="5"/>
        <v>0</v>
      </c>
      <c r="T18" t="str">
        <f t="shared" si="3"/>
        <v>neutral</v>
      </c>
      <c r="U18" t="b">
        <f t="shared" si="0"/>
        <v>0</v>
      </c>
    </row>
    <row r="19" spans="1:21" x14ac:dyDescent="0.3">
      <c r="A19" t="s">
        <v>119</v>
      </c>
      <c r="B19" s="2">
        <v>42772</v>
      </c>
      <c r="C19" t="s">
        <v>120</v>
      </c>
      <c r="D19" t="s">
        <v>121</v>
      </c>
      <c r="E19" t="s">
        <v>122</v>
      </c>
      <c r="F19" t="s">
        <v>123</v>
      </c>
      <c r="G19">
        <v>2017</v>
      </c>
      <c r="H19" t="s">
        <v>27</v>
      </c>
      <c r="I19" t="s">
        <v>28</v>
      </c>
      <c r="J19" t="s">
        <v>124</v>
      </c>
      <c r="K19">
        <v>4.5141141382000001</v>
      </c>
      <c r="L19">
        <v>15</v>
      </c>
      <c r="M19">
        <v>0.30094094254666659</v>
      </c>
      <c r="N19">
        <v>-0.38511861998516822</v>
      </c>
      <c r="O19" t="s">
        <v>571</v>
      </c>
      <c r="P19">
        <f t="shared" si="1"/>
        <v>-8.9059057453333423E-2</v>
      </c>
      <c r="Q19" t="str">
        <f t="shared" si="2"/>
        <v>neutral</v>
      </c>
      <c r="R19" t="str">
        <f t="shared" si="4"/>
        <v>negative</v>
      </c>
      <c r="S19" t="b">
        <f t="shared" si="5"/>
        <v>0</v>
      </c>
      <c r="T19" t="str">
        <f t="shared" si="3"/>
        <v>neutral</v>
      </c>
      <c r="U19" t="b">
        <f t="shared" si="0"/>
        <v>0</v>
      </c>
    </row>
    <row r="20" spans="1:21" x14ac:dyDescent="0.3">
      <c r="A20" t="s">
        <v>125</v>
      </c>
      <c r="B20" s="2">
        <v>43122</v>
      </c>
      <c r="C20" t="s">
        <v>126</v>
      </c>
      <c r="D20" t="s">
        <v>127</v>
      </c>
      <c r="E20" t="s">
        <v>128</v>
      </c>
      <c r="F20" t="s">
        <v>129</v>
      </c>
      <c r="G20">
        <v>2018</v>
      </c>
      <c r="H20" t="s">
        <v>35</v>
      </c>
      <c r="I20" t="s">
        <v>28</v>
      </c>
      <c r="J20" t="s">
        <v>130</v>
      </c>
      <c r="K20">
        <v>4.6709390337999999</v>
      </c>
      <c r="L20">
        <v>15</v>
      </c>
      <c r="M20">
        <v>0.31139593558666667</v>
      </c>
      <c r="N20">
        <v>-0.33038407100647038</v>
      </c>
      <c r="O20" t="s">
        <v>571</v>
      </c>
      <c r="P20">
        <f t="shared" si="1"/>
        <v>-7.8604064413333341E-2</v>
      </c>
      <c r="Q20" t="str">
        <f t="shared" si="2"/>
        <v>neutral</v>
      </c>
      <c r="R20" t="str">
        <f t="shared" si="4"/>
        <v>negative</v>
      </c>
      <c r="S20" t="b">
        <f t="shared" si="5"/>
        <v>0</v>
      </c>
      <c r="T20" t="str">
        <f t="shared" si="3"/>
        <v>neutral</v>
      </c>
      <c r="U20" t="b">
        <f t="shared" si="0"/>
        <v>0</v>
      </c>
    </row>
    <row r="21" spans="1:21" x14ac:dyDescent="0.3">
      <c r="A21" t="s">
        <v>131</v>
      </c>
      <c r="B21" s="2">
        <v>43054</v>
      </c>
      <c r="C21" t="s">
        <v>132</v>
      </c>
      <c r="D21" t="s">
        <v>133</v>
      </c>
      <c r="E21" t="s">
        <v>134</v>
      </c>
      <c r="F21" t="s">
        <v>135</v>
      </c>
      <c r="G21">
        <v>2017</v>
      </c>
      <c r="J21" t="s">
        <v>136</v>
      </c>
      <c r="K21">
        <v>52.752878441900002</v>
      </c>
      <c r="L21">
        <v>166</v>
      </c>
      <c r="M21">
        <v>0.31778842434879517</v>
      </c>
      <c r="N21">
        <v>-0.29691776568155592</v>
      </c>
      <c r="O21" t="s">
        <v>571</v>
      </c>
      <c r="P21">
        <f t="shared" si="1"/>
        <v>-7.221157565120484E-2</v>
      </c>
      <c r="Q21" t="str">
        <f t="shared" si="2"/>
        <v>neutral</v>
      </c>
      <c r="R21" t="str">
        <f t="shared" si="4"/>
        <v>negative</v>
      </c>
      <c r="S21" t="b">
        <f t="shared" si="5"/>
        <v>0</v>
      </c>
      <c r="T21" t="str">
        <f t="shared" si="3"/>
        <v>neutral</v>
      </c>
      <c r="U21" t="b">
        <f t="shared" si="0"/>
        <v>0</v>
      </c>
    </row>
    <row r="22" spans="1:21" x14ac:dyDescent="0.3">
      <c r="A22" t="s">
        <v>137</v>
      </c>
      <c r="B22" s="2">
        <v>42501</v>
      </c>
      <c r="C22" t="s">
        <v>138</v>
      </c>
      <c r="D22" t="s">
        <v>139</v>
      </c>
      <c r="E22" t="s">
        <v>140</v>
      </c>
      <c r="F22" t="s">
        <v>141</v>
      </c>
      <c r="G22">
        <v>2016</v>
      </c>
      <c r="H22" t="s">
        <v>19</v>
      </c>
      <c r="I22" t="s">
        <v>20</v>
      </c>
      <c r="J22" t="s">
        <v>142</v>
      </c>
      <c r="K22">
        <v>5.7816527047999999</v>
      </c>
      <c r="L22">
        <v>10</v>
      </c>
      <c r="M22">
        <v>0.57816527047999999</v>
      </c>
      <c r="N22">
        <v>1.0662212802232749</v>
      </c>
      <c r="O22" t="s">
        <v>575</v>
      </c>
      <c r="P22">
        <f t="shared" si="1"/>
        <v>0.18816527047999998</v>
      </c>
      <c r="Q22" t="str">
        <f t="shared" si="2"/>
        <v>positive</v>
      </c>
      <c r="R22" t="str">
        <f t="shared" si="4"/>
        <v>negative</v>
      </c>
      <c r="S22" t="b">
        <f t="shared" si="5"/>
        <v>0</v>
      </c>
      <c r="T22" t="str">
        <f t="shared" si="3"/>
        <v>positive</v>
      </c>
      <c r="U22" t="b">
        <f t="shared" si="0"/>
        <v>0</v>
      </c>
    </row>
    <row r="23" spans="1:21" x14ac:dyDescent="0.3">
      <c r="A23" t="s">
        <v>143</v>
      </c>
      <c r="B23" s="2">
        <v>43264</v>
      </c>
      <c r="C23" t="s">
        <v>144</v>
      </c>
      <c r="D23" t="s">
        <v>145</v>
      </c>
      <c r="E23" t="s">
        <v>146</v>
      </c>
      <c r="F23" t="s">
        <v>147</v>
      </c>
      <c r="G23">
        <v>2018</v>
      </c>
      <c r="H23" t="s">
        <v>27</v>
      </c>
      <c r="I23" t="s">
        <v>28</v>
      </c>
      <c r="J23" t="s">
        <v>148</v>
      </c>
      <c r="K23">
        <v>3.2660961945000002</v>
      </c>
      <c r="L23">
        <v>10</v>
      </c>
      <c r="M23">
        <v>0.32660961945</v>
      </c>
      <c r="N23">
        <v>-0.25073656465442029</v>
      </c>
      <c r="O23" t="s">
        <v>572</v>
      </c>
      <c r="P23">
        <f t="shared" si="1"/>
        <v>-6.3390380550000014E-2</v>
      </c>
      <c r="Q23" t="str">
        <f t="shared" si="2"/>
        <v>neutral</v>
      </c>
      <c r="R23" t="str">
        <f t="shared" si="4"/>
        <v>neutral</v>
      </c>
      <c r="S23" t="b">
        <f t="shared" si="5"/>
        <v>1</v>
      </c>
      <c r="T23" t="str">
        <f t="shared" si="3"/>
        <v>neutral</v>
      </c>
      <c r="U23" t="b">
        <f t="shared" si="0"/>
        <v>1</v>
      </c>
    </row>
    <row r="24" spans="1:21" x14ac:dyDescent="0.3">
      <c r="A24" t="s">
        <v>149</v>
      </c>
      <c r="B24" s="2">
        <v>41460</v>
      </c>
      <c r="C24" t="s">
        <v>150</v>
      </c>
      <c r="D24" t="s">
        <v>151</v>
      </c>
      <c r="E24" t="s">
        <v>152</v>
      </c>
      <c r="F24" t="s">
        <v>153</v>
      </c>
      <c r="G24">
        <v>2013</v>
      </c>
      <c r="H24" t="s">
        <v>27</v>
      </c>
      <c r="I24" t="s">
        <v>28</v>
      </c>
      <c r="J24" t="s">
        <v>154</v>
      </c>
      <c r="K24">
        <v>-0.69137943739999996</v>
      </c>
      <c r="L24">
        <v>3</v>
      </c>
      <c r="M24">
        <v>-0.23045981246666669</v>
      </c>
      <c r="N24">
        <v>-3.167136794584946</v>
      </c>
      <c r="O24" t="s">
        <v>571</v>
      </c>
      <c r="P24">
        <f t="shared" si="1"/>
        <v>-0.6204598124666667</v>
      </c>
      <c r="Q24" t="str">
        <f t="shared" si="2"/>
        <v>negative</v>
      </c>
      <c r="R24" t="str">
        <f t="shared" si="4"/>
        <v>negative</v>
      </c>
      <c r="S24" t="b">
        <f t="shared" si="5"/>
        <v>1</v>
      </c>
      <c r="T24" t="str">
        <f t="shared" si="3"/>
        <v>negative</v>
      </c>
      <c r="U24" t="b">
        <f t="shared" si="0"/>
        <v>1</v>
      </c>
    </row>
    <row r="25" spans="1:21" x14ac:dyDescent="0.3">
      <c r="A25" t="s">
        <v>155</v>
      </c>
      <c r="B25" s="2">
        <v>43174</v>
      </c>
      <c r="C25" t="s">
        <v>156</v>
      </c>
      <c r="D25" t="s">
        <v>157</v>
      </c>
      <c r="E25" t="s">
        <v>158</v>
      </c>
      <c r="F25" t="s">
        <v>159</v>
      </c>
      <c r="G25">
        <v>2018</v>
      </c>
      <c r="H25" t="s">
        <v>19</v>
      </c>
      <c r="I25" t="s">
        <v>20</v>
      </c>
      <c r="J25" t="s">
        <v>160</v>
      </c>
      <c r="K25">
        <v>2.8815616404000002</v>
      </c>
      <c r="L25">
        <v>7</v>
      </c>
      <c r="M25">
        <v>0.41165166291428568</v>
      </c>
      <c r="N25">
        <v>0.19448017297857559</v>
      </c>
      <c r="O25" t="s">
        <v>574</v>
      </c>
      <c r="P25">
        <f t="shared" si="1"/>
        <v>2.1651662914285663E-2</v>
      </c>
      <c r="Q25" t="str">
        <f t="shared" si="2"/>
        <v>neutral</v>
      </c>
      <c r="R25" t="str">
        <f t="shared" si="4"/>
        <v>positive</v>
      </c>
      <c r="S25" t="b">
        <f t="shared" si="5"/>
        <v>0</v>
      </c>
      <c r="T25" t="str">
        <f t="shared" si="3"/>
        <v>neutral</v>
      </c>
      <c r="U25" t="b">
        <f t="shared" si="0"/>
        <v>0</v>
      </c>
    </row>
    <row r="26" spans="1:21" x14ac:dyDescent="0.3">
      <c r="A26" t="s">
        <v>161</v>
      </c>
      <c r="B26" s="2">
        <v>42433</v>
      </c>
      <c r="C26" t="s">
        <v>162</v>
      </c>
      <c r="D26" t="s">
        <v>163</v>
      </c>
      <c r="E26" t="s">
        <v>164</v>
      </c>
      <c r="F26" t="s">
        <v>165</v>
      </c>
      <c r="G26">
        <v>2016</v>
      </c>
      <c r="H26" t="s">
        <v>166</v>
      </c>
      <c r="I26" t="s">
        <v>28</v>
      </c>
      <c r="J26" t="s">
        <v>167</v>
      </c>
      <c r="K26">
        <v>13.803321348900001</v>
      </c>
      <c r="L26">
        <v>30</v>
      </c>
      <c r="M26">
        <v>0.46011071162999989</v>
      </c>
      <c r="N26">
        <v>0.44817562406529898</v>
      </c>
      <c r="O26" t="s">
        <v>574</v>
      </c>
      <c r="P26">
        <f t="shared" si="1"/>
        <v>7.0110711629999878E-2</v>
      </c>
      <c r="Q26" t="str">
        <f t="shared" si="2"/>
        <v>positive</v>
      </c>
      <c r="R26" t="str">
        <f t="shared" si="4"/>
        <v>positive</v>
      </c>
      <c r="S26" t="b">
        <f t="shared" si="5"/>
        <v>1</v>
      </c>
      <c r="T26" t="str">
        <f t="shared" si="3"/>
        <v>neutral</v>
      </c>
      <c r="U26" t="b">
        <f t="shared" si="0"/>
        <v>0</v>
      </c>
    </row>
    <row r="27" spans="1:21" x14ac:dyDescent="0.3">
      <c r="A27" t="s">
        <v>168</v>
      </c>
      <c r="B27" s="2">
        <v>42681</v>
      </c>
      <c r="C27" t="s">
        <v>169</v>
      </c>
      <c r="D27" t="s">
        <v>170</v>
      </c>
      <c r="E27" t="s">
        <v>171</v>
      </c>
      <c r="F27" t="s">
        <v>172</v>
      </c>
      <c r="G27">
        <v>2016</v>
      </c>
      <c r="H27" t="s">
        <v>19</v>
      </c>
      <c r="I27" t="s">
        <v>20</v>
      </c>
      <c r="J27" t="s">
        <v>173</v>
      </c>
      <c r="K27">
        <v>5.9018906659999999</v>
      </c>
      <c r="L27">
        <v>9</v>
      </c>
      <c r="M27">
        <v>0.65576562955555551</v>
      </c>
      <c r="N27">
        <v>1.4724789064440871</v>
      </c>
      <c r="O27" t="s">
        <v>572</v>
      </c>
      <c r="P27">
        <f t="shared" si="1"/>
        <v>0.26576562955555549</v>
      </c>
      <c r="Q27" t="str">
        <f t="shared" si="2"/>
        <v>positive</v>
      </c>
      <c r="R27" t="str">
        <f t="shared" si="4"/>
        <v>neutral</v>
      </c>
      <c r="S27" t="b">
        <f t="shared" si="5"/>
        <v>0</v>
      </c>
      <c r="T27" t="str">
        <f t="shared" si="3"/>
        <v>positive</v>
      </c>
      <c r="U27" t="b">
        <f t="shared" si="0"/>
        <v>0</v>
      </c>
    </row>
    <row r="28" spans="1:21" x14ac:dyDescent="0.3">
      <c r="A28" t="s">
        <v>174</v>
      </c>
      <c r="B28" s="2">
        <v>43607</v>
      </c>
      <c r="C28" t="s">
        <v>175</v>
      </c>
      <c r="D28" t="s">
        <v>176</v>
      </c>
      <c r="E28" t="s">
        <v>177</v>
      </c>
      <c r="F28" t="s">
        <v>178</v>
      </c>
      <c r="G28">
        <v>2019</v>
      </c>
      <c r="H28" t="s">
        <v>27</v>
      </c>
      <c r="I28" t="s">
        <v>28</v>
      </c>
      <c r="J28" t="s">
        <v>179</v>
      </c>
      <c r="K28">
        <v>1.3108099596</v>
      </c>
      <c r="L28">
        <v>3</v>
      </c>
      <c r="M28">
        <v>0.43693665320000002</v>
      </c>
      <c r="N28">
        <v>0.32685353123184158</v>
      </c>
      <c r="O28" t="s">
        <v>571</v>
      </c>
      <c r="P28">
        <f t="shared" si="1"/>
        <v>4.6936653200000011E-2</v>
      </c>
      <c r="Q28" t="str">
        <f t="shared" si="2"/>
        <v>positive</v>
      </c>
      <c r="R28" t="str">
        <f t="shared" si="4"/>
        <v>negative</v>
      </c>
      <c r="S28" t="b">
        <f t="shared" si="5"/>
        <v>0</v>
      </c>
      <c r="T28" t="str">
        <f t="shared" si="3"/>
        <v>neutral</v>
      </c>
      <c r="U28" t="b">
        <f t="shared" si="0"/>
        <v>0</v>
      </c>
    </row>
    <row r="29" spans="1:21" x14ac:dyDescent="0.3">
      <c r="A29" t="s">
        <v>180</v>
      </c>
      <c r="B29" s="2">
        <v>43053</v>
      </c>
      <c r="C29" t="s">
        <v>181</v>
      </c>
      <c r="D29" t="s">
        <v>182</v>
      </c>
      <c r="E29" t="s">
        <v>183</v>
      </c>
      <c r="F29" t="s">
        <v>184</v>
      </c>
      <c r="G29">
        <v>2017</v>
      </c>
      <c r="H29" t="s">
        <v>27</v>
      </c>
      <c r="I29" t="s">
        <v>28</v>
      </c>
      <c r="J29" t="s">
        <v>185</v>
      </c>
      <c r="K29">
        <v>0.66352860159999993</v>
      </c>
      <c r="L29">
        <v>4</v>
      </c>
      <c r="M29">
        <v>0.16588215040000001</v>
      </c>
      <c r="N29">
        <v>-1.0921857644082</v>
      </c>
      <c r="O29" t="s">
        <v>572</v>
      </c>
      <c r="P29">
        <f t="shared" si="1"/>
        <v>-0.2241178496</v>
      </c>
      <c r="Q29" t="str">
        <f t="shared" si="2"/>
        <v>negative</v>
      </c>
      <c r="R29" t="str">
        <f t="shared" si="4"/>
        <v>neutral</v>
      </c>
      <c r="S29" t="b">
        <f t="shared" si="5"/>
        <v>0</v>
      </c>
      <c r="T29" t="str">
        <f t="shared" si="3"/>
        <v>negative</v>
      </c>
      <c r="U29" t="b">
        <f t="shared" si="0"/>
        <v>0</v>
      </c>
    </row>
    <row r="30" spans="1:21" x14ac:dyDescent="0.3">
      <c r="A30" t="s">
        <v>186</v>
      </c>
      <c r="B30" s="2">
        <v>42422</v>
      </c>
      <c r="C30" t="s">
        <v>72</v>
      </c>
      <c r="D30" t="s">
        <v>187</v>
      </c>
      <c r="E30" t="s">
        <v>188</v>
      </c>
      <c r="F30" t="s">
        <v>189</v>
      </c>
      <c r="G30">
        <v>2016</v>
      </c>
      <c r="H30" t="s">
        <v>19</v>
      </c>
      <c r="I30" t="s">
        <v>20</v>
      </c>
      <c r="J30" t="s">
        <v>190</v>
      </c>
      <c r="K30">
        <v>10.7495597569</v>
      </c>
      <c r="L30">
        <v>24</v>
      </c>
      <c r="M30">
        <v>0.44789832320416673</v>
      </c>
      <c r="N30">
        <v>0.38424066304875393</v>
      </c>
      <c r="O30" t="s">
        <v>573</v>
      </c>
      <c r="P30">
        <f t="shared" si="1"/>
        <v>5.7898323204166713E-2</v>
      </c>
      <c r="Q30" t="str">
        <f t="shared" si="2"/>
        <v>positive</v>
      </c>
      <c r="R30" t="str">
        <f t="shared" si="4"/>
        <v>positive</v>
      </c>
      <c r="S30" t="b">
        <f t="shared" si="5"/>
        <v>1</v>
      </c>
      <c r="T30" t="str">
        <f t="shared" si="3"/>
        <v>neutral</v>
      </c>
      <c r="U30" t="b">
        <f t="shared" si="0"/>
        <v>0</v>
      </c>
    </row>
    <row r="31" spans="1:21" x14ac:dyDescent="0.3">
      <c r="A31" t="s">
        <v>191</v>
      </c>
      <c r="B31" s="2">
        <v>42796</v>
      </c>
      <c r="C31" t="s">
        <v>192</v>
      </c>
      <c r="D31" t="s">
        <v>193</v>
      </c>
      <c r="E31" t="s">
        <v>194</v>
      </c>
      <c r="F31" t="s">
        <v>195</v>
      </c>
      <c r="G31">
        <v>2017</v>
      </c>
      <c r="H31" t="s">
        <v>19</v>
      </c>
      <c r="I31" t="s">
        <v>20</v>
      </c>
      <c r="J31" t="s">
        <v>196</v>
      </c>
      <c r="K31">
        <v>2.7843994395</v>
      </c>
      <c r="L31">
        <v>5</v>
      </c>
      <c r="M31">
        <v>0.55687988789999998</v>
      </c>
      <c r="N31">
        <v>0.95478688606366569</v>
      </c>
      <c r="O31" t="s">
        <v>574</v>
      </c>
      <c r="P31">
        <f t="shared" si="1"/>
        <v>0.16687988789999997</v>
      </c>
      <c r="Q31" t="str">
        <f t="shared" si="2"/>
        <v>positive</v>
      </c>
      <c r="R31" t="str">
        <f t="shared" si="4"/>
        <v>positive</v>
      </c>
      <c r="S31" t="b">
        <f t="shared" si="5"/>
        <v>1</v>
      </c>
      <c r="T31" t="str">
        <f t="shared" si="3"/>
        <v>positive</v>
      </c>
      <c r="U31" t="b">
        <f t="shared" si="0"/>
        <v>1</v>
      </c>
    </row>
    <row r="32" spans="1:21" x14ac:dyDescent="0.3">
      <c r="A32" t="s">
        <v>197</v>
      </c>
      <c r="B32" s="2">
        <v>43166</v>
      </c>
      <c r="C32" t="s">
        <v>198</v>
      </c>
      <c r="D32" t="s">
        <v>199</v>
      </c>
      <c r="E32" t="s">
        <v>200</v>
      </c>
      <c r="F32" t="s">
        <v>201</v>
      </c>
      <c r="G32">
        <v>2018</v>
      </c>
      <c r="J32" t="s">
        <v>202</v>
      </c>
      <c r="K32">
        <v>1.6570596900000008E-2</v>
      </c>
      <c r="L32">
        <v>5</v>
      </c>
      <c r="M32">
        <v>3.3141193800000019E-3</v>
      </c>
      <c r="N32">
        <v>-1.9432707744308</v>
      </c>
      <c r="O32" t="s">
        <v>575</v>
      </c>
      <c r="P32">
        <f t="shared" si="1"/>
        <v>-0.38668588062000003</v>
      </c>
      <c r="Q32" t="str">
        <f t="shared" si="2"/>
        <v>negative</v>
      </c>
      <c r="R32" t="str">
        <f t="shared" si="4"/>
        <v>negative</v>
      </c>
      <c r="S32" t="b">
        <f t="shared" si="5"/>
        <v>1</v>
      </c>
      <c r="T32" t="str">
        <f t="shared" si="3"/>
        <v>negative</v>
      </c>
      <c r="U32" t="b">
        <f t="shared" si="0"/>
        <v>1</v>
      </c>
    </row>
    <row r="33" spans="1:21" x14ac:dyDescent="0.3">
      <c r="A33" t="s">
        <v>203</v>
      </c>
      <c r="B33" s="2">
        <v>43839</v>
      </c>
      <c r="C33" t="s">
        <v>204</v>
      </c>
      <c r="D33" t="s">
        <v>205</v>
      </c>
      <c r="E33" t="s">
        <v>206</v>
      </c>
      <c r="F33" t="s">
        <v>207</v>
      </c>
      <c r="G33">
        <v>2020</v>
      </c>
      <c r="H33" t="s">
        <v>19</v>
      </c>
      <c r="I33" t="s">
        <v>20</v>
      </c>
      <c r="J33" t="s">
        <v>208</v>
      </c>
      <c r="K33">
        <v>0.2348090723</v>
      </c>
      <c r="L33">
        <v>4</v>
      </c>
      <c r="M33">
        <v>5.8702268075000008E-2</v>
      </c>
      <c r="N33">
        <v>-1.653299721749367</v>
      </c>
      <c r="O33" t="s">
        <v>572</v>
      </c>
      <c r="P33">
        <f t="shared" si="1"/>
        <v>-0.33129773192500001</v>
      </c>
      <c r="Q33" t="str">
        <f t="shared" si="2"/>
        <v>negative</v>
      </c>
      <c r="R33" t="str">
        <f t="shared" si="4"/>
        <v>neutral</v>
      </c>
      <c r="S33" t="b">
        <f t="shared" si="5"/>
        <v>0</v>
      </c>
      <c r="T33" t="str">
        <f t="shared" si="3"/>
        <v>negative</v>
      </c>
      <c r="U33" t="b">
        <f t="shared" si="0"/>
        <v>0</v>
      </c>
    </row>
    <row r="34" spans="1:21" x14ac:dyDescent="0.3">
      <c r="A34" t="s">
        <v>209</v>
      </c>
      <c r="B34" s="2">
        <v>43175</v>
      </c>
      <c r="C34" t="s">
        <v>210</v>
      </c>
      <c r="D34" t="s">
        <v>211</v>
      </c>
      <c r="E34" t="s">
        <v>33</v>
      </c>
      <c r="F34" t="s">
        <v>212</v>
      </c>
      <c r="G34">
        <v>2018</v>
      </c>
      <c r="J34" t="s">
        <v>213</v>
      </c>
      <c r="K34">
        <v>3.2249139885</v>
      </c>
      <c r="L34">
        <v>5</v>
      </c>
      <c r="M34">
        <v>0.6449827977</v>
      </c>
      <c r="N34">
        <v>1.416028037842938</v>
      </c>
      <c r="O34" t="s">
        <v>574</v>
      </c>
      <c r="P34">
        <f t="shared" si="1"/>
        <v>0.25498279769999999</v>
      </c>
      <c r="Q34" t="str">
        <f t="shared" si="2"/>
        <v>positive</v>
      </c>
      <c r="R34" t="str">
        <f t="shared" si="4"/>
        <v>positive</v>
      </c>
      <c r="S34" t="b">
        <f t="shared" si="5"/>
        <v>1</v>
      </c>
      <c r="T34" t="str">
        <f t="shared" si="3"/>
        <v>positive</v>
      </c>
      <c r="U34" t="b">
        <f t="shared" ref="U34:U65" si="6">+T34=R34</f>
        <v>1</v>
      </c>
    </row>
    <row r="35" spans="1:21" x14ac:dyDescent="0.3">
      <c r="A35" t="s">
        <v>214</v>
      </c>
      <c r="B35" s="2">
        <v>43486</v>
      </c>
      <c r="C35" t="s">
        <v>198</v>
      </c>
      <c r="D35" t="s">
        <v>215</v>
      </c>
      <c r="E35" t="s">
        <v>216</v>
      </c>
      <c r="F35" t="s">
        <v>189</v>
      </c>
      <c r="G35">
        <v>2019</v>
      </c>
      <c r="H35" t="s">
        <v>19</v>
      </c>
      <c r="I35" t="s">
        <v>20</v>
      </c>
      <c r="J35" t="s">
        <v>217</v>
      </c>
      <c r="K35">
        <v>4.7045995239999998</v>
      </c>
      <c r="L35">
        <v>10</v>
      </c>
      <c r="M35">
        <v>0.47045995239999999</v>
      </c>
      <c r="N35">
        <v>0.50235653300045235</v>
      </c>
      <c r="O35" t="s">
        <v>571</v>
      </c>
      <c r="P35">
        <f t="shared" si="1"/>
        <v>8.0459952399999979E-2</v>
      </c>
      <c r="Q35" t="str">
        <f t="shared" si="2"/>
        <v>positive</v>
      </c>
      <c r="R35" t="str">
        <f t="shared" si="4"/>
        <v>negative</v>
      </c>
      <c r="S35" t="b">
        <f t="shared" si="5"/>
        <v>0</v>
      </c>
      <c r="T35" t="str">
        <f t="shared" si="3"/>
        <v>neutral</v>
      </c>
      <c r="U35" t="b">
        <f t="shared" si="6"/>
        <v>0</v>
      </c>
    </row>
    <row r="36" spans="1:21" x14ac:dyDescent="0.3">
      <c r="A36" t="s">
        <v>218</v>
      </c>
      <c r="B36" s="2">
        <v>41260</v>
      </c>
      <c r="C36" t="s">
        <v>72</v>
      </c>
      <c r="D36" t="s">
        <v>219</v>
      </c>
      <c r="E36" t="s">
        <v>188</v>
      </c>
      <c r="F36" t="s">
        <v>189</v>
      </c>
      <c r="G36">
        <v>2012</v>
      </c>
      <c r="H36" t="s">
        <v>19</v>
      </c>
      <c r="I36" t="s">
        <v>20</v>
      </c>
      <c r="J36" t="s">
        <v>220</v>
      </c>
      <c r="K36">
        <v>3.6513747022</v>
      </c>
      <c r="L36">
        <v>15</v>
      </c>
      <c r="M36">
        <v>0.24342498014666669</v>
      </c>
      <c r="N36">
        <v>-0.68622931886323546</v>
      </c>
      <c r="O36" t="s">
        <v>573</v>
      </c>
      <c r="P36">
        <f t="shared" si="1"/>
        <v>-0.14657501985333332</v>
      </c>
      <c r="Q36" t="str">
        <f t="shared" si="2"/>
        <v>neutral</v>
      </c>
      <c r="R36" t="str">
        <f t="shared" si="4"/>
        <v>positive</v>
      </c>
      <c r="S36" t="b">
        <f t="shared" si="5"/>
        <v>0</v>
      </c>
      <c r="T36" t="str">
        <f t="shared" si="3"/>
        <v>negative</v>
      </c>
      <c r="U36" t="b">
        <f t="shared" si="6"/>
        <v>0</v>
      </c>
    </row>
    <row r="37" spans="1:21" x14ac:dyDescent="0.3">
      <c r="A37" t="s">
        <v>221</v>
      </c>
      <c r="B37" s="2">
        <v>42773</v>
      </c>
      <c r="C37" t="s">
        <v>222</v>
      </c>
      <c r="D37" t="s">
        <v>223</v>
      </c>
      <c r="E37" t="s">
        <v>224</v>
      </c>
      <c r="F37" t="s">
        <v>225</v>
      </c>
      <c r="G37">
        <v>2017</v>
      </c>
      <c r="J37" t="s">
        <v>226</v>
      </c>
      <c r="K37">
        <v>1.7248452265000001</v>
      </c>
      <c r="L37">
        <v>7</v>
      </c>
      <c r="M37">
        <v>0.24640646092857141</v>
      </c>
      <c r="N37">
        <v>-0.6706205082918788</v>
      </c>
      <c r="O37" t="s">
        <v>572</v>
      </c>
      <c r="P37">
        <f t="shared" si="1"/>
        <v>-0.14359353907142861</v>
      </c>
      <c r="Q37" t="str">
        <f t="shared" si="2"/>
        <v>neutral</v>
      </c>
      <c r="R37" t="str">
        <f t="shared" si="4"/>
        <v>neutral</v>
      </c>
      <c r="S37" t="b">
        <f t="shared" si="5"/>
        <v>1</v>
      </c>
      <c r="T37" t="str">
        <f t="shared" si="3"/>
        <v>negative</v>
      </c>
      <c r="U37" t="b">
        <f t="shared" si="6"/>
        <v>0</v>
      </c>
    </row>
    <row r="38" spans="1:21" x14ac:dyDescent="0.3">
      <c r="A38" t="s">
        <v>227</v>
      </c>
      <c r="B38" s="2">
        <v>43496</v>
      </c>
      <c r="C38" t="s">
        <v>228</v>
      </c>
      <c r="D38" t="s">
        <v>229</v>
      </c>
      <c r="E38" t="s">
        <v>230</v>
      </c>
      <c r="F38" t="s">
        <v>231</v>
      </c>
      <c r="G38">
        <v>2019</v>
      </c>
      <c r="J38" t="s">
        <v>232</v>
      </c>
      <c r="K38">
        <v>5.4121995889000001</v>
      </c>
      <c r="L38">
        <v>14</v>
      </c>
      <c r="M38">
        <v>0.38658568492142859</v>
      </c>
      <c r="N38">
        <v>6.3253399809055103E-2</v>
      </c>
      <c r="O38" t="s">
        <v>572</v>
      </c>
      <c r="P38">
        <f t="shared" si="1"/>
        <v>-3.4143150785714282E-3</v>
      </c>
      <c r="Q38" t="str">
        <f t="shared" si="2"/>
        <v>neutral</v>
      </c>
      <c r="R38" t="str">
        <f t="shared" si="4"/>
        <v>neutral</v>
      </c>
      <c r="S38" t="b">
        <f t="shared" si="5"/>
        <v>1</v>
      </c>
      <c r="T38" t="str">
        <f t="shared" si="3"/>
        <v>neutral</v>
      </c>
      <c r="U38" t="b">
        <f t="shared" si="6"/>
        <v>1</v>
      </c>
    </row>
    <row r="39" spans="1:21" x14ac:dyDescent="0.3">
      <c r="A39" t="s">
        <v>233</v>
      </c>
      <c r="B39" s="2">
        <v>42374</v>
      </c>
      <c r="C39" t="s">
        <v>62</v>
      </c>
      <c r="D39" t="s">
        <v>234</v>
      </c>
      <c r="E39" t="s">
        <v>235</v>
      </c>
      <c r="F39" t="s">
        <v>236</v>
      </c>
      <c r="G39">
        <v>2016</v>
      </c>
      <c r="H39" t="s">
        <v>27</v>
      </c>
      <c r="I39" t="s">
        <v>28</v>
      </c>
      <c r="J39" t="s">
        <v>237</v>
      </c>
      <c r="K39">
        <v>1.5878935105</v>
      </c>
      <c r="L39">
        <v>4</v>
      </c>
      <c r="M39">
        <v>0.39697337762500001</v>
      </c>
      <c r="N39">
        <v>0.1176356144010688</v>
      </c>
      <c r="O39" t="s">
        <v>572</v>
      </c>
      <c r="P39">
        <f t="shared" si="1"/>
        <v>6.973377624999999E-3</v>
      </c>
      <c r="Q39" t="str">
        <f t="shared" si="2"/>
        <v>neutral</v>
      </c>
      <c r="R39" t="str">
        <f t="shared" si="4"/>
        <v>neutral</v>
      </c>
      <c r="S39" t="b">
        <f t="shared" si="5"/>
        <v>1</v>
      </c>
      <c r="T39" t="str">
        <f t="shared" si="3"/>
        <v>neutral</v>
      </c>
      <c r="U39" t="b">
        <f t="shared" si="6"/>
        <v>1</v>
      </c>
    </row>
    <row r="40" spans="1:21" x14ac:dyDescent="0.3">
      <c r="A40" t="s">
        <v>238</v>
      </c>
      <c r="B40" s="2">
        <v>43558</v>
      </c>
      <c r="C40" t="s">
        <v>239</v>
      </c>
      <c r="D40" t="s">
        <v>240</v>
      </c>
      <c r="E40" t="s">
        <v>241</v>
      </c>
      <c r="F40" t="s">
        <v>242</v>
      </c>
      <c r="G40">
        <v>2019</v>
      </c>
      <c r="H40" t="s">
        <v>243</v>
      </c>
      <c r="I40" t="s">
        <v>28</v>
      </c>
      <c r="J40" t="s">
        <v>244</v>
      </c>
      <c r="K40">
        <v>6.5112362422999999</v>
      </c>
      <c r="L40">
        <v>15</v>
      </c>
      <c r="M40">
        <v>0.43408241615333332</v>
      </c>
      <c r="N40">
        <v>0.31191087399334461</v>
      </c>
      <c r="O40" t="s">
        <v>572</v>
      </c>
      <c r="P40">
        <f t="shared" si="1"/>
        <v>4.4082416153333304E-2</v>
      </c>
      <c r="Q40" t="str">
        <f t="shared" si="2"/>
        <v>positive</v>
      </c>
      <c r="R40" t="str">
        <f t="shared" si="4"/>
        <v>neutral</v>
      </c>
      <c r="S40" t="b">
        <f t="shared" si="5"/>
        <v>0</v>
      </c>
      <c r="T40" t="str">
        <f t="shared" si="3"/>
        <v>neutral</v>
      </c>
      <c r="U40" t="b">
        <f t="shared" si="6"/>
        <v>1</v>
      </c>
    </row>
    <row r="41" spans="1:21" x14ac:dyDescent="0.3">
      <c r="A41" t="s">
        <v>245</v>
      </c>
      <c r="B41" s="2">
        <v>43717</v>
      </c>
      <c r="C41" t="s">
        <v>15</v>
      </c>
      <c r="D41" t="s">
        <v>246</v>
      </c>
      <c r="E41" t="s">
        <v>247</v>
      </c>
      <c r="F41" t="s">
        <v>248</v>
      </c>
      <c r="G41">
        <v>2019</v>
      </c>
      <c r="H41" t="s">
        <v>19</v>
      </c>
      <c r="I41" t="s">
        <v>20</v>
      </c>
      <c r="J41" t="s">
        <v>249</v>
      </c>
      <c r="K41">
        <v>4.5953385831000002</v>
      </c>
      <c r="L41">
        <v>10</v>
      </c>
      <c r="M41">
        <v>0.45953385830999999</v>
      </c>
      <c r="N41">
        <v>0.44515565014697511</v>
      </c>
      <c r="O41" t="s">
        <v>571</v>
      </c>
      <c r="P41">
        <f t="shared" si="1"/>
        <v>6.9533858309999974E-2</v>
      </c>
      <c r="Q41" t="str">
        <f t="shared" si="2"/>
        <v>positive</v>
      </c>
      <c r="R41" t="str">
        <f t="shared" si="4"/>
        <v>negative</v>
      </c>
      <c r="S41" t="b">
        <f t="shared" si="5"/>
        <v>0</v>
      </c>
      <c r="T41" t="str">
        <f t="shared" si="3"/>
        <v>neutral</v>
      </c>
      <c r="U41" t="b">
        <f t="shared" si="6"/>
        <v>0</v>
      </c>
    </row>
    <row r="42" spans="1:21" x14ac:dyDescent="0.3">
      <c r="A42" t="s">
        <v>250</v>
      </c>
      <c r="B42" s="2">
        <v>43181</v>
      </c>
      <c r="C42" t="s">
        <v>251</v>
      </c>
      <c r="D42" t="s">
        <v>252</v>
      </c>
      <c r="E42" t="s">
        <v>253</v>
      </c>
      <c r="F42" t="s">
        <v>254</v>
      </c>
      <c r="G42">
        <v>2018</v>
      </c>
      <c r="H42" t="s">
        <v>19</v>
      </c>
      <c r="I42" t="s">
        <v>20</v>
      </c>
      <c r="J42" t="s">
        <v>255</v>
      </c>
      <c r="K42">
        <v>4.3314748795</v>
      </c>
      <c r="L42">
        <v>17</v>
      </c>
      <c r="M42">
        <v>0.25479263997058821</v>
      </c>
      <c r="N42">
        <v>-0.62671672703030901</v>
      </c>
      <c r="O42" t="s">
        <v>571</v>
      </c>
      <c r="P42">
        <f t="shared" si="1"/>
        <v>-0.1352073600294118</v>
      </c>
      <c r="Q42" t="str">
        <f t="shared" si="2"/>
        <v>neutral</v>
      </c>
      <c r="R42" t="str">
        <f t="shared" si="4"/>
        <v>negative</v>
      </c>
      <c r="S42" t="b">
        <f t="shared" si="5"/>
        <v>0</v>
      </c>
      <c r="T42" t="str">
        <f t="shared" si="3"/>
        <v>negative</v>
      </c>
      <c r="U42" t="b">
        <f t="shared" si="6"/>
        <v>1</v>
      </c>
    </row>
    <row r="43" spans="1:21" x14ac:dyDescent="0.3">
      <c r="A43" t="s">
        <v>256</v>
      </c>
      <c r="B43" s="2">
        <v>41600</v>
      </c>
      <c r="C43" t="s">
        <v>257</v>
      </c>
      <c r="D43" t="s">
        <v>258</v>
      </c>
      <c r="E43" t="s">
        <v>259</v>
      </c>
      <c r="F43" t="s">
        <v>260</v>
      </c>
      <c r="G43">
        <v>2013</v>
      </c>
      <c r="H43" t="s">
        <v>27</v>
      </c>
      <c r="I43" t="s">
        <v>28</v>
      </c>
      <c r="J43" t="s">
        <v>261</v>
      </c>
      <c r="K43">
        <v>3.3484477182000001</v>
      </c>
      <c r="L43">
        <v>6</v>
      </c>
      <c r="M43">
        <v>0.55807461970000005</v>
      </c>
      <c r="N43">
        <v>0.96104161105232155</v>
      </c>
      <c r="O43" t="s">
        <v>571</v>
      </c>
      <c r="P43">
        <f t="shared" si="1"/>
        <v>0.16807461970000004</v>
      </c>
      <c r="Q43" t="str">
        <f t="shared" si="2"/>
        <v>positive</v>
      </c>
      <c r="R43" t="str">
        <f t="shared" si="4"/>
        <v>negative</v>
      </c>
      <c r="S43" t="b">
        <f t="shared" si="5"/>
        <v>0</v>
      </c>
      <c r="T43" t="str">
        <f t="shared" si="3"/>
        <v>positive</v>
      </c>
      <c r="U43" t="b">
        <f t="shared" si="6"/>
        <v>0</v>
      </c>
    </row>
    <row r="44" spans="1:21" x14ac:dyDescent="0.3">
      <c r="A44" t="s">
        <v>262</v>
      </c>
      <c r="B44" s="2">
        <v>42655</v>
      </c>
      <c r="C44" t="s">
        <v>263</v>
      </c>
      <c r="D44" t="s">
        <v>264</v>
      </c>
      <c r="E44" t="s">
        <v>158</v>
      </c>
      <c r="F44" t="s">
        <v>159</v>
      </c>
      <c r="G44">
        <v>2016</v>
      </c>
      <c r="H44" t="s">
        <v>19</v>
      </c>
      <c r="I44" t="s">
        <v>20</v>
      </c>
      <c r="J44" t="s">
        <v>265</v>
      </c>
      <c r="K44">
        <v>7.8502487850999998</v>
      </c>
      <c r="L44">
        <v>18</v>
      </c>
      <c r="M44">
        <v>0.43612493250555562</v>
      </c>
      <c r="N44">
        <v>0.32260396684312231</v>
      </c>
      <c r="O44" t="s">
        <v>572</v>
      </c>
      <c r="P44">
        <f t="shared" si="1"/>
        <v>4.6124932505555605E-2</v>
      </c>
      <c r="Q44" t="str">
        <f t="shared" si="2"/>
        <v>positive</v>
      </c>
      <c r="R44" t="str">
        <f t="shared" si="4"/>
        <v>neutral</v>
      </c>
      <c r="S44" t="b">
        <f t="shared" si="5"/>
        <v>0</v>
      </c>
      <c r="T44" t="str">
        <f t="shared" si="3"/>
        <v>neutral</v>
      </c>
      <c r="U44" t="b">
        <f t="shared" si="6"/>
        <v>1</v>
      </c>
    </row>
    <row r="45" spans="1:21" x14ac:dyDescent="0.3">
      <c r="A45" t="s">
        <v>266</v>
      </c>
      <c r="B45" s="2">
        <v>43472</v>
      </c>
      <c r="C45" t="s">
        <v>267</v>
      </c>
      <c r="D45" t="s">
        <v>268</v>
      </c>
      <c r="E45" t="s">
        <v>269</v>
      </c>
      <c r="F45" t="s">
        <v>270</v>
      </c>
      <c r="G45">
        <v>2019</v>
      </c>
      <c r="H45" t="s">
        <v>27</v>
      </c>
      <c r="I45" t="s">
        <v>28</v>
      </c>
      <c r="J45" t="s">
        <v>271</v>
      </c>
      <c r="K45">
        <v>2.5009003074999998</v>
      </c>
      <c r="L45">
        <v>8</v>
      </c>
      <c r="M45">
        <v>0.31261253843749998</v>
      </c>
      <c r="N45">
        <v>-0.32401484550131798</v>
      </c>
      <c r="O45" t="s">
        <v>572</v>
      </c>
      <c r="P45">
        <f t="shared" si="1"/>
        <v>-7.7387461562500037E-2</v>
      </c>
      <c r="Q45" t="str">
        <f t="shared" si="2"/>
        <v>neutral</v>
      </c>
      <c r="R45" t="str">
        <f t="shared" si="4"/>
        <v>neutral</v>
      </c>
      <c r="S45" t="b">
        <f t="shared" si="5"/>
        <v>1</v>
      </c>
      <c r="T45" t="str">
        <f t="shared" si="3"/>
        <v>neutral</v>
      </c>
      <c r="U45" t="b">
        <f t="shared" si="6"/>
        <v>1</v>
      </c>
    </row>
    <row r="46" spans="1:21" x14ac:dyDescent="0.3">
      <c r="A46" t="s">
        <v>272</v>
      </c>
      <c r="B46" s="2">
        <v>43578</v>
      </c>
      <c r="C46" t="s">
        <v>273</v>
      </c>
      <c r="D46" t="s">
        <v>274</v>
      </c>
      <c r="E46" t="s">
        <v>275</v>
      </c>
      <c r="F46" t="s">
        <v>276</v>
      </c>
      <c r="G46">
        <v>2019</v>
      </c>
      <c r="H46" t="s">
        <v>19</v>
      </c>
      <c r="I46" t="s">
        <v>20</v>
      </c>
      <c r="J46" t="s">
        <v>277</v>
      </c>
      <c r="K46">
        <v>3.8235841535000001</v>
      </c>
      <c r="L46">
        <v>10</v>
      </c>
      <c r="M46">
        <v>0.38235841534999998</v>
      </c>
      <c r="N46">
        <v>4.1122567916744818E-2</v>
      </c>
      <c r="O46" t="s">
        <v>572</v>
      </c>
      <c r="P46">
        <f t="shared" si="1"/>
        <v>-7.6415846500000328E-3</v>
      </c>
      <c r="Q46" t="str">
        <f t="shared" si="2"/>
        <v>neutral</v>
      </c>
      <c r="R46" t="str">
        <f t="shared" si="4"/>
        <v>neutral</v>
      </c>
      <c r="S46" t="b">
        <f t="shared" si="5"/>
        <v>1</v>
      </c>
      <c r="T46" t="str">
        <f t="shared" si="3"/>
        <v>neutral</v>
      </c>
      <c r="U46" t="b">
        <f t="shared" si="6"/>
        <v>1</v>
      </c>
    </row>
    <row r="47" spans="1:21" x14ac:dyDescent="0.3">
      <c r="A47" t="s">
        <v>278</v>
      </c>
      <c r="B47" s="2">
        <v>42618</v>
      </c>
      <c r="C47" t="s">
        <v>279</v>
      </c>
      <c r="D47" t="s">
        <v>280</v>
      </c>
      <c r="E47" t="s">
        <v>158</v>
      </c>
      <c r="F47" t="s">
        <v>159</v>
      </c>
      <c r="G47">
        <v>2016</v>
      </c>
      <c r="H47" t="s">
        <v>19</v>
      </c>
      <c r="I47" t="s">
        <v>20</v>
      </c>
      <c r="J47" t="s">
        <v>281</v>
      </c>
      <c r="K47">
        <v>2.9693063971</v>
      </c>
      <c r="L47">
        <v>5</v>
      </c>
      <c r="M47">
        <v>0.59386127942</v>
      </c>
      <c r="N47">
        <v>1.1483938810858101</v>
      </c>
      <c r="O47" t="s">
        <v>574</v>
      </c>
      <c r="P47">
        <f t="shared" si="1"/>
        <v>0.20386127941999999</v>
      </c>
      <c r="Q47" t="str">
        <f t="shared" si="2"/>
        <v>positive</v>
      </c>
      <c r="R47" t="str">
        <f t="shared" si="4"/>
        <v>positive</v>
      </c>
      <c r="S47" t="b">
        <f t="shared" si="5"/>
        <v>1</v>
      </c>
      <c r="T47" t="str">
        <f t="shared" si="3"/>
        <v>positive</v>
      </c>
      <c r="U47" t="b">
        <f t="shared" si="6"/>
        <v>1</v>
      </c>
    </row>
    <row r="48" spans="1:21" x14ac:dyDescent="0.3">
      <c r="A48" t="s">
        <v>282</v>
      </c>
      <c r="B48" s="2">
        <v>42422</v>
      </c>
      <c r="C48" t="s">
        <v>283</v>
      </c>
      <c r="D48" t="s">
        <v>284</v>
      </c>
      <c r="E48" t="s">
        <v>285</v>
      </c>
      <c r="F48" t="s">
        <v>286</v>
      </c>
      <c r="G48">
        <v>2016</v>
      </c>
      <c r="J48" t="s">
        <v>287</v>
      </c>
      <c r="K48">
        <v>34.4115847124</v>
      </c>
      <c r="L48">
        <v>106</v>
      </c>
      <c r="M48">
        <v>0.32463759162641509</v>
      </c>
      <c r="N48">
        <v>-0.26106063212002262</v>
      </c>
      <c r="O48" t="s">
        <v>571</v>
      </c>
      <c r="P48">
        <f t="shared" si="1"/>
        <v>-6.5362408373584924E-2</v>
      </c>
      <c r="Q48" t="str">
        <f t="shared" si="2"/>
        <v>neutral</v>
      </c>
      <c r="R48" t="str">
        <f t="shared" si="4"/>
        <v>negative</v>
      </c>
      <c r="S48" t="b">
        <f t="shared" si="5"/>
        <v>0</v>
      </c>
      <c r="T48" t="str">
        <f t="shared" si="3"/>
        <v>neutral</v>
      </c>
      <c r="U48" t="b">
        <f t="shared" si="6"/>
        <v>0</v>
      </c>
    </row>
    <row r="49" spans="1:21" x14ac:dyDescent="0.3">
      <c r="A49" t="s">
        <v>288</v>
      </c>
      <c r="B49" s="2">
        <v>43277</v>
      </c>
      <c r="C49" t="s">
        <v>289</v>
      </c>
      <c r="D49" t="s">
        <v>290</v>
      </c>
      <c r="E49" t="s">
        <v>291</v>
      </c>
      <c r="F49" t="s">
        <v>292</v>
      </c>
      <c r="G49">
        <v>2018</v>
      </c>
      <c r="H49" t="s">
        <v>27</v>
      </c>
      <c r="I49" t="s">
        <v>28</v>
      </c>
      <c r="J49" t="s">
        <v>293</v>
      </c>
      <c r="K49">
        <v>2.1774702558999999</v>
      </c>
      <c r="L49">
        <v>5</v>
      </c>
      <c r="M49">
        <v>0.43549405118000001</v>
      </c>
      <c r="N49">
        <v>0.31930114256755782</v>
      </c>
      <c r="O49" t="s">
        <v>571</v>
      </c>
      <c r="P49">
        <f t="shared" si="1"/>
        <v>4.5494051179999995E-2</v>
      </c>
      <c r="Q49" t="str">
        <f t="shared" si="2"/>
        <v>positive</v>
      </c>
      <c r="R49" t="str">
        <f t="shared" si="4"/>
        <v>negative</v>
      </c>
      <c r="S49" t="b">
        <f t="shared" si="5"/>
        <v>0</v>
      </c>
      <c r="T49" t="str">
        <f t="shared" si="3"/>
        <v>neutral</v>
      </c>
      <c r="U49" t="b">
        <f t="shared" si="6"/>
        <v>0</v>
      </c>
    </row>
    <row r="50" spans="1:21" x14ac:dyDescent="0.3">
      <c r="A50" t="s">
        <v>294</v>
      </c>
      <c r="B50" s="2">
        <v>43082</v>
      </c>
      <c r="C50" t="s">
        <v>295</v>
      </c>
      <c r="D50" t="s">
        <v>296</v>
      </c>
      <c r="E50" t="s">
        <v>297</v>
      </c>
      <c r="F50" t="s">
        <v>298</v>
      </c>
      <c r="G50">
        <v>2017</v>
      </c>
      <c r="H50" t="s">
        <v>299</v>
      </c>
      <c r="I50" t="s">
        <v>28</v>
      </c>
      <c r="J50" t="s">
        <v>300</v>
      </c>
      <c r="K50">
        <v>3.465674801</v>
      </c>
      <c r="L50">
        <v>7</v>
      </c>
      <c r="M50">
        <v>0.49509640014285722</v>
      </c>
      <c r="N50">
        <v>0.63133460601144498</v>
      </c>
      <c r="O50" t="s">
        <v>572</v>
      </c>
      <c r="P50">
        <f t="shared" si="1"/>
        <v>0.1050964001428572</v>
      </c>
      <c r="Q50" t="str">
        <f t="shared" si="2"/>
        <v>positive</v>
      </c>
      <c r="R50" t="str">
        <f t="shared" si="4"/>
        <v>neutral</v>
      </c>
      <c r="S50" t="b">
        <f t="shared" si="5"/>
        <v>0</v>
      </c>
      <c r="T50" t="str">
        <f t="shared" si="3"/>
        <v>neutral</v>
      </c>
      <c r="U50" t="b">
        <f t="shared" si="6"/>
        <v>1</v>
      </c>
    </row>
    <row r="51" spans="1:21" x14ac:dyDescent="0.3">
      <c r="A51" t="s">
        <v>301</v>
      </c>
      <c r="B51" s="2">
        <v>44915</v>
      </c>
      <c r="C51" t="s">
        <v>302</v>
      </c>
      <c r="D51" t="s">
        <v>303</v>
      </c>
      <c r="E51" t="s">
        <v>128</v>
      </c>
      <c r="F51" t="s">
        <v>304</v>
      </c>
      <c r="G51">
        <v>2022</v>
      </c>
      <c r="H51" t="s">
        <v>35</v>
      </c>
      <c r="I51" t="s">
        <v>28</v>
      </c>
      <c r="J51" t="s">
        <v>305</v>
      </c>
      <c r="K51">
        <v>13.1208854767</v>
      </c>
      <c r="L51">
        <v>36</v>
      </c>
      <c r="M51">
        <v>0.36446904101944438</v>
      </c>
      <c r="N51">
        <v>-5.2532858896820148E-2</v>
      </c>
      <c r="O51" t="s">
        <v>575</v>
      </c>
      <c r="P51">
        <f t="shared" si="1"/>
        <v>-2.5530958980555629E-2</v>
      </c>
      <c r="Q51" t="str">
        <f t="shared" si="2"/>
        <v>neutral</v>
      </c>
      <c r="R51" t="str">
        <f t="shared" si="4"/>
        <v>negative</v>
      </c>
      <c r="S51" t="b">
        <f t="shared" si="5"/>
        <v>0</v>
      </c>
      <c r="T51" t="str">
        <f t="shared" si="3"/>
        <v>neutral</v>
      </c>
      <c r="U51" t="b">
        <f t="shared" si="6"/>
        <v>0</v>
      </c>
    </row>
    <row r="52" spans="1:21" x14ac:dyDescent="0.3">
      <c r="A52" t="s">
        <v>306</v>
      </c>
      <c r="B52" s="2">
        <v>43508</v>
      </c>
      <c r="C52" t="s">
        <v>198</v>
      </c>
      <c r="D52" t="s">
        <v>307</v>
      </c>
      <c r="E52" t="s">
        <v>308</v>
      </c>
      <c r="F52" t="s">
        <v>309</v>
      </c>
      <c r="G52">
        <v>2019</v>
      </c>
      <c r="H52" t="s">
        <v>27</v>
      </c>
      <c r="I52" t="s">
        <v>28</v>
      </c>
      <c r="J52" t="s">
        <v>310</v>
      </c>
      <c r="K52">
        <v>-0.28983215979999999</v>
      </c>
      <c r="L52">
        <v>1</v>
      </c>
      <c r="M52">
        <v>-0.28983215979999999</v>
      </c>
      <c r="N52">
        <v>-3.4779661409712519</v>
      </c>
      <c r="O52" t="s">
        <v>575</v>
      </c>
      <c r="P52">
        <f t="shared" si="1"/>
        <v>-0.6798321598</v>
      </c>
      <c r="Q52" t="str">
        <f t="shared" si="2"/>
        <v>negative</v>
      </c>
      <c r="R52" t="str">
        <f t="shared" si="4"/>
        <v>negative</v>
      </c>
      <c r="S52" t="b">
        <f t="shared" si="5"/>
        <v>1</v>
      </c>
      <c r="T52" t="str">
        <f t="shared" si="3"/>
        <v>negative</v>
      </c>
      <c r="U52" t="b">
        <f t="shared" si="6"/>
        <v>1</v>
      </c>
    </row>
    <row r="53" spans="1:21" x14ac:dyDescent="0.3">
      <c r="A53" t="s">
        <v>311</v>
      </c>
      <c r="B53" s="2">
        <v>42564</v>
      </c>
      <c r="C53" t="s">
        <v>90</v>
      </c>
      <c r="D53" t="s">
        <v>312</v>
      </c>
      <c r="E53" t="s">
        <v>122</v>
      </c>
      <c r="F53" t="s">
        <v>123</v>
      </c>
      <c r="G53">
        <v>2016</v>
      </c>
      <c r="H53" t="s">
        <v>27</v>
      </c>
      <c r="I53" t="s">
        <v>28</v>
      </c>
      <c r="J53" t="s">
        <v>313</v>
      </c>
      <c r="K53">
        <v>4.2026886661000002</v>
      </c>
      <c r="L53">
        <v>38</v>
      </c>
      <c r="M53">
        <v>0.11059707016052631</v>
      </c>
      <c r="N53">
        <v>-1.3816172274977909</v>
      </c>
      <c r="O53" t="s">
        <v>572</v>
      </c>
      <c r="P53">
        <f t="shared" si="1"/>
        <v>-0.27940292983947368</v>
      </c>
      <c r="Q53" t="str">
        <f t="shared" si="2"/>
        <v>negative</v>
      </c>
      <c r="R53" t="str">
        <f t="shared" si="4"/>
        <v>neutral</v>
      </c>
      <c r="S53" t="b">
        <f t="shared" si="5"/>
        <v>0</v>
      </c>
      <c r="T53" t="str">
        <f t="shared" si="3"/>
        <v>negative</v>
      </c>
      <c r="U53" t="b">
        <f t="shared" si="6"/>
        <v>0</v>
      </c>
    </row>
    <row r="54" spans="1:21" x14ac:dyDescent="0.3">
      <c r="A54" t="s">
        <v>314</v>
      </c>
      <c r="B54" s="2">
        <v>43017</v>
      </c>
      <c r="C54" t="s">
        <v>315</v>
      </c>
      <c r="D54" t="s">
        <v>316</v>
      </c>
      <c r="E54" t="s">
        <v>317</v>
      </c>
      <c r="F54" t="s">
        <v>318</v>
      </c>
      <c r="G54">
        <v>2017</v>
      </c>
      <c r="H54" t="s">
        <v>19</v>
      </c>
      <c r="I54" t="s">
        <v>20</v>
      </c>
      <c r="J54" t="s">
        <v>319</v>
      </c>
      <c r="K54">
        <v>6.2897157769999996</v>
      </c>
      <c r="L54">
        <v>11</v>
      </c>
      <c r="M54">
        <v>0.57179234336363638</v>
      </c>
      <c r="N54">
        <v>1.032857385091664</v>
      </c>
      <c r="O54" t="s">
        <v>574</v>
      </c>
      <c r="P54">
        <f t="shared" si="1"/>
        <v>0.18179234336363637</v>
      </c>
      <c r="Q54" t="str">
        <f t="shared" si="2"/>
        <v>positive</v>
      </c>
      <c r="R54" t="str">
        <f t="shared" si="4"/>
        <v>positive</v>
      </c>
      <c r="S54" t="b">
        <f t="shared" si="5"/>
        <v>1</v>
      </c>
      <c r="T54" t="str">
        <f t="shared" si="3"/>
        <v>positive</v>
      </c>
      <c r="U54" t="b">
        <f t="shared" si="6"/>
        <v>1</v>
      </c>
    </row>
    <row r="55" spans="1:21" x14ac:dyDescent="0.3">
      <c r="A55" t="s">
        <v>320</v>
      </c>
      <c r="B55" s="2">
        <v>42495</v>
      </c>
      <c r="C55" t="s">
        <v>321</v>
      </c>
      <c r="D55" t="s">
        <v>322</v>
      </c>
      <c r="E55" t="s">
        <v>323</v>
      </c>
      <c r="F55" t="s">
        <v>324</v>
      </c>
      <c r="G55">
        <v>2016</v>
      </c>
      <c r="H55" t="s">
        <v>19</v>
      </c>
      <c r="I55" t="s">
        <v>20</v>
      </c>
      <c r="J55" t="s">
        <v>325</v>
      </c>
      <c r="K55">
        <v>44.642853200899999</v>
      </c>
      <c r="L55">
        <v>94</v>
      </c>
      <c r="M55">
        <v>0.4749239702223404</v>
      </c>
      <c r="N55">
        <v>0.52572680223007873</v>
      </c>
      <c r="O55" t="s">
        <v>574</v>
      </c>
      <c r="P55">
        <f t="shared" si="1"/>
        <v>8.4923970222340384E-2</v>
      </c>
      <c r="Q55" t="str">
        <f t="shared" si="2"/>
        <v>positive</v>
      </c>
      <c r="R55" t="str">
        <f t="shared" si="4"/>
        <v>positive</v>
      </c>
      <c r="S55" t="b">
        <f t="shared" si="5"/>
        <v>1</v>
      </c>
      <c r="T55" t="str">
        <f t="shared" si="3"/>
        <v>neutral</v>
      </c>
      <c r="U55" t="b">
        <f t="shared" si="6"/>
        <v>0</v>
      </c>
    </row>
    <row r="56" spans="1:21" x14ac:dyDescent="0.3">
      <c r="A56" t="s">
        <v>326</v>
      </c>
      <c r="B56" s="2">
        <v>43132</v>
      </c>
      <c r="C56" t="s">
        <v>327</v>
      </c>
      <c r="D56" t="s">
        <v>328</v>
      </c>
      <c r="E56" t="s">
        <v>158</v>
      </c>
      <c r="F56" t="s">
        <v>159</v>
      </c>
      <c r="G56">
        <v>2018</v>
      </c>
      <c r="H56" t="s">
        <v>19</v>
      </c>
      <c r="I56" t="s">
        <v>20</v>
      </c>
      <c r="J56" t="s">
        <v>329</v>
      </c>
      <c r="K56">
        <v>1.9402689367999999</v>
      </c>
      <c r="L56">
        <v>4</v>
      </c>
      <c r="M56">
        <v>0.48506723419999997</v>
      </c>
      <c r="N56">
        <v>0.5788293702437507</v>
      </c>
      <c r="O56" t="s">
        <v>572</v>
      </c>
      <c r="P56">
        <f t="shared" si="1"/>
        <v>9.5067234199999961E-2</v>
      </c>
      <c r="Q56" t="str">
        <f t="shared" si="2"/>
        <v>positive</v>
      </c>
      <c r="R56" t="str">
        <f t="shared" si="4"/>
        <v>neutral</v>
      </c>
      <c r="S56" t="b">
        <f t="shared" si="5"/>
        <v>0</v>
      </c>
      <c r="T56" t="str">
        <f t="shared" si="3"/>
        <v>neutral</v>
      </c>
      <c r="U56" t="b">
        <f t="shared" si="6"/>
        <v>1</v>
      </c>
    </row>
    <row r="57" spans="1:21" x14ac:dyDescent="0.3">
      <c r="A57" t="s">
        <v>330</v>
      </c>
      <c r="B57" s="2">
        <v>43089</v>
      </c>
      <c r="C57" t="s">
        <v>331</v>
      </c>
      <c r="D57" t="s">
        <v>332</v>
      </c>
      <c r="E57" t="s">
        <v>333</v>
      </c>
      <c r="F57" t="s">
        <v>334</v>
      </c>
      <c r="G57">
        <v>2017</v>
      </c>
      <c r="H57" t="s">
        <v>27</v>
      </c>
      <c r="I57" t="s">
        <v>28</v>
      </c>
      <c r="J57" t="s">
        <v>335</v>
      </c>
      <c r="K57">
        <v>5.1584189803999996</v>
      </c>
      <c r="L57">
        <v>11</v>
      </c>
      <c r="M57">
        <v>0.46894718003636371</v>
      </c>
      <c r="N57">
        <v>0.49443678473144032</v>
      </c>
      <c r="O57" t="s">
        <v>572</v>
      </c>
      <c r="P57">
        <f t="shared" si="1"/>
        <v>7.8947180036363696E-2</v>
      </c>
      <c r="Q57" t="str">
        <f t="shared" si="2"/>
        <v>positive</v>
      </c>
      <c r="R57" t="str">
        <f t="shared" si="4"/>
        <v>neutral</v>
      </c>
      <c r="S57" t="b">
        <f t="shared" si="5"/>
        <v>0</v>
      </c>
      <c r="T57" t="str">
        <f t="shared" si="3"/>
        <v>neutral</v>
      </c>
      <c r="U57" t="b">
        <f t="shared" si="6"/>
        <v>1</v>
      </c>
    </row>
    <row r="58" spans="1:21" x14ac:dyDescent="0.3">
      <c r="A58" t="s">
        <v>336</v>
      </c>
      <c r="B58" s="2">
        <v>42773</v>
      </c>
      <c r="C58" t="s">
        <v>222</v>
      </c>
      <c r="D58" t="s">
        <v>337</v>
      </c>
      <c r="E58" t="s">
        <v>338</v>
      </c>
      <c r="F58" t="s">
        <v>339</v>
      </c>
      <c r="G58">
        <v>2017</v>
      </c>
      <c r="H58" t="s">
        <v>35</v>
      </c>
      <c r="I58" t="s">
        <v>28</v>
      </c>
      <c r="J58" t="s">
        <v>340</v>
      </c>
      <c r="K58">
        <v>2.9294549736</v>
      </c>
      <c r="L58">
        <v>11</v>
      </c>
      <c r="M58">
        <v>0.26631408850909088</v>
      </c>
      <c r="N58">
        <v>-0.5663990121429332</v>
      </c>
      <c r="O58" t="s">
        <v>571</v>
      </c>
      <c r="P58">
        <f t="shared" si="1"/>
        <v>-0.12368591149090913</v>
      </c>
      <c r="Q58" t="str">
        <f t="shared" si="2"/>
        <v>neutral</v>
      </c>
      <c r="R58" t="str">
        <f t="shared" si="4"/>
        <v>negative</v>
      </c>
      <c r="S58" t="b">
        <f t="shared" si="5"/>
        <v>0</v>
      </c>
      <c r="T58" t="str">
        <f t="shared" si="3"/>
        <v>negative</v>
      </c>
      <c r="U58" t="b">
        <f t="shared" si="6"/>
        <v>1</v>
      </c>
    </row>
    <row r="59" spans="1:21" x14ac:dyDescent="0.3">
      <c r="A59" t="s">
        <v>341</v>
      </c>
      <c r="B59" s="2">
        <v>42425</v>
      </c>
      <c r="C59" t="s">
        <v>342</v>
      </c>
      <c r="D59" t="s">
        <v>343</v>
      </c>
      <c r="E59" t="s">
        <v>344</v>
      </c>
      <c r="F59" t="s">
        <v>345</v>
      </c>
      <c r="G59">
        <v>2016</v>
      </c>
      <c r="H59" t="s">
        <v>27</v>
      </c>
      <c r="I59" t="s">
        <v>28</v>
      </c>
      <c r="J59" t="s">
        <v>346</v>
      </c>
      <c r="K59">
        <v>2.6895957484999999</v>
      </c>
      <c r="L59">
        <v>13</v>
      </c>
      <c r="M59">
        <v>0.20689198065384609</v>
      </c>
      <c r="N59">
        <v>-0.87748886752368294</v>
      </c>
      <c r="O59" t="s">
        <v>571</v>
      </c>
      <c r="P59">
        <f t="shared" si="1"/>
        <v>-0.18310801934615392</v>
      </c>
      <c r="Q59" t="str">
        <f t="shared" si="2"/>
        <v>neutral</v>
      </c>
      <c r="R59" t="str">
        <f t="shared" si="4"/>
        <v>negative</v>
      </c>
      <c r="S59" t="b">
        <f t="shared" si="5"/>
        <v>0</v>
      </c>
      <c r="T59" t="str">
        <f t="shared" si="3"/>
        <v>negative</v>
      </c>
      <c r="U59" t="b">
        <f t="shared" si="6"/>
        <v>1</v>
      </c>
    </row>
    <row r="60" spans="1:21" x14ac:dyDescent="0.3">
      <c r="A60" t="s">
        <v>347</v>
      </c>
      <c r="B60" s="2">
        <v>43549</v>
      </c>
      <c r="C60" t="s">
        <v>348</v>
      </c>
      <c r="D60" t="s">
        <v>349</v>
      </c>
      <c r="E60" t="s">
        <v>350</v>
      </c>
      <c r="F60" t="s">
        <v>351</v>
      </c>
      <c r="G60">
        <v>2019</v>
      </c>
      <c r="J60" t="s">
        <v>352</v>
      </c>
      <c r="K60">
        <v>5.6339274026000004</v>
      </c>
      <c r="L60">
        <v>11</v>
      </c>
      <c r="M60">
        <v>0.51217521841818181</v>
      </c>
      <c r="N60">
        <v>0.72074656561893158</v>
      </c>
      <c r="O60" t="s">
        <v>572</v>
      </c>
      <c r="P60">
        <f t="shared" si="1"/>
        <v>0.1221752184181818</v>
      </c>
      <c r="Q60" t="str">
        <f t="shared" si="2"/>
        <v>positive</v>
      </c>
      <c r="R60" t="str">
        <f t="shared" si="4"/>
        <v>neutral</v>
      </c>
      <c r="S60" t="b">
        <f t="shared" si="5"/>
        <v>0</v>
      </c>
      <c r="T60" t="str">
        <f t="shared" si="3"/>
        <v>positive</v>
      </c>
      <c r="U60" t="b">
        <f t="shared" si="6"/>
        <v>0</v>
      </c>
    </row>
    <row r="61" spans="1:21" x14ac:dyDescent="0.3">
      <c r="A61" t="s">
        <v>353</v>
      </c>
      <c r="B61" s="2">
        <v>41625</v>
      </c>
      <c r="C61" t="s">
        <v>354</v>
      </c>
      <c r="D61" t="s">
        <v>355</v>
      </c>
      <c r="E61" t="s">
        <v>356</v>
      </c>
      <c r="F61" t="s">
        <v>357</v>
      </c>
      <c r="G61">
        <v>2013</v>
      </c>
      <c r="H61" t="s">
        <v>27</v>
      </c>
      <c r="I61" t="s">
        <v>28</v>
      </c>
      <c r="J61" t="s">
        <v>358</v>
      </c>
      <c r="K61">
        <v>0</v>
      </c>
      <c r="L61">
        <v>0</v>
      </c>
      <c r="M61">
        <v>0</v>
      </c>
      <c r="N61">
        <v>-1.960621032707573</v>
      </c>
      <c r="O61" t="s">
        <v>572</v>
      </c>
      <c r="P61">
        <f t="shared" si="1"/>
        <v>-0.39</v>
      </c>
      <c r="Q61" t="str">
        <f t="shared" si="2"/>
        <v>negative</v>
      </c>
      <c r="R61" t="str">
        <f t="shared" si="4"/>
        <v>neutral</v>
      </c>
      <c r="S61" t="b">
        <f t="shared" si="5"/>
        <v>0</v>
      </c>
      <c r="T61" t="s">
        <v>572</v>
      </c>
      <c r="U61" t="b">
        <f t="shared" si="6"/>
        <v>1</v>
      </c>
    </row>
    <row r="62" spans="1:21" x14ac:dyDescent="0.3">
      <c r="A62" t="s">
        <v>359</v>
      </c>
      <c r="B62" s="2">
        <v>43522</v>
      </c>
      <c r="C62" t="s">
        <v>175</v>
      </c>
      <c r="D62" t="s">
        <v>360</v>
      </c>
      <c r="E62" t="s">
        <v>361</v>
      </c>
      <c r="F62" t="s">
        <v>362</v>
      </c>
      <c r="G62">
        <v>2019</v>
      </c>
      <c r="H62" t="s">
        <v>363</v>
      </c>
      <c r="I62" t="s">
        <v>28</v>
      </c>
      <c r="J62" t="s">
        <v>364</v>
      </c>
      <c r="K62">
        <v>0.35991633919999999</v>
      </c>
      <c r="L62">
        <v>1</v>
      </c>
      <c r="M62">
        <v>0.35991633919999999</v>
      </c>
      <c r="N62">
        <v>-7.6367411418128001E-2</v>
      </c>
      <c r="O62" t="s">
        <v>572</v>
      </c>
      <c r="P62">
        <f t="shared" si="1"/>
        <v>-3.0083660800000023E-2</v>
      </c>
      <c r="Q62" t="str">
        <f t="shared" si="2"/>
        <v>neutral</v>
      </c>
      <c r="R62" t="str">
        <f t="shared" si="4"/>
        <v>neutral</v>
      </c>
      <c r="S62" t="b">
        <f t="shared" si="5"/>
        <v>1</v>
      </c>
      <c r="T62" t="str">
        <f t="shared" si="3"/>
        <v>neutral</v>
      </c>
      <c r="U62" t="b">
        <f t="shared" si="6"/>
        <v>1</v>
      </c>
    </row>
    <row r="63" spans="1:21" x14ac:dyDescent="0.3">
      <c r="A63" t="s">
        <v>365</v>
      </c>
      <c r="B63" s="2">
        <v>43566</v>
      </c>
      <c r="C63" t="s">
        <v>366</v>
      </c>
      <c r="D63" t="s">
        <v>367</v>
      </c>
      <c r="E63" t="s">
        <v>40</v>
      </c>
      <c r="F63" t="s">
        <v>368</v>
      </c>
      <c r="G63">
        <v>2019</v>
      </c>
      <c r="J63" t="s">
        <v>369</v>
      </c>
      <c r="K63">
        <v>6.086020532</v>
      </c>
      <c r="L63">
        <v>13</v>
      </c>
      <c r="M63">
        <v>0.46815542553846162</v>
      </c>
      <c r="N63">
        <v>0.49029174846228879</v>
      </c>
      <c r="O63" t="s">
        <v>572</v>
      </c>
      <c r="P63">
        <f t="shared" si="1"/>
        <v>7.8155425538461609E-2</v>
      </c>
      <c r="Q63" t="str">
        <f t="shared" si="2"/>
        <v>positive</v>
      </c>
      <c r="R63" t="str">
        <f t="shared" si="4"/>
        <v>neutral</v>
      </c>
      <c r="S63" t="b">
        <f t="shared" si="5"/>
        <v>0</v>
      </c>
      <c r="T63" t="str">
        <f t="shared" si="3"/>
        <v>neutral</v>
      </c>
      <c r="U63" t="b">
        <f t="shared" si="6"/>
        <v>1</v>
      </c>
    </row>
    <row r="64" spans="1:21" x14ac:dyDescent="0.3">
      <c r="A64" t="s">
        <v>370</v>
      </c>
      <c r="B64" s="2">
        <v>43734</v>
      </c>
      <c r="C64" t="s">
        <v>371</v>
      </c>
      <c r="D64" t="s">
        <v>372</v>
      </c>
      <c r="E64" t="s">
        <v>373</v>
      </c>
      <c r="F64" t="s">
        <v>374</v>
      </c>
      <c r="G64">
        <v>2019</v>
      </c>
      <c r="H64" t="s">
        <v>19</v>
      </c>
      <c r="I64" t="s">
        <v>20</v>
      </c>
      <c r="J64" t="s">
        <v>375</v>
      </c>
      <c r="K64">
        <v>0.74188650349999996</v>
      </c>
      <c r="L64">
        <v>2</v>
      </c>
      <c r="M64">
        <v>0.37094325174999998</v>
      </c>
      <c r="N64">
        <v>-1.863871827193056E-2</v>
      </c>
      <c r="O64" t="s">
        <v>572</v>
      </c>
      <c r="P64">
        <f t="shared" si="1"/>
        <v>-1.9056748250000033E-2</v>
      </c>
      <c r="Q64" t="str">
        <f t="shared" si="2"/>
        <v>neutral</v>
      </c>
      <c r="R64" t="str">
        <f t="shared" si="4"/>
        <v>neutral</v>
      </c>
      <c r="S64" t="b">
        <f t="shared" si="5"/>
        <v>1</v>
      </c>
      <c r="T64" t="str">
        <f t="shared" si="3"/>
        <v>neutral</v>
      </c>
      <c r="U64" t="b">
        <f t="shared" si="6"/>
        <v>1</v>
      </c>
    </row>
    <row r="65" spans="1:21" x14ac:dyDescent="0.3">
      <c r="A65" t="s">
        <v>376</v>
      </c>
      <c r="B65" s="2">
        <v>43175</v>
      </c>
      <c r="C65" t="s">
        <v>210</v>
      </c>
      <c r="D65" t="s">
        <v>377</v>
      </c>
      <c r="E65" t="s">
        <v>33</v>
      </c>
      <c r="F65" t="s">
        <v>212</v>
      </c>
      <c r="G65">
        <v>2018</v>
      </c>
      <c r="J65" t="s">
        <v>378</v>
      </c>
      <c r="K65">
        <v>4.7128301015999998</v>
      </c>
      <c r="L65">
        <v>9</v>
      </c>
      <c r="M65">
        <v>0.52364778906666665</v>
      </c>
      <c r="N65">
        <v>0.78080839231442423</v>
      </c>
      <c r="O65" t="s">
        <v>574</v>
      </c>
      <c r="P65">
        <f t="shared" si="1"/>
        <v>0.13364778906666663</v>
      </c>
      <c r="Q65" t="str">
        <f t="shared" si="2"/>
        <v>positive</v>
      </c>
      <c r="R65" t="str">
        <f t="shared" si="4"/>
        <v>positive</v>
      </c>
      <c r="S65" t="b">
        <f t="shared" si="5"/>
        <v>1</v>
      </c>
      <c r="T65" t="str">
        <f t="shared" si="3"/>
        <v>positive</v>
      </c>
      <c r="U65" t="b">
        <f t="shared" si="6"/>
        <v>1</v>
      </c>
    </row>
    <row r="66" spans="1:21" x14ac:dyDescent="0.3">
      <c r="A66" t="s">
        <v>379</v>
      </c>
      <c r="B66" s="2">
        <v>43130</v>
      </c>
      <c r="C66" t="s">
        <v>380</v>
      </c>
      <c r="D66" t="s">
        <v>381</v>
      </c>
      <c r="E66" t="s">
        <v>382</v>
      </c>
      <c r="F66" t="s">
        <v>383</v>
      </c>
      <c r="G66">
        <v>2018</v>
      </c>
      <c r="H66" t="s">
        <v>19</v>
      </c>
      <c r="I66" t="s">
        <v>20</v>
      </c>
      <c r="J66" t="s">
        <v>384</v>
      </c>
      <c r="K66">
        <v>4.5938785289999986</v>
      </c>
      <c r="L66">
        <v>8</v>
      </c>
      <c r="M66">
        <v>0.57423481612499994</v>
      </c>
      <c r="N66">
        <v>1.045644351517611</v>
      </c>
      <c r="O66" t="s">
        <v>574</v>
      </c>
      <c r="P66">
        <f t="shared" si="1"/>
        <v>0.18423481612499992</v>
      </c>
      <c r="Q66" t="str">
        <f t="shared" si="2"/>
        <v>positive</v>
      </c>
      <c r="R66" t="str">
        <f t="shared" si="4"/>
        <v>positive</v>
      </c>
      <c r="S66" t="b">
        <f t="shared" si="5"/>
        <v>1</v>
      </c>
      <c r="T66" t="str">
        <f t="shared" si="3"/>
        <v>positive</v>
      </c>
      <c r="U66" t="b">
        <f t="shared" ref="U66:U97" si="7">+T66=R66</f>
        <v>1</v>
      </c>
    </row>
    <row r="67" spans="1:21" x14ac:dyDescent="0.3">
      <c r="A67" t="s">
        <v>385</v>
      </c>
      <c r="B67" s="2">
        <v>42620</v>
      </c>
      <c r="C67" t="s">
        <v>386</v>
      </c>
      <c r="D67" t="s">
        <v>387</v>
      </c>
      <c r="E67" t="s">
        <v>388</v>
      </c>
      <c r="F67" t="s">
        <v>389</v>
      </c>
      <c r="G67">
        <v>2016</v>
      </c>
      <c r="H67" t="s">
        <v>27</v>
      </c>
      <c r="I67" t="s">
        <v>28</v>
      </c>
      <c r="J67" t="s">
        <v>390</v>
      </c>
      <c r="K67">
        <v>81.1818012767</v>
      </c>
      <c r="L67">
        <v>202</v>
      </c>
      <c r="M67">
        <v>0.40189010533019798</v>
      </c>
      <c r="N67">
        <v>0.14337593506560381</v>
      </c>
      <c r="O67" t="s">
        <v>572</v>
      </c>
      <c r="P67">
        <f t="shared" ref="P67:P101" si="8">+M67-0.39</f>
        <v>1.1890105330197964E-2</v>
      </c>
      <c r="Q67" t="str">
        <f t="shared" ref="Q67:Q101" si="9">+IF(P67&lt;-0.1-0.39+0.8/3,"negative",IF(P67&gt;-0.1-0.39+1.6/3,"positive","neutral"))</f>
        <v>neutral</v>
      </c>
      <c r="R67" t="str">
        <f t="shared" ref="R67:R101" si="10">+RIGHT(O67,8)</f>
        <v>neutral</v>
      </c>
      <c r="S67" t="b">
        <f t="shared" ref="S67:S101" si="11">+R67=Q67</f>
        <v>1</v>
      </c>
      <c r="T67" t="str">
        <f t="shared" ref="T67:T101" si="12">+IF(P67&lt;-0.11902,"negative",IF(P67&gt;0.11902,"positive","neutral"))</f>
        <v>neutral</v>
      </c>
      <c r="U67" t="b">
        <f t="shared" si="7"/>
        <v>1</v>
      </c>
    </row>
    <row r="68" spans="1:21" x14ac:dyDescent="0.3">
      <c r="A68" t="s">
        <v>391</v>
      </c>
      <c r="B68" s="2">
        <v>42772</v>
      </c>
      <c r="C68" t="s">
        <v>120</v>
      </c>
      <c r="D68" t="s">
        <v>392</v>
      </c>
      <c r="E68" t="s">
        <v>393</v>
      </c>
      <c r="F68" t="s">
        <v>394</v>
      </c>
      <c r="G68">
        <v>2017</v>
      </c>
      <c r="H68" t="s">
        <v>27</v>
      </c>
      <c r="I68" t="s">
        <v>28</v>
      </c>
      <c r="J68" t="s">
        <v>395</v>
      </c>
      <c r="K68">
        <v>0</v>
      </c>
      <c r="L68">
        <v>0</v>
      </c>
      <c r="M68">
        <v>0</v>
      </c>
      <c r="N68">
        <v>-1.960621032707573</v>
      </c>
      <c r="O68" t="s">
        <v>572</v>
      </c>
      <c r="P68">
        <f t="shared" si="8"/>
        <v>-0.39</v>
      </c>
      <c r="Q68" t="str">
        <f t="shared" si="9"/>
        <v>negative</v>
      </c>
      <c r="R68" t="str">
        <f t="shared" si="10"/>
        <v>neutral</v>
      </c>
      <c r="S68" t="b">
        <f t="shared" si="11"/>
        <v>0</v>
      </c>
      <c r="T68" t="s">
        <v>572</v>
      </c>
      <c r="U68" t="b">
        <f t="shared" si="7"/>
        <v>1</v>
      </c>
    </row>
    <row r="69" spans="1:21" x14ac:dyDescent="0.3">
      <c r="A69" t="s">
        <v>396</v>
      </c>
      <c r="B69" s="2">
        <v>42318</v>
      </c>
      <c r="C69" t="s">
        <v>397</v>
      </c>
      <c r="D69" t="s">
        <v>398</v>
      </c>
      <c r="E69" t="s">
        <v>399</v>
      </c>
      <c r="F69" t="s">
        <v>400</v>
      </c>
      <c r="G69">
        <v>2015</v>
      </c>
      <c r="H69" t="s">
        <v>243</v>
      </c>
      <c r="I69" t="s">
        <v>28</v>
      </c>
      <c r="J69" t="s">
        <v>401</v>
      </c>
      <c r="K69">
        <v>0</v>
      </c>
      <c r="L69">
        <v>0</v>
      </c>
      <c r="M69">
        <v>0</v>
      </c>
      <c r="N69">
        <v>-1.960621032707573</v>
      </c>
      <c r="O69" t="s">
        <v>572</v>
      </c>
      <c r="P69">
        <f t="shared" si="8"/>
        <v>-0.39</v>
      </c>
      <c r="Q69" t="str">
        <f t="shared" si="9"/>
        <v>negative</v>
      </c>
      <c r="R69" t="str">
        <f t="shared" si="10"/>
        <v>neutral</v>
      </c>
      <c r="S69" t="b">
        <f t="shared" si="11"/>
        <v>0</v>
      </c>
      <c r="T69" t="s">
        <v>572</v>
      </c>
      <c r="U69" t="b">
        <f t="shared" si="7"/>
        <v>1</v>
      </c>
    </row>
    <row r="70" spans="1:21" x14ac:dyDescent="0.3">
      <c r="A70" t="s">
        <v>402</v>
      </c>
      <c r="B70" s="2">
        <v>43524</v>
      </c>
      <c r="C70" t="s">
        <v>327</v>
      </c>
      <c r="D70" t="s">
        <v>403</v>
      </c>
      <c r="E70" t="s">
        <v>404</v>
      </c>
      <c r="F70" t="s">
        <v>178</v>
      </c>
      <c r="G70">
        <v>2019</v>
      </c>
      <c r="J70" t="s">
        <v>405</v>
      </c>
      <c r="K70">
        <v>1.3295660269</v>
      </c>
      <c r="L70">
        <v>6</v>
      </c>
      <c r="M70">
        <v>0.22159433781666671</v>
      </c>
      <c r="N70">
        <v>-0.80051828656280777</v>
      </c>
      <c r="O70" t="s">
        <v>572</v>
      </c>
      <c r="P70">
        <f t="shared" si="8"/>
        <v>-0.1684056621833333</v>
      </c>
      <c r="Q70" t="str">
        <f t="shared" si="9"/>
        <v>neutral</v>
      </c>
      <c r="R70" t="str">
        <f t="shared" si="10"/>
        <v>neutral</v>
      </c>
      <c r="S70" t="b">
        <f t="shared" si="11"/>
        <v>1</v>
      </c>
      <c r="T70" t="str">
        <f t="shared" si="12"/>
        <v>negative</v>
      </c>
      <c r="U70" t="b">
        <f t="shared" si="7"/>
        <v>0</v>
      </c>
    </row>
    <row r="71" spans="1:21" x14ac:dyDescent="0.3">
      <c r="A71" t="s">
        <v>406</v>
      </c>
      <c r="B71" s="2">
        <v>43293</v>
      </c>
      <c r="C71" t="s">
        <v>407</v>
      </c>
      <c r="D71" t="s">
        <v>408</v>
      </c>
      <c r="E71" t="s">
        <v>409</v>
      </c>
      <c r="F71" t="s">
        <v>410</v>
      </c>
      <c r="G71">
        <v>2018</v>
      </c>
      <c r="H71" t="s">
        <v>299</v>
      </c>
      <c r="I71" t="s">
        <v>28</v>
      </c>
      <c r="J71" t="s">
        <v>411</v>
      </c>
      <c r="K71">
        <v>5.8043792585</v>
      </c>
      <c r="L71">
        <v>12</v>
      </c>
      <c r="M71">
        <v>0.48369827154166672</v>
      </c>
      <c r="N71">
        <v>0.57166250237632343</v>
      </c>
      <c r="O71" t="s">
        <v>571</v>
      </c>
      <c r="P71">
        <f t="shared" si="8"/>
        <v>9.3698271541666711E-2</v>
      </c>
      <c r="Q71" t="str">
        <f t="shared" si="9"/>
        <v>positive</v>
      </c>
      <c r="R71" t="str">
        <f t="shared" si="10"/>
        <v>negative</v>
      </c>
      <c r="S71" t="b">
        <f t="shared" si="11"/>
        <v>0</v>
      </c>
      <c r="T71" t="str">
        <f t="shared" si="12"/>
        <v>neutral</v>
      </c>
      <c r="U71" t="b">
        <f t="shared" si="7"/>
        <v>0</v>
      </c>
    </row>
    <row r="72" spans="1:21" x14ac:dyDescent="0.3">
      <c r="A72" t="s">
        <v>412</v>
      </c>
      <c r="B72" s="2">
        <v>42765</v>
      </c>
      <c r="C72" t="s">
        <v>413</v>
      </c>
      <c r="D72" t="s">
        <v>414</v>
      </c>
      <c r="E72" t="s">
        <v>415</v>
      </c>
      <c r="F72" t="s">
        <v>59</v>
      </c>
      <c r="G72">
        <v>2017</v>
      </c>
      <c r="H72" t="s">
        <v>19</v>
      </c>
      <c r="I72" t="s">
        <v>20</v>
      </c>
      <c r="J72" t="s">
        <v>416</v>
      </c>
      <c r="K72">
        <v>7.7894370879999997</v>
      </c>
      <c r="L72">
        <v>18</v>
      </c>
      <c r="M72">
        <v>0.43274650488888888</v>
      </c>
      <c r="N72">
        <v>0.30491703858329938</v>
      </c>
      <c r="O72" t="s">
        <v>573</v>
      </c>
      <c r="P72">
        <f t="shared" si="8"/>
        <v>4.274650488888887E-2</v>
      </c>
      <c r="Q72" t="str">
        <f t="shared" si="9"/>
        <v>neutral</v>
      </c>
      <c r="R72" t="str">
        <f t="shared" si="10"/>
        <v>positive</v>
      </c>
      <c r="S72" t="b">
        <f t="shared" si="11"/>
        <v>0</v>
      </c>
      <c r="T72" t="str">
        <f t="shared" si="12"/>
        <v>neutral</v>
      </c>
      <c r="U72" t="b">
        <f t="shared" si="7"/>
        <v>0</v>
      </c>
    </row>
    <row r="73" spans="1:21" x14ac:dyDescent="0.3">
      <c r="A73" t="s">
        <v>417</v>
      </c>
      <c r="B73" s="2">
        <v>43040</v>
      </c>
      <c r="C73" t="s">
        <v>418</v>
      </c>
      <c r="D73" t="s">
        <v>419</v>
      </c>
      <c r="E73" t="s">
        <v>420</v>
      </c>
      <c r="F73" t="s">
        <v>421</v>
      </c>
      <c r="G73">
        <v>2017</v>
      </c>
      <c r="H73" t="s">
        <v>19</v>
      </c>
      <c r="I73" t="s">
        <v>20</v>
      </c>
      <c r="J73" t="s">
        <v>422</v>
      </c>
      <c r="K73">
        <v>0.44063611320000001</v>
      </c>
      <c r="L73">
        <v>1</v>
      </c>
      <c r="M73">
        <v>0.44063611320000001</v>
      </c>
      <c r="N73">
        <v>0.34622114570944362</v>
      </c>
      <c r="O73" t="s">
        <v>572</v>
      </c>
      <c r="P73">
        <f t="shared" si="8"/>
        <v>5.0636113199999999E-2</v>
      </c>
      <c r="Q73" t="str">
        <f t="shared" si="9"/>
        <v>positive</v>
      </c>
      <c r="R73" t="str">
        <f t="shared" si="10"/>
        <v>neutral</v>
      </c>
      <c r="S73" t="b">
        <f t="shared" si="11"/>
        <v>0</v>
      </c>
      <c r="T73" t="str">
        <f t="shared" si="12"/>
        <v>neutral</v>
      </c>
      <c r="U73" t="b">
        <f t="shared" si="7"/>
        <v>1</v>
      </c>
    </row>
    <row r="74" spans="1:21" x14ac:dyDescent="0.3">
      <c r="A74" t="s">
        <v>423</v>
      </c>
      <c r="B74" s="2">
        <v>42774</v>
      </c>
      <c r="C74" t="s">
        <v>114</v>
      </c>
      <c r="D74" t="s">
        <v>424</v>
      </c>
      <c r="E74" t="s">
        <v>425</v>
      </c>
      <c r="F74" t="s">
        <v>426</v>
      </c>
      <c r="G74">
        <v>2017</v>
      </c>
      <c r="H74" t="s">
        <v>19</v>
      </c>
      <c r="I74" t="s">
        <v>20</v>
      </c>
      <c r="J74" t="s">
        <v>427</v>
      </c>
      <c r="K74">
        <v>7.2145506257000003</v>
      </c>
      <c r="L74">
        <v>19</v>
      </c>
      <c r="M74">
        <v>0.37971319082631583</v>
      </c>
      <c r="N74">
        <v>2.727414442212283E-2</v>
      </c>
      <c r="O74" t="s">
        <v>572</v>
      </c>
      <c r="P74">
        <f t="shared" si="8"/>
        <v>-1.0286809173684186E-2</v>
      </c>
      <c r="Q74" t="str">
        <f t="shared" si="9"/>
        <v>neutral</v>
      </c>
      <c r="R74" t="str">
        <f t="shared" si="10"/>
        <v>neutral</v>
      </c>
      <c r="S74" t="b">
        <f t="shared" si="11"/>
        <v>1</v>
      </c>
      <c r="T74" t="str">
        <f t="shared" si="12"/>
        <v>neutral</v>
      </c>
      <c r="U74" t="b">
        <f t="shared" si="7"/>
        <v>1</v>
      </c>
    </row>
    <row r="75" spans="1:21" x14ac:dyDescent="0.3">
      <c r="A75" t="s">
        <v>428</v>
      </c>
      <c r="B75" s="2">
        <v>42773</v>
      </c>
      <c r="C75" t="s">
        <v>222</v>
      </c>
      <c r="D75" t="s">
        <v>429</v>
      </c>
      <c r="E75" t="s">
        <v>430</v>
      </c>
      <c r="F75" t="s">
        <v>431</v>
      </c>
      <c r="G75">
        <v>2017</v>
      </c>
      <c r="H75" t="s">
        <v>27</v>
      </c>
      <c r="I75" t="s">
        <v>28</v>
      </c>
      <c r="J75" t="s">
        <v>432</v>
      </c>
      <c r="K75">
        <v>5.3701312779999997</v>
      </c>
      <c r="L75">
        <v>9</v>
      </c>
      <c r="M75">
        <v>0.59668125311111109</v>
      </c>
      <c r="N75">
        <v>1.1631571609392</v>
      </c>
      <c r="O75" t="s">
        <v>574</v>
      </c>
      <c r="P75">
        <f t="shared" si="8"/>
        <v>0.20668125311111107</v>
      </c>
      <c r="Q75" t="str">
        <f t="shared" si="9"/>
        <v>positive</v>
      </c>
      <c r="R75" t="str">
        <f t="shared" si="10"/>
        <v>positive</v>
      </c>
      <c r="S75" t="b">
        <f t="shared" si="11"/>
        <v>1</v>
      </c>
      <c r="T75" t="str">
        <f t="shared" si="12"/>
        <v>positive</v>
      </c>
      <c r="U75" t="b">
        <f t="shared" si="7"/>
        <v>1</v>
      </c>
    </row>
    <row r="76" spans="1:21" x14ac:dyDescent="0.3">
      <c r="A76" t="s">
        <v>433</v>
      </c>
      <c r="B76" s="2">
        <v>43073</v>
      </c>
      <c r="C76" t="s">
        <v>434</v>
      </c>
      <c r="D76" t="s">
        <v>435</v>
      </c>
      <c r="E76" t="s">
        <v>436</v>
      </c>
      <c r="F76" t="s">
        <v>437</v>
      </c>
      <c r="G76">
        <v>2017</v>
      </c>
      <c r="H76" t="s">
        <v>27</v>
      </c>
      <c r="I76" t="s">
        <v>28</v>
      </c>
      <c r="J76" t="s">
        <v>438</v>
      </c>
      <c r="K76">
        <v>0.93900569810000001</v>
      </c>
      <c r="L76">
        <v>2</v>
      </c>
      <c r="M76">
        <v>0.46950284905</v>
      </c>
      <c r="N76">
        <v>0.49734585341531801</v>
      </c>
      <c r="O76" t="s">
        <v>572</v>
      </c>
      <c r="P76">
        <f t="shared" si="8"/>
        <v>7.9502849049999991E-2</v>
      </c>
      <c r="Q76" t="str">
        <f t="shared" si="9"/>
        <v>positive</v>
      </c>
      <c r="R76" t="str">
        <f t="shared" si="10"/>
        <v>neutral</v>
      </c>
      <c r="S76" t="b">
        <f t="shared" si="11"/>
        <v>0</v>
      </c>
      <c r="T76" t="str">
        <f t="shared" si="12"/>
        <v>neutral</v>
      </c>
      <c r="U76" t="b">
        <f t="shared" si="7"/>
        <v>1</v>
      </c>
    </row>
    <row r="77" spans="1:21" x14ac:dyDescent="0.3">
      <c r="A77" t="s">
        <v>439</v>
      </c>
      <c r="B77" s="2">
        <v>43053</v>
      </c>
      <c r="C77" t="s">
        <v>181</v>
      </c>
      <c r="D77" t="s">
        <v>440</v>
      </c>
      <c r="E77" t="s">
        <v>441</v>
      </c>
      <c r="F77" t="s">
        <v>442</v>
      </c>
      <c r="G77">
        <v>2017</v>
      </c>
      <c r="H77" t="s">
        <v>19</v>
      </c>
      <c r="I77" t="s">
        <v>20</v>
      </c>
      <c r="J77" t="s">
        <v>443</v>
      </c>
      <c r="K77">
        <v>5.1564491805000001</v>
      </c>
      <c r="L77">
        <v>13</v>
      </c>
      <c r="M77">
        <v>0.3966499369615385</v>
      </c>
      <c r="N77">
        <v>0.1159423202239991</v>
      </c>
      <c r="O77" t="s">
        <v>572</v>
      </c>
      <c r="P77">
        <f t="shared" si="8"/>
        <v>6.6499369615384829E-3</v>
      </c>
      <c r="Q77" t="str">
        <f t="shared" si="9"/>
        <v>neutral</v>
      </c>
      <c r="R77" t="str">
        <f t="shared" si="10"/>
        <v>neutral</v>
      </c>
      <c r="S77" t="b">
        <f t="shared" si="11"/>
        <v>1</v>
      </c>
      <c r="T77" t="str">
        <f t="shared" si="12"/>
        <v>neutral</v>
      </c>
      <c r="U77" t="b">
        <f t="shared" si="7"/>
        <v>1</v>
      </c>
    </row>
    <row r="78" spans="1:21" x14ac:dyDescent="0.3">
      <c r="A78" t="s">
        <v>444</v>
      </c>
      <c r="B78" s="2">
        <v>43453</v>
      </c>
      <c r="C78" t="s">
        <v>102</v>
      </c>
      <c r="D78" t="s">
        <v>445</v>
      </c>
      <c r="E78" t="s">
        <v>446</v>
      </c>
      <c r="F78" t="s">
        <v>447</v>
      </c>
      <c r="G78">
        <v>2018</v>
      </c>
      <c r="H78" t="s">
        <v>27</v>
      </c>
      <c r="I78" t="s">
        <v>28</v>
      </c>
      <c r="J78" t="s">
        <v>448</v>
      </c>
      <c r="K78">
        <v>0.29886126969999988</v>
      </c>
      <c r="L78">
        <v>6</v>
      </c>
      <c r="M78">
        <v>4.9810211616666662E-2</v>
      </c>
      <c r="N78">
        <v>-1.6998519000126999</v>
      </c>
      <c r="O78" t="s">
        <v>571</v>
      </c>
      <c r="P78">
        <f t="shared" si="8"/>
        <v>-0.34018978838333336</v>
      </c>
      <c r="Q78" t="str">
        <f t="shared" si="9"/>
        <v>negative</v>
      </c>
      <c r="R78" t="str">
        <f t="shared" si="10"/>
        <v>negative</v>
      </c>
      <c r="S78" t="b">
        <f t="shared" si="11"/>
        <v>1</v>
      </c>
      <c r="T78" t="str">
        <f t="shared" si="12"/>
        <v>negative</v>
      </c>
      <c r="U78" t="b">
        <f t="shared" si="7"/>
        <v>1</v>
      </c>
    </row>
    <row r="79" spans="1:21" x14ac:dyDescent="0.3">
      <c r="A79" t="s">
        <v>449</v>
      </c>
      <c r="B79" s="2">
        <v>42773</v>
      </c>
      <c r="C79" t="s">
        <v>222</v>
      </c>
      <c r="D79" t="s">
        <v>450</v>
      </c>
      <c r="E79" t="s">
        <v>451</v>
      </c>
      <c r="F79" t="s">
        <v>452</v>
      </c>
      <c r="G79">
        <v>2017</v>
      </c>
      <c r="J79" t="s">
        <v>453</v>
      </c>
      <c r="K79">
        <v>0.90669055660000009</v>
      </c>
      <c r="L79">
        <v>2</v>
      </c>
      <c r="M79">
        <v>0.45334527829999999</v>
      </c>
      <c r="N79">
        <v>0.41275685902679138</v>
      </c>
      <c r="O79" t="s">
        <v>572</v>
      </c>
      <c r="P79">
        <f t="shared" si="8"/>
        <v>6.3345278299999974E-2</v>
      </c>
      <c r="Q79" t="str">
        <f t="shared" si="9"/>
        <v>positive</v>
      </c>
      <c r="R79" t="str">
        <f t="shared" si="10"/>
        <v>neutral</v>
      </c>
      <c r="S79" t="b">
        <f t="shared" si="11"/>
        <v>0</v>
      </c>
      <c r="T79" t="str">
        <f t="shared" si="12"/>
        <v>neutral</v>
      </c>
      <c r="U79" t="b">
        <f t="shared" si="7"/>
        <v>1</v>
      </c>
    </row>
    <row r="80" spans="1:21" x14ac:dyDescent="0.3">
      <c r="A80" t="s">
        <v>454</v>
      </c>
      <c r="B80" s="2">
        <v>42808</v>
      </c>
      <c r="C80" t="s">
        <v>72</v>
      </c>
      <c r="D80" t="s">
        <v>455</v>
      </c>
      <c r="E80" t="s">
        <v>456</v>
      </c>
      <c r="F80" t="s">
        <v>457</v>
      </c>
      <c r="G80">
        <v>2017</v>
      </c>
      <c r="H80" t="s">
        <v>19</v>
      </c>
      <c r="I80" t="s">
        <v>20</v>
      </c>
      <c r="J80" t="s">
        <v>458</v>
      </c>
      <c r="K80">
        <v>4.3617742850000001</v>
      </c>
      <c r="L80">
        <v>8</v>
      </c>
      <c r="M80">
        <v>0.54522178562500001</v>
      </c>
      <c r="N80">
        <v>0.89375375409233615</v>
      </c>
      <c r="O80" t="s">
        <v>573</v>
      </c>
      <c r="P80">
        <f t="shared" si="8"/>
        <v>0.155221785625</v>
      </c>
      <c r="Q80" t="str">
        <f t="shared" si="9"/>
        <v>positive</v>
      </c>
      <c r="R80" t="str">
        <f t="shared" si="10"/>
        <v>positive</v>
      </c>
      <c r="S80" t="b">
        <f t="shared" si="11"/>
        <v>1</v>
      </c>
      <c r="T80" t="str">
        <f t="shared" si="12"/>
        <v>positive</v>
      </c>
      <c r="U80" t="b">
        <f t="shared" si="7"/>
        <v>1</v>
      </c>
    </row>
    <row r="81" spans="1:21" x14ac:dyDescent="0.3">
      <c r="A81" t="s">
        <v>459</v>
      </c>
      <c r="B81" s="2">
        <v>42626</v>
      </c>
      <c r="C81" t="s">
        <v>460</v>
      </c>
      <c r="D81" t="s">
        <v>461</v>
      </c>
      <c r="E81" t="s">
        <v>462</v>
      </c>
      <c r="F81" t="s">
        <v>463</v>
      </c>
      <c r="G81">
        <v>2016</v>
      </c>
      <c r="H81" t="s">
        <v>19</v>
      </c>
      <c r="I81" t="s">
        <v>20</v>
      </c>
      <c r="J81" t="s">
        <v>464</v>
      </c>
      <c r="K81">
        <v>3.5585038227000001</v>
      </c>
      <c r="L81">
        <v>8</v>
      </c>
      <c r="M81">
        <v>0.44481297783750001</v>
      </c>
      <c r="N81">
        <v>0.3680880949464212</v>
      </c>
      <c r="O81" t="s">
        <v>574</v>
      </c>
      <c r="P81">
        <f t="shared" si="8"/>
        <v>5.4812977837499999E-2</v>
      </c>
      <c r="Q81" t="str">
        <f t="shared" si="9"/>
        <v>positive</v>
      </c>
      <c r="R81" t="str">
        <f t="shared" si="10"/>
        <v>positive</v>
      </c>
      <c r="S81" t="b">
        <f t="shared" si="11"/>
        <v>1</v>
      </c>
      <c r="T81" t="str">
        <f t="shared" si="12"/>
        <v>neutral</v>
      </c>
      <c r="U81" t="b">
        <f t="shared" si="7"/>
        <v>0</v>
      </c>
    </row>
    <row r="82" spans="1:21" x14ac:dyDescent="0.3">
      <c r="A82" t="s">
        <v>465</v>
      </c>
      <c r="B82" s="2">
        <v>43636</v>
      </c>
      <c r="C82" t="s">
        <v>44</v>
      </c>
      <c r="D82" t="s">
        <v>466</v>
      </c>
      <c r="E82" t="s">
        <v>33</v>
      </c>
      <c r="F82" t="s">
        <v>467</v>
      </c>
      <c r="G82">
        <v>2019</v>
      </c>
      <c r="J82" t="s">
        <v>468</v>
      </c>
      <c r="K82">
        <v>2.0162897751000002</v>
      </c>
      <c r="L82">
        <v>5</v>
      </c>
      <c r="M82">
        <v>0.40325795501999989</v>
      </c>
      <c r="N82">
        <v>0.15053697625955939</v>
      </c>
      <c r="O82" t="s">
        <v>574</v>
      </c>
      <c r="P82">
        <f t="shared" si="8"/>
        <v>1.3257955019999879E-2</v>
      </c>
      <c r="Q82" t="str">
        <f t="shared" si="9"/>
        <v>neutral</v>
      </c>
      <c r="R82" t="str">
        <f t="shared" si="10"/>
        <v>positive</v>
      </c>
      <c r="S82" t="b">
        <f t="shared" si="11"/>
        <v>0</v>
      </c>
      <c r="T82" t="str">
        <f t="shared" si="12"/>
        <v>neutral</v>
      </c>
      <c r="U82" t="b">
        <f t="shared" si="7"/>
        <v>0</v>
      </c>
    </row>
    <row r="83" spans="1:21" x14ac:dyDescent="0.3">
      <c r="A83" t="s">
        <v>469</v>
      </c>
      <c r="B83" s="2">
        <v>43494</v>
      </c>
      <c r="C83" t="s">
        <v>470</v>
      </c>
      <c r="D83" t="s">
        <v>471</v>
      </c>
      <c r="E83" t="s">
        <v>399</v>
      </c>
      <c r="F83" t="s">
        <v>472</v>
      </c>
      <c r="G83">
        <v>2019</v>
      </c>
      <c r="H83" t="s">
        <v>243</v>
      </c>
      <c r="I83" t="s">
        <v>28</v>
      </c>
      <c r="J83" t="s">
        <v>473</v>
      </c>
      <c r="K83">
        <v>9.0388784629999996</v>
      </c>
      <c r="L83">
        <v>20</v>
      </c>
      <c r="M83">
        <v>0.45194392314999998</v>
      </c>
      <c r="N83">
        <v>0.40542040822278119</v>
      </c>
      <c r="O83" t="s">
        <v>572</v>
      </c>
      <c r="P83">
        <f t="shared" si="8"/>
        <v>6.1943923149999969E-2</v>
      </c>
      <c r="Q83" t="str">
        <f t="shared" si="9"/>
        <v>positive</v>
      </c>
      <c r="R83" t="str">
        <f t="shared" si="10"/>
        <v>neutral</v>
      </c>
      <c r="S83" t="b">
        <f t="shared" si="11"/>
        <v>0</v>
      </c>
      <c r="T83" t="str">
        <f t="shared" si="12"/>
        <v>neutral</v>
      </c>
      <c r="U83" t="b">
        <f t="shared" si="7"/>
        <v>1</v>
      </c>
    </row>
    <row r="84" spans="1:21" x14ac:dyDescent="0.3">
      <c r="A84" t="s">
        <v>474</v>
      </c>
      <c r="B84" s="2">
        <v>43382</v>
      </c>
      <c r="C84" t="s">
        <v>475</v>
      </c>
      <c r="D84" t="s">
        <v>476</v>
      </c>
      <c r="E84" t="s">
        <v>477</v>
      </c>
      <c r="F84" t="s">
        <v>478</v>
      </c>
      <c r="G84">
        <v>2018</v>
      </c>
      <c r="H84" t="s">
        <v>19</v>
      </c>
      <c r="I84" t="s">
        <v>20</v>
      </c>
      <c r="J84" t="s">
        <v>479</v>
      </c>
      <c r="K84">
        <v>3.7054685025</v>
      </c>
      <c r="L84">
        <v>12</v>
      </c>
      <c r="M84">
        <v>0.308789041875</v>
      </c>
      <c r="N84">
        <v>-0.34403182294638729</v>
      </c>
      <c r="O84" t="s">
        <v>572</v>
      </c>
      <c r="P84">
        <f t="shared" si="8"/>
        <v>-8.121095812500001E-2</v>
      </c>
      <c r="Q84" t="str">
        <f t="shared" si="9"/>
        <v>neutral</v>
      </c>
      <c r="R84" t="str">
        <f t="shared" si="10"/>
        <v>neutral</v>
      </c>
      <c r="S84" t="b">
        <f t="shared" si="11"/>
        <v>1</v>
      </c>
      <c r="T84" t="str">
        <f t="shared" si="12"/>
        <v>neutral</v>
      </c>
      <c r="U84" t="b">
        <f t="shared" si="7"/>
        <v>1</v>
      </c>
    </row>
    <row r="85" spans="1:21" x14ac:dyDescent="0.3">
      <c r="A85" t="s">
        <v>480</v>
      </c>
      <c r="B85" s="2">
        <v>43419</v>
      </c>
      <c r="C85" t="s">
        <v>475</v>
      </c>
      <c r="D85" t="s">
        <v>481</v>
      </c>
      <c r="E85" t="s">
        <v>482</v>
      </c>
      <c r="F85" t="s">
        <v>483</v>
      </c>
      <c r="G85">
        <v>2018</v>
      </c>
      <c r="H85" t="s">
        <v>27</v>
      </c>
      <c r="I85" t="s">
        <v>28</v>
      </c>
      <c r="J85" t="s">
        <v>484</v>
      </c>
      <c r="K85">
        <v>5.8362222939999997</v>
      </c>
      <c r="L85">
        <v>13</v>
      </c>
      <c r="M85">
        <v>0.44894017646153839</v>
      </c>
      <c r="N85">
        <v>0.38969502996473898</v>
      </c>
      <c r="O85" t="s">
        <v>571</v>
      </c>
      <c r="P85">
        <f t="shared" si="8"/>
        <v>5.8940176461538374E-2</v>
      </c>
      <c r="Q85" t="str">
        <f t="shared" si="9"/>
        <v>positive</v>
      </c>
      <c r="R85" t="str">
        <f t="shared" si="10"/>
        <v>negative</v>
      </c>
      <c r="S85" t="b">
        <f t="shared" si="11"/>
        <v>0</v>
      </c>
      <c r="T85" t="str">
        <f t="shared" si="12"/>
        <v>neutral</v>
      </c>
      <c r="U85" t="b">
        <f t="shared" si="7"/>
        <v>0</v>
      </c>
    </row>
    <row r="86" spans="1:21" x14ac:dyDescent="0.3">
      <c r="A86" t="s">
        <v>485</v>
      </c>
      <c r="B86" s="2">
        <v>42985</v>
      </c>
      <c r="C86" t="s">
        <v>486</v>
      </c>
      <c r="D86" t="s">
        <v>487</v>
      </c>
      <c r="E86" t="s">
        <v>488</v>
      </c>
      <c r="F86" t="s">
        <v>489</v>
      </c>
      <c r="G86">
        <v>2017</v>
      </c>
      <c r="H86" t="s">
        <v>490</v>
      </c>
      <c r="I86" t="s">
        <v>28</v>
      </c>
      <c r="J86" t="s">
        <v>491</v>
      </c>
      <c r="K86">
        <v>1.0637693185999999</v>
      </c>
      <c r="L86">
        <v>3</v>
      </c>
      <c r="M86">
        <v>0.35458977286666671</v>
      </c>
      <c r="N86">
        <v>-0.1042533415899299</v>
      </c>
      <c r="O86" t="s">
        <v>572</v>
      </c>
      <c r="P86">
        <f t="shared" si="8"/>
        <v>-3.5410227133333305E-2</v>
      </c>
      <c r="Q86" t="str">
        <f t="shared" si="9"/>
        <v>neutral</v>
      </c>
      <c r="R86" t="str">
        <f t="shared" si="10"/>
        <v>neutral</v>
      </c>
      <c r="S86" t="b">
        <f t="shared" si="11"/>
        <v>1</v>
      </c>
      <c r="T86" t="str">
        <f t="shared" si="12"/>
        <v>neutral</v>
      </c>
      <c r="U86" t="b">
        <f t="shared" si="7"/>
        <v>1</v>
      </c>
    </row>
    <row r="87" spans="1:21" x14ac:dyDescent="0.3">
      <c r="A87" t="s">
        <v>492</v>
      </c>
      <c r="B87" s="2">
        <v>42809</v>
      </c>
      <c r="C87" t="s">
        <v>493</v>
      </c>
      <c r="D87" t="s">
        <v>494</v>
      </c>
      <c r="E87" t="s">
        <v>495</v>
      </c>
      <c r="F87" t="s">
        <v>496</v>
      </c>
      <c r="G87">
        <v>2017</v>
      </c>
      <c r="H87" t="s">
        <v>19</v>
      </c>
      <c r="I87" t="s">
        <v>20</v>
      </c>
      <c r="J87" t="s">
        <v>497</v>
      </c>
      <c r="K87">
        <v>1.3870435399000001</v>
      </c>
      <c r="L87">
        <v>3</v>
      </c>
      <c r="M87">
        <v>0.46234784663333328</v>
      </c>
      <c r="N87">
        <v>0.45988759507699001</v>
      </c>
      <c r="O87" t="s">
        <v>571</v>
      </c>
      <c r="P87">
        <f t="shared" si="8"/>
        <v>7.2347846633333268E-2</v>
      </c>
      <c r="Q87" t="str">
        <f t="shared" si="9"/>
        <v>positive</v>
      </c>
      <c r="R87" t="str">
        <f t="shared" si="10"/>
        <v>negative</v>
      </c>
      <c r="S87" t="b">
        <f t="shared" si="11"/>
        <v>0</v>
      </c>
      <c r="T87" t="str">
        <f t="shared" si="12"/>
        <v>neutral</v>
      </c>
      <c r="U87" t="b">
        <f t="shared" si="7"/>
        <v>0</v>
      </c>
    </row>
    <row r="88" spans="1:21" x14ac:dyDescent="0.3">
      <c r="A88" t="s">
        <v>498</v>
      </c>
      <c r="B88" s="2">
        <v>43229</v>
      </c>
      <c r="C88" t="s">
        <v>499</v>
      </c>
      <c r="D88" t="s">
        <v>500</v>
      </c>
      <c r="E88" t="s">
        <v>501</v>
      </c>
      <c r="F88" t="s">
        <v>502</v>
      </c>
      <c r="G88">
        <v>2018</v>
      </c>
      <c r="H88" t="s">
        <v>19</v>
      </c>
      <c r="I88" t="s">
        <v>20</v>
      </c>
      <c r="J88" t="s">
        <v>503</v>
      </c>
      <c r="K88">
        <v>1.3594523167000001</v>
      </c>
      <c r="L88">
        <v>3</v>
      </c>
      <c r="M88">
        <v>0.45315077223333339</v>
      </c>
      <c r="N88">
        <v>0.41173857027309357</v>
      </c>
      <c r="O88" t="s">
        <v>572</v>
      </c>
      <c r="P88">
        <f t="shared" si="8"/>
        <v>6.3150772233333374E-2</v>
      </c>
      <c r="Q88" t="str">
        <f t="shared" si="9"/>
        <v>positive</v>
      </c>
      <c r="R88" t="str">
        <f t="shared" si="10"/>
        <v>neutral</v>
      </c>
      <c r="S88" t="b">
        <f t="shared" si="11"/>
        <v>0</v>
      </c>
      <c r="T88" t="str">
        <f t="shared" si="12"/>
        <v>neutral</v>
      </c>
      <c r="U88" t="b">
        <f t="shared" si="7"/>
        <v>1</v>
      </c>
    </row>
    <row r="89" spans="1:21" x14ac:dyDescent="0.3">
      <c r="A89" t="s">
        <v>504</v>
      </c>
      <c r="B89" s="2">
        <v>43432</v>
      </c>
      <c r="C89" t="s">
        <v>380</v>
      </c>
      <c r="D89" t="s">
        <v>505</v>
      </c>
      <c r="E89" t="s">
        <v>506</v>
      </c>
      <c r="F89" t="s">
        <v>507</v>
      </c>
      <c r="G89">
        <v>2018</v>
      </c>
      <c r="H89" t="s">
        <v>27</v>
      </c>
      <c r="I89" t="s">
        <v>28</v>
      </c>
      <c r="J89" t="s">
        <v>508</v>
      </c>
      <c r="K89">
        <v>5.0349407605999996</v>
      </c>
      <c r="L89">
        <v>14</v>
      </c>
      <c r="M89">
        <v>0.35963862575714278</v>
      </c>
      <c r="N89">
        <v>-7.782131195942453E-2</v>
      </c>
      <c r="O89" t="s">
        <v>575</v>
      </c>
      <c r="P89">
        <f t="shared" si="8"/>
        <v>-3.0361374242857231E-2</v>
      </c>
      <c r="Q89" t="str">
        <f t="shared" si="9"/>
        <v>neutral</v>
      </c>
      <c r="R89" t="str">
        <f t="shared" si="10"/>
        <v>negative</v>
      </c>
      <c r="S89" t="b">
        <f t="shared" si="11"/>
        <v>0</v>
      </c>
      <c r="T89" t="str">
        <f t="shared" si="12"/>
        <v>neutral</v>
      </c>
      <c r="U89" t="b">
        <f t="shared" si="7"/>
        <v>0</v>
      </c>
    </row>
    <row r="90" spans="1:21" x14ac:dyDescent="0.3">
      <c r="A90" t="s">
        <v>509</v>
      </c>
      <c r="B90" s="2">
        <v>41666</v>
      </c>
      <c r="C90" t="s">
        <v>96</v>
      </c>
      <c r="D90" t="s">
        <v>510</v>
      </c>
      <c r="E90" t="s">
        <v>511</v>
      </c>
      <c r="F90" t="s">
        <v>512</v>
      </c>
      <c r="G90">
        <v>2014</v>
      </c>
      <c r="H90" t="s">
        <v>19</v>
      </c>
      <c r="I90" t="s">
        <v>20</v>
      </c>
      <c r="J90" t="s">
        <v>513</v>
      </c>
      <c r="K90">
        <v>9.4843530995999998</v>
      </c>
      <c r="L90">
        <v>25</v>
      </c>
      <c r="M90">
        <v>0.379374123984</v>
      </c>
      <c r="N90">
        <v>2.5499043222458329E-2</v>
      </c>
      <c r="O90" t="s">
        <v>575</v>
      </c>
      <c r="P90">
        <f t="shared" si="8"/>
        <v>-1.0625876016000013E-2</v>
      </c>
      <c r="Q90" t="str">
        <f t="shared" si="9"/>
        <v>neutral</v>
      </c>
      <c r="R90" t="str">
        <f t="shared" si="10"/>
        <v>negative</v>
      </c>
      <c r="S90" t="b">
        <f t="shared" si="11"/>
        <v>0</v>
      </c>
      <c r="T90" t="str">
        <f t="shared" si="12"/>
        <v>neutral</v>
      </c>
      <c r="U90" t="b">
        <f t="shared" si="7"/>
        <v>0</v>
      </c>
    </row>
    <row r="91" spans="1:21" x14ac:dyDescent="0.3">
      <c r="A91" t="s">
        <v>514</v>
      </c>
      <c r="B91" s="2">
        <v>43089</v>
      </c>
      <c r="C91" t="s">
        <v>515</v>
      </c>
      <c r="D91" t="s">
        <v>516</v>
      </c>
      <c r="E91" t="s">
        <v>517</v>
      </c>
      <c r="F91" t="s">
        <v>518</v>
      </c>
      <c r="G91">
        <v>2017</v>
      </c>
      <c r="H91" t="s">
        <v>27</v>
      </c>
      <c r="I91" t="s">
        <v>28</v>
      </c>
      <c r="J91" t="s">
        <v>519</v>
      </c>
      <c r="K91">
        <v>21.4964772885</v>
      </c>
      <c r="L91">
        <v>58</v>
      </c>
      <c r="M91">
        <v>0.37062891876724141</v>
      </c>
      <c r="N91">
        <v>-2.0284331422948221E-2</v>
      </c>
      <c r="O91" t="s">
        <v>572</v>
      </c>
      <c r="P91">
        <f t="shared" si="8"/>
        <v>-1.9371081232758602E-2</v>
      </c>
      <c r="Q91" t="str">
        <f t="shared" si="9"/>
        <v>neutral</v>
      </c>
      <c r="R91" t="str">
        <f t="shared" si="10"/>
        <v>neutral</v>
      </c>
      <c r="S91" t="b">
        <f t="shared" si="11"/>
        <v>1</v>
      </c>
      <c r="T91" t="str">
        <f t="shared" si="12"/>
        <v>neutral</v>
      </c>
      <c r="U91" t="b">
        <f t="shared" si="7"/>
        <v>1</v>
      </c>
    </row>
    <row r="92" spans="1:21" x14ac:dyDescent="0.3">
      <c r="A92" t="s">
        <v>520</v>
      </c>
      <c r="B92" s="2">
        <v>43493</v>
      </c>
      <c r="C92" t="s">
        <v>521</v>
      </c>
      <c r="D92" t="s">
        <v>522</v>
      </c>
      <c r="E92" t="s">
        <v>451</v>
      </c>
      <c r="F92" t="s">
        <v>523</v>
      </c>
      <c r="G92">
        <v>2019</v>
      </c>
      <c r="J92" t="s">
        <v>524</v>
      </c>
      <c r="K92">
        <v>1.6560606402</v>
      </c>
      <c r="L92">
        <v>7</v>
      </c>
      <c r="M92">
        <v>0.2365800914571429</v>
      </c>
      <c r="N92">
        <v>-0.72206405292734077</v>
      </c>
      <c r="O92" t="s">
        <v>571</v>
      </c>
      <c r="P92">
        <f t="shared" si="8"/>
        <v>-0.15341990854285711</v>
      </c>
      <c r="Q92" t="str">
        <f t="shared" si="9"/>
        <v>neutral</v>
      </c>
      <c r="R92" t="str">
        <f t="shared" si="10"/>
        <v>negative</v>
      </c>
      <c r="S92" t="b">
        <f t="shared" si="11"/>
        <v>0</v>
      </c>
      <c r="T92" t="str">
        <f t="shared" si="12"/>
        <v>negative</v>
      </c>
      <c r="U92" t="b">
        <f t="shared" si="7"/>
        <v>1</v>
      </c>
    </row>
    <row r="93" spans="1:21" x14ac:dyDescent="0.3">
      <c r="A93" t="s">
        <v>525</v>
      </c>
      <c r="B93" s="2">
        <v>43264</v>
      </c>
      <c r="C93" t="s">
        <v>144</v>
      </c>
      <c r="D93" t="s">
        <v>526</v>
      </c>
      <c r="E93" t="s">
        <v>146</v>
      </c>
      <c r="F93" t="s">
        <v>147</v>
      </c>
      <c r="G93">
        <v>2018</v>
      </c>
      <c r="H93" t="s">
        <v>27</v>
      </c>
      <c r="I93" t="s">
        <v>28</v>
      </c>
      <c r="J93" t="s">
        <v>527</v>
      </c>
      <c r="K93">
        <v>2.5954244986999999</v>
      </c>
      <c r="L93">
        <v>10</v>
      </c>
      <c r="M93">
        <v>0.25954244987000002</v>
      </c>
      <c r="N93">
        <v>-0.60185026355355709</v>
      </c>
      <c r="O93" t="s">
        <v>571</v>
      </c>
      <c r="P93">
        <f t="shared" si="8"/>
        <v>-0.13045755012999999</v>
      </c>
      <c r="Q93" t="str">
        <f t="shared" si="9"/>
        <v>neutral</v>
      </c>
      <c r="R93" t="str">
        <f t="shared" si="10"/>
        <v>negative</v>
      </c>
      <c r="S93" t="b">
        <f t="shared" si="11"/>
        <v>0</v>
      </c>
      <c r="T93" t="str">
        <f t="shared" si="12"/>
        <v>negative</v>
      </c>
      <c r="U93" t="b">
        <f t="shared" si="7"/>
        <v>1</v>
      </c>
    </row>
    <row r="94" spans="1:21" x14ac:dyDescent="0.3">
      <c r="A94" t="s">
        <v>528</v>
      </c>
      <c r="B94" s="2">
        <v>43566</v>
      </c>
      <c r="C94" t="s">
        <v>72</v>
      </c>
      <c r="D94" t="s">
        <v>529</v>
      </c>
      <c r="E94" t="s">
        <v>530</v>
      </c>
      <c r="F94" t="s">
        <v>531</v>
      </c>
      <c r="G94">
        <v>2019</v>
      </c>
      <c r="H94" t="s">
        <v>19</v>
      </c>
      <c r="I94" t="s">
        <v>20</v>
      </c>
      <c r="J94" t="s">
        <v>532</v>
      </c>
      <c r="K94">
        <v>4.1752953888000004</v>
      </c>
      <c r="L94">
        <v>14</v>
      </c>
      <c r="M94">
        <v>0.29823538491428581</v>
      </c>
      <c r="N94">
        <v>-0.39928290265639232</v>
      </c>
      <c r="O94" t="s">
        <v>572</v>
      </c>
      <c r="P94">
        <f t="shared" si="8"/>
        <v>-9.1764615085714207E-2</v>
      </c>
      <c r="Q94" t="str">
        <f t="shared" si="9"/>
        <v>neutral</v>
      </c>
      <c r="R94" t="str">
        <f t="shared" si="10"/>
        <v>neutral</v>
      </c>
      <c r="S94" t="b">
        <f t="shared" si="11"/>
        <v>1</v>
      </c>
      <c r="T94" t="str">
        <f t="shared" si="12"/>
        <v>neutral</v>
      </c>
      <c r="U94" t="b">
        <f t="shared" si="7"/>
        <v>1</v>
      </c>
    </row>
    <row r="95" spans="1:21" x14ac:dyDescent="0.3">
      <c r="A95" t="s">
        <v>533</v>
      </c>
      <c r="B95" s="2">
        <v>43426</v>
      </c>
      <c r="C95" t="s">
        <v>534</v>
      </c>
      <c r="D95" t="s">
        <v>535</v>
      </c>
      <c r="E95" t="s">
        <v>216</v>
      </c>
      <c r="F95" t="s">
        <v>189</v>
      </c>
      <c r="G95">
        <v>2018</v>
      </c>
      <c r="H95" t="s">
        <v>19</v>
      </c>
      <c r="I95" t="s">
        <v>20</v>
      </c>
      <c r="J95" t="s">
        <v>536</v>
      </c>
      <c r="K95">
        <v>20.175607948900002</v>
      </c>
      <c r="L95">
        <v>44</v>
      </c>
      <c r="M95">
        <v>0.45853654429318191</v>
      </c>
      <c r="N95">
        <v>0.4399344574888997</v>
      </c>
      <c r="O95" t="s">
        <v>572</v>
      </c>
      <c r="P95">
        <f t="shared" si="8"/>
        <v>6.85365442931819E-2</v>
      </c>
      <c r="Q95" t="str">
        <f t="shared" si="9"/>
        <v>positive</v>
      </c>
      <c r="R95" t="str">
        <f t="shared" si="10"/>
        <v>neutral</v>
      </c>
      <c r="S95" t="b">
        <f t="shared" si="11"/>
        <v>0</v>
      </c>
      <c r="T95" t="str">
        <f t="shared" si="12"/>
        <v>neutral</v>
      </c>
      <c r="U95" t="b">
        <f t="shared" si="7"/>
        <v>1</v>
      </c>
    </row>
    <row r="96" spans="1:21" x14ac:dyDescent="0.3">
      <c r="A96" t="s">
        <v>537</v>
      </c>
      <c r="B96" s="2">
        <v>43398</v>
      </c>
      <c r="C96" t="s">
        <v>538</v>
      </c>
      <c r="D96" t="s">
        <v>539</v>
      </c>
      <c r="E96" t="s">
        <v>540</v>
      </c>
      <c r="F96" t="s">
        <v>541</v>
      </c>
      <c r="G96">
        <v>2018</v>
      </c>
      <c r="H96" t="s">
        <v>27</v>
      </c>
      <c r="I96" t="s">
        <v>28</v>
      </c>
      <c r="J96" t="s">
        <v>542</v>
      </c>
      <c r="K96">
        <v>1</v>
      </c>
      <c r="L96">
        <v>1</v>
      </c>
      <c r="M96">
        <v>1</v>
      </c>
      <c r="N96">
        <v>3.274633430809279</v>
      </c>
      <c r="O96" t="s">
        <v>575</v>
      </c>
      <c r="P96">
        <f t="shared" si="8"/>
        <v>0.61</v>
      </c>
      <c r="Q96" t="str">
        <f t="shared" si="9"/>
        <v>positive</v>
      </c>
      <c r="R96" t="str">
        <f t="shared" si="10"/>
        <v>negative</v>
      </c>
      <c r="S96" t="b">
        <f t="shared" si="11"/>
        <v>0</v>
      </c>
      <c r="T96" t="str">
        <f t="shared" si="12"/>
        <v>positive</v>
      </c>
      <c r="U96" t="b">
        <f t="shared" si="7"/>
        <v>0</v>
      </c>
    </row>
    <row r="97" spans="1:21" x14ac:dyDescent="0.3">
      <c r="A97" t="s">
        <v>543</v>
      </c>
      <c r="B97" s="2">
        <v>44518</v>
      </c>
      <c r="C97" t="s">
        <v>544</v>
      </c>
      <c r="D97" t="s">
        <v>545</v>
      </c>
      <c r="E97" t="s">
        <v>546</v>
      </c>
      <c r="F97" t="s">
        <v>547</v>
      </c>
      <c r="G97">
        <v>2021</v>
      </c>
      <c r="H97" t="s">
        <v>19</v>
      </c>
      <c r="I97" t="s">
        <v>20</v>
      </c>
      <c r="J97" t="s">
        <v>548</v>
      </c>
      <c r="K97">
        <v>0.42446670180000001</v>
      </c>
      <c r="L97">
        <v>1</v>
      </c>
      <c r="M97">
        <v>0.42446670180000001</v>
      </c>
      <c r="N97">
        <v>0.26157016250515341</v>
      </c>
      <c r="O97" t="s">
        <v>572</v>
      </c>
      <c r="P97">
        <f t="shared" si="8"/>
        <v>3.4466701799999999E-2</v>
      </c>
      <c r="Q97" t="str">
        <f t="shared" si="9"/>
        <v>neutral</v>
      </c>
      <c r="R97" t="str">
        <f t="shared" si="10"/>
        <v>neutral</v>
      </c>
      <c r="S97" t="b">
        <f t="shared" si="11"/>
        <v>1</v>
      </c>
      <c r="T97" t="str">
        <f t="shared" si="12"/>
        <v>neutral</v>
      </c>
      <c r="U97" t="b">
        <f t="shared" si="7"/>
        <v>1</v>
      </c>
    </row>
    <row r="98" spans="1:21" x14ac:dyDescent="0.3">
      <c r="A98" t="s">
        <v>549</v>
      </c>
      <c r="B98" s="2">
        <v>42912</v>
      </c>
      <c r="C98" t="s">
        <v>72</v>
      </c>
      <c r="D98" t="s">
        <v>550</v>
      </c>
      <c r="E98" t="s">
        <v>216</v>
      </c>
      <c r="F98" t="s">
        <v>189</v>
      </c>
      <c r="G98">
        <v>2017</v>
      </c>
      <c r="H98" t="s">
        <v>19</v>
      </c>
      <c r="I98" t="s">
        <v>20</v>
      </c>
      <c r="J98" t="s">
        <v>551</v>
      </c>
      <c r="K98">
        <v>5.0459007842999997</v>
      </c>
      <c r="L98">
        <v>9</v>
      </c>
      <c r="M98">
        <v>0.56065564270000001</v>
      </c>
      <c r="N98">
        <v>0.97455392323351109</v>
      </c>
      <c r="O98" t="s">
        <v>574</v>
      </c>
      <c r="P98">
        <f t="shared" si="8"/>
        <v>0.1706556427</v>
      </c>
      <c r="Q98" t="str">
        <f t="shared" si="9"/>
        <v>positive</v>
      </c>
      <c r="R98" t="str">
        <f t="shared" si="10"/>
        <v>positive</v>
      </c>
      <c r="S98" t="b">
        <f t="shared" si="11"/>
        <v>1</v>
      </c>
      <c r="T98" t="str">
        <f t="shared" si="12"/>
        <v>positive</v>
      </c>
      <c r="U98" t="b">
        <f t="shared" ref="U98:U101" si="13">+T98=R98</f>
        <v>1</v>
      </c>
    </row>
    <row r="99" spans="1:21" x14ac:dyDescent="0.3">
      <c r="A99" t="s">
        <v>552</v>
      </c>
      <c r="B99" s="2">
        <v>42660</v>
      </c>
      <c r="C99" t="s">
        <v>553</v>
      </c>
      <c r="D99" t="s">
        <v>554</v>
      </c>
      <c r="E99" t="s">
        <v>555</v>
      </c>
      <c r="F99" t="s">
        <v>556</v>
      </c>
      <c r="G99">
        <v>2016</v>
      </c>
      <c r="J99" t="s">
        <v>557</v>
      </c>
      <c r="K99">
        <v>2.7546944488</v>
      </c>
      <c r="L99">
        <v>4</v>
      </c>
      <c r="M99">
        <v>0.68867361220000001</v>
      </c>
      <c r="N99">
        <v>1.6447605694687499</v>
      </c>
      <c r="O99" t="s">
        <v>572</v>
      </c>
      <c r="P99">
        <f t="shared" si="8"/>
        <v>0.29867361219999999</v>
      </c>
      <c r="Q99" t="str">
        <f t="shared" si="9"/>
        <v>positive</v>
      </c>
      <c r="R99" t="str">
        <f t="shared" si="10"/>
        <v>neutral</v>
      </c>
      <c r="S99" t="b">
        <f t="shared" si="11"/>
        <v>0</v>
      </c>
      <c r="T99" t="str">
        <f t="shared" si="12"/>
        <v>positive</v>
      </c>
      <c r="U99" t="b">
        <f t="shared" si="13"/>
        <v>0</v>
      </c>
    </row>
    <row r="100" spans="1:21" x14ac:dyDescent="0.3">
      <c r="A100" t="s">
        <v>558</v>
      </c>
      <c r="B100" s="2">
        <v>42753</v>
      </c>
      <c r="C100" t="s">
        <v>559</v>
      </c>
      <c r="D100" t="s">
        <v>560</v>
      </c>
      <c r="E100" t="s">
        <v>561</v>
      </c>
      <c r="F100" t="s">
        <v>562</v>
      </c>
      <c r="G100">
        <v>2017</v>
      </c>
      <c r="H100" t="s">
        <v>19</v>
      </c>
      <c r="I100" t="s">
        <v>20</v>
      </c>
      <c r="J100" t="s">
        <v>563</v>
      </c>
      <c r="K100">
        <v>34.179753541899998</v>
      </c>
      <c r="L100">
        <v>67</v>
      </c>
      <c r="M100">
        <v>0.5101455752522388</v>
      </c>
      <c r="N100">
        <v>0.71012086717508194</v>
      </c>
      <c r="O100" t="s">
        <v>574</v>
      </c>
      <c r="P100">
        <f t="shared" si="8"/>
        <v>0.12014557525223879</v>
      </c>
      <c r="Q100" t="str">
        <f t="shared" si="9"/>
        <v>positive</v>
      </c>
      <c r="R100" t="str">
        <f t="shared" si="10"/>
        <v>positive</v>
      </c>
      <c r="S100" t="b">
        <f t="shared" si="11"/>
        <v>1</v>
      </c>
      <c r="T100" t="str">
        <f t="shared" si="12"/>
        <v>positive</v>
      </c>
      <c r="U100" t="b">
        <f t="shared" si="13"/>
        <v>1</v>
      </c>
    </row>
    <row r="101" spans="1:21" x14ac:dyDescent="0.3">
      <c r="A101" t="s">
        <v>564</v>
      </c>
      <c r="B101" s="2">
        <v>43556</v>
      </c>
      <c r="C101" t="s">
        <v>565</v>
      </c>
      <c r="D101" t="s">
        <v>566</v>
      </c>
      <c r="E101" t="s">
        <v>567</v>
      </c>
      <c r="F101" t="s">
        <v>568</v>
      </c>
      <c r="G101">
        <v>2019</v>
      </c>
      <c r="J101" t="s">
        <v>569</v>
      </c>
      <c r="K101">
        <v>21.346085414000001</v>
      </c>
      <c r="L101">
        <v>49</v>
      </c>
      <c r="M101">
        <v>0.43563439620408168</v>
      </c>
      <c r="N101">
        <v>0.32003588448131398</v>
      </c>
      <c r="O101" t="s">
        <v>574</v>
      </c>
      <c r="P101">
        <f t="shared" si="8"/>
        <v>4.5634396204081662E-2</v>
      </c>
      <c r="Q101" t="str">
        <f t="shared" si="9"/>
        <v>positive</v>
      </c>
      <c r="R101" t="str">
        <f t="shared" si="10"/>
        <v>positive</v>
      </c>
      <c r="S101" t="b">
        <f t="shared" si="11"/>
        <v>1</v>
      </c>
      <c r="T101" t="str">
        <f t="shared" si="12"/>
        <v>neutral</v>
      </c>
      <c r="U101" t="b">
        <f t="shared" si="13"/>
        <v>0</v>
      </c>
    </row>
  </sheetData>
  <autoFilter ref="A1:U101" xr:uid="{00000000-0001-0000-0000-00000000000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EABB0-C46F-409A-B22F-ECF9D4FDD5DF}">
  <dimension ref="A1:W96"/>
  <sheetViews>
    <sheetView workbookViewId="0">
      <selection activeCell="W5" sqref="W5"/>
    </sheetView>
  </sheetViews>
  <sheetFormatPr defaultRowHeight="14.4" x14ac:dyDescent="0.3"/>
  <sheetData>
    <row r="1" spans="1:23" x14ac:dyDescent="0.3">
      <c r="A1">
        <v>0.49467488741666671</v>
      </c>
      <c r="O1">
        <v>0.1046748874166667</v>
      </c>
    </row>
    <row r="2" spans="1:23" x14ac:dyDescent="0.3">
      <c r="A2">
        <v>0.30919778878333332</v>
      </c>
      <c r="C2">
        <f>+AVERAGE(A1:A96)</f>
        <v>0.39010779513573124</v>
      </c>
      <c r="E2">
        <f>+C2+2*C3</f>
        <v>0.7471548502611689</v>
      </c>
      <c r="O2">
        <v>-8.0802211216666697E-2</v>
      </c>
      <c r="Q2">
        <f>+AVERAGE(O1:O96)</f>
        <v>1.077951357313766E-4</v>
      </c>
      <c r="S2">
        <f>+Q2-2*Q3</f>
        <v>-0.35693925998970572</v>
      </c>
    </row>
    <row r="3" spans="1:23" x14ac:dyDescent="0.3">
      <c r="A3">
        <v>0.56109438104999998</v>
      </c>
      <c r="C3">
        <f>+_xlfn.STDEV.S(A1:A96)</f>
        <v>0.17852352756271886</v>
      </c>
      <c r="E3">
        <f>+C2-2*C3</f>
        <v>3.3060740010293521E-2</v>
      </c>
      <c r="G3">
        <f>+(E2-E3)/3</f>
        <v>0.2380313700836251</v>
      </c>
      <c r="I3">
        <f>+E3+G3</f>
        <v>0.27109211009391865</v>
      </c>
      <c r="K3">
        <f>+I3-C2</f>
        <v>-0.11901568504181259</v>
      </c>
      <c r="O3">
        <v>0.17109438104999997</v>
      </c>
      <c r="Q3">
        <f>+_xlfn.STDEV.S(O1:O96)</f>
        <v>0.17852352756271855</v>
      </c>
      <c r="S3">
        <f>+Q2+2*Q3</f>
        <v>0.3571548502611685</v>
      </c>
      <c r="U3">
        <f>+(S3-S2)/3</f>
        <v>0.23803137008362474</v>
      </c>
      <c r="W3">
        <f>+S2+U3</f>
        <v>-0.11890788990608098</v>
      </c>
    </row>
    <row r="4" spans="1:23" x14ac:dyDescent="0.3">
      <c r="A4">
        <v>0.41427086094285709</v>
      </c>
      <c r="I4">
        <f>+I3+G3</f>
        <v>0.50912348017754372</v>
      </c>
      <c r="K4">
        <f>+I4-C2</f>
        <v>0.11901568504181248</v>
      </c>
      <c r="O4">
        <v>2.4270860942857075E-2</v>
      </c>
      <c r="W4">
        <f>+W3+U3</f>
        <v>0.11912348017754376</v>
      </c>
    </row>
    <row r="5" spans="1:23" x14ac:dyDescent="0.3">
      <c r="A5">
        <v>0.46279837303617022</v>
      </c>
      <c r="O5">
        <v>7.2798373036170205E-2</v>
      </c>
    </row>
    <row r="6" spans="1:23" x14ac:dyDescent="0.3">
      <c r="A6">
        <v>0.4568555298282051</v>
      </c>
      <c r="O6">
        <v>6.6855529828205085E-2</v>
      </c>
    </row>
    <row r="7" spans="1:23" x14ac:dyDescent="0.3">
      <c r="A7">
        <v>0.34390150115714291</v>
      </c>
      <c r="E7">
        <f>+C2+C3</f>
        <v>0.56863132269845007</v>
      </c>
      <c r="G7">
        <f>+E7-C2</f>
        <v>0.17852352756271883</v>
      </c>
      <c r="O7">
        <v>-4.6098498842857105E-2</v>
      </c>
    </row>
    <row r="8" spans="1:23" x14ac:dyDescent="0.3">
      <c r="A8">
        <v>0.42103893145999988</v>
      </c>
      <c r="E8">
        <f>+C2-C3</f>
        <v>0.21158426757301238</v>
      </c>
      <c r="G8">
        <f>+E8-C3</f>
        <v>3.3060740010293521E-2</v>
      </c>
      <c r="O8">
        <v>3.1038931459999863E-2</v>
      </c>
    </row>
    <row r="9" spans="1:23" x14ac:dyDescent="0.3">
      <c r="A9">
        <v>0.34260416389999998</v>
      </c>
      <c r="O9">
        <v>-4.7395836100000033E-2</v>
      </c>
    </row>
    <row r="10" spans="1:23" x14ac:dyDescent="0.3">
      <c r="A10">
        <v>0.16903230914308939</v>
      </c>
      <c r="O10">
        <v>-0.22096769085691062</v>
      </c>
    </row>
    <row r="11" spans="1:23" x14ac:dyDescent="0.3">
      <c r="A11">
        <v>0.21849547035454539</v>
      </c>
      <c r="O11">
        <v>-0.17150452964545462</v>
      </c>
    </row>
    <row r="12" spans="1:23" x14ac:dyDescent="0.3">
      <c r="A12">
        <v>0.53456150796666668</v>
      </c>
      <c r="O12">
        <v>0.14456150796666667</v>
      </c>
    </row>
    <row r="13" spans="1:23" x14ac:dyDescent="0.3">
      <c r="A13">
        <v>0.56272699321538466</v>
      </c>
      <c r="O13">
        <v>0.17272699321538465</v>
      </c>
    </row>
    <row r="14" spans="1:23" x14ac:dyDescent="0.3">
      <c r="A14">
        <v>-3.8544260450000013E-2</v>
      </c>
      <c r="O14">
        <v>-0.42854426045000005</v>
      </c>
    </row>
    <row r="15" spans="1:23" x14ac:dyDescent="0.3">
      <c r="A15">
        <v>0.3860110630621359</v>
      </c>
      <c r="O15">
        <v>-3.9889369378641182E-3</v>
      </c>
    </row>
    <row r="16" spans="1:23" x14ac:dyDescent="0.3">
      <c r="A16">
        <v>0.28486708943333328</v>
      </c>
      <c r="O16">
        <v>-0.10513291056666674</v>
      </c>
    </row>
    <row r="17" spans="1:15" x14ac:dyDescent="0.3">
      <c r="A17">
        <v>0.30094094254666659</v>
      </c>
      <c r="O17">
        <v>-8.9059057453333423E-2</v>
      </c>
    </row>
    <row r="18" spans="1:15" x14ac:dyDescent="0.3">
      <c r="A18">
        <v>0.31139593558666667</v>
      </c>
      <c r="O18">
        <v>-7.8604064413333341E-2</v>
      </c>
    </row>
    <row r="19" spans="1:15" x14ac:dyDescent="0.3">
      <c r="A19">
        <v>0.31778842434879517</v>
      </c>
      <c r="O19">
        <v>-7.221157565120484E-2</v>
      </c>
    </row>
    <row r="20" spans="1:15" x14ac:dyDescent="0.3">
      <c r="A20">
        <v>0.57816527047999999</v>
      </c>
      <c r="O20">
        <v>0.18816527047999998</v>
      </c>
    </row>
    <row r="21" spans="1:15" x14ac:dyDescent="0.3">
      <c r="A21">
        <v>0.32660961945</v>
      </c>
      <c r="O21">
        <v>-6.3390380550000014E-2</v>
      </c>
    </row>
    <row r="22" spans="1:15" x14ac:dyDescent="0.3">
      <c r="A22">
        <v>-0.23045981246666669</v>
      </c>
      <c r="O22">
        <v>-0.6204598124666667</v>
      </c>
    </row>
    <row r="23" spans="1:15" x14ac:dyDescent="0.3">
      <c r="A23">
        <v>0.41165166291428568</v>
      </c>
      <c r="O23">
        <v>2.1651662914285663E-2</v>
      </c>
    </row>
    <row r="24" spans="1:15" x14ac:dyDescent="0.3">
      <c r="A24">
        <v>0.46011071162999989</v>
      </c>
      <c r="O24">
        <v>7.0110711629999878E-2</v>
      </c>
    </row>
    <row r="25" spans="1:15" x14ac:dyDescent="0.3">
      <c r="A25">
        <v>0.65576562955555551</v>
      </c>
      <c r="O25">
        <v>0.26576562955555549</v>
      </c>
    </row>
    <row r="26" spans="1:15" x14ac:dyDescent="0.3">
      <c r="A26">
        <v>0.43693665320000002</v>
      </c>
      <c r="O26">
        <v>4.6936653200000011E-2</v>
      </c>
    </row>
    <row r="27" spans="1:15" x14ac:dyDescent="0.3">
      <c r="A27">
        <v>0.16588215040000001</v>
      </c>
      <c r="O27">
        <v>-0.2241178496</v>
      </c>
    </row>
    <row r="28" spans="1:15" x14ac:dyDescent="0.3">
      <c r="A28">
        <v>0.44789832320416673</v>
      </c>
      <c r="O28">
        <v>5.7898323204166713E-2</v>
      </c>
    </row>
    <row r="29" spans="1:15" x14ac:dyDescent="0.3">
      <c r="A29">
        <v>0.55687988789999998</v>
      </c>
      <c r="O29">
        <v>0.16687988789999997</v>
      </c>
    </row>
    <row r="30" spans="1:15" x14ac:dyDescent="0.3">
      <c r="A30">
        <v>3.3141193800000019E-3</v>
      </c>
      <c r="O30">
        <v>-0.38668588062000003</v>
      </c>
    </row>
    <row r="31" spans="1:15" x14ac:dyDescent="0.3">
      <c r="A31">
        <v>5.8702268075000008E-2</v>
      </c>
      <c r="O31">
        <v>-0.33129773192500001</v>
      </c>
    </row>
    <row r="32" spans="1:15" x14ac:dyDescent="0.3">
      <c r="A32">
        <v>0.6449827977</v>
      </c>
      <c r="O32">
        <v>0.25498279769999999</v>
      </c>
    </row>
    <row r="33" spans="1:15" x14ac:dyDescent="0.3">
      <c r="A33">
        <v>0.47045995239999999</v>
      </c>
      <c r="O33">
        <v>8.0459952399999979E-2</v>
      </c>
    </row>
    <row r="34" spans="1:15" x14ac:dyDescent="0.3">
      <c r="A34">
        <v>0.24342498014666669</v>
      </c>
      <c r="O34">
        <v>-0.14657501985333332</v>
      </c>
    </row>
    <row r="35" spans="1:15" x14ac:dyDescent="0.3">
      <c r="A35">
        <v>0.24640646092857141</v>
      </c>
      <c r="O35">
        <v>-0.14359353907142861</v>
      </c>
    </row>
    <row r="36" spans="1:15" x14ac:dyDescent="0.3">
      <c r="A36">
        <v>0.38658568492142859</v>
      </c>
      <c r="O36">
        <v>-3.4143150785714282E-3</v>
      </c>
    </row>
    <row r="37" spans="1:15" x14ac:dyDescent="0.3">
      <c r="A37">
        <v>0.39697337762500001</v>
      </c>
      <c r="O37">
        <v>6.973377624999999E-3</v>
      </c>
    </row>
    <row r="38" spans="1:15" x14ac:dyDescent="0.3">
      <c r="A38">
        <v>0.43408241615333332</v>
      </c>
      <c r="O38">
        <v>4.4082416153333304E-2</v>
      </c>
    </row>
    <row r="39" spans="1:15" x14ac:dyDescent="0.3">
      <c r="A39">
        <v>0.45953385830999999</v>
      </c>
      <c r="O39">
        <v>6.9533858309999974E-2</v>
      </c>
    </row>
    <row r="40" spans="1:15" x14ac:dyDescent="0.3">
      <c r="A40">
        <v>0.25479263997058821</v>
      </c>
      <c r="O40">
        <v>-0.1352073600294118</v>
      </c>
    </row>
    <row r="41" spans="1:15" x14ac:dyDescent="0.3">
      <c r="A41">
        <v>0.55807461970000005</v>
      </c>
      <c r="O41">
        <v>0.16807461970000004</v>
      </c>
    </row>
    <row r="42" spans="1:15" x14ac:dyDescent="0.3">
      <c r="A42">
        <v>0.43612493250555562</v>
      </c>
      <c r="O42">
        <v>4.6124932505555605E-2</v>
      </c>
    </row>
    <row r="43" spans="1:15" x14ac:dyDescent="0.3">
      <c r="A43">
        <v>0.31261253843749998</v>
      </c>
      <c r="O43">
        <v>-7.7387461562500037E-2</v>
      </c>
    </row>
    <row r="44" spans="1:15" x14ac:dyDescent="0.3">
      <c r="A44">
        <v>0.38235841534999998</v>
      </c>
      <c r="O44">
        <v>-7.6415846500000328E-3</v>
      </c>
    </row>
    <row r="45" spans="1:15" x14ac:dyDescent="0.3">
      <c r="A45">
        <v>0.59386127942</v>
      </c>
      <c r="O45">
        <v>0.20386127941999999</v>
      </c>
    </row>
    <row r="46" spans="1:15" x14ac:dyDescent="0.3">
      <c r="A46">
        <v>0.32463759162641509</v>
      </c>
      <c r="O46">
        <v>-6.5362408373584924E-2</v>
      </c>
    </row>
    <row r="47" spans="1:15" x14ac:dyDescent="0.3">
      <c r="A47">
        <v>0.43549405118000001</v>
      </c>
      <c r="O47">
        <v>4.5494051179999995E-2</v>
      </c>
    </row>
    <row r="48" spans="1:15" x14ac:dyDescent="0.3">
      <c r="A48">
        <v>0.49509640014285722</v>
      </c>
      <c r="O48">
        <v>0.1050964001428572</v>
      </c>
    </row>
    <row r="49" spans="1:15" x14ac:dyDescent="0.3">
      <c r="A49">
        <v>0.36446904101944438</v>
      </c>
      <c r="O49">
        <v>-2.5530958980555629E-2</v>
      </c>
    </row>
    <row r="50" spans="1:15" x14ac:dyDescent="0.3">
      <c r="A50">
        <v>-0.28983215979999999</v>
      </c>
      <c r="O50">
        <v>-0.6798321598</v>
      </c>
    </row>
    <row r="51" spans="1:15" x14ac:dyDescent="0.3">
      <c r="A51">
        <v>0.11059707016052631</v>
      </c>
      <c r="O51">
        <v>-0.27940292983947368</v>
      </c>
    </row>
    <row r="52" spans="1:15" x14ac:dyDescent="0.3">
      <c r="A52">
        <v>0.57179234336363638</v>
      </c>
      <c r="O52">
        <v>0.18179234336363637</v>
      </c>
    </row>
    <row r="53" spans="1:15" x14ac:dyDescent="0.3">
      <c r="A53">
        <v>0.4749239702223404</v>
      </c>
      <c r="O53">
        <v>8.4923970222340384E-2</v>
      </c>
    </row>
    <row r="54" spans="1:15" x14ac:dyDescent="0.3">
      <c r="A54">
        <v>0.48506723419999997</v>
      </c>
      <c r="O54">
        <v>9.5067234199999961E-2</v>
      </c>
    </row>
    <row r="55" spans="1:15" x14ac:dyDescent="0.3">
      <c r="A55">
        <v>0.46894718003636371</v>
      </c>
      <c r="O55">
        <v>7.8947180036363696E-2</v>
      </c>
    </row>
    <row r="56" spans="1:15" x14ac:dyDescent="0.3">
      <c r="A56">
        <v>0.26631408850909088</v>
      </c>
      <c r="O56">
        <v>-0.12368591149090913</v>
      </c>
    </row>
    <row r="57" spans="1:15" x14ac:dyDescent="0.3">
      <c r="A57">
        <v>0.20689198065384609</v>
      </c>
      <c r="O57">
        <v>-0.18310801934615392</v>
      </c>
    </row>
    <row r="58" spans="1:15" x14ac:dyDescent="0.3">
      <c r="A58">
        <v>0.51217521841818181</v>
      </c>
      <c r="O58">
        <v>0.1221752184181818</v>
      </c>
    </row>
    <row r="59" spans="1:15" x14ac:dyDescent="0.3">
      <c r="A59">
        <v>0.35991633919999999</v>
      </c>
      <c r="O59">
        <v>-3.0083660800000023E-2</v>
      </c>
    </row>
    <row r="60" spans="1:15" x14ac:dyDescent="0.3">
      <c r="A60">
        <v>0.46815542553846162</v>
      </c>
      <c r="O60">
        <v>7.8155425538461609E-2</v>
      </c>
    </row>
    <row r="61" spans="1:15" x14ac:dyDescent="0.3">
      <c r="A61">
        <v>0.37094325174999998</v>
      </c>
      <c r="O61">
        <v>-1.9056748250000033E-2</v>
      </c>
    </row>
    <row r="62" spans="1:15" x14ac:dyDescent="0.3">
      <c r="A62">
        <v>0.52364778906666665</v>
      </c>
      <c r="O62">
        <v>0.13364778906666663</v>
      </c>
    </row>
    <row r="63" spans="1:15" x14ac:dyDescent="0.3">
      <c r="A63">
        <v>0.57423481612499994</v>
      </c>
      <c r="O63">
        <v>0.18423481612499992</v>
      </c>
    </row>
    <row r="64" spans="1:15" x14ac:dyDescent="0.3">
      <c r="A64">
        <v>0.40189010533019798</v>
      </c>
      <c r="O64">
        <v>1.1890105330197964E-2</v>
      </c>
    </row>
    <row r="65" spans="1:15" x14ac:dyDescent="0.3">
      <c r="A65">
        <v>0.22159433781666671</v>
      </c>
      <c r="O65">
        <v>-0.1684056621833333</v>
      </c>
    </row>
    <row r="66" spans="1:15" x14ac:dyDescent="0.3">
      <c r="A66">
        <v>0.48369827154166672</v>
      </c>
      <c r="O66">
        <v>9.3698271541666711E-2</v>
      </c>
    </row>
    <row r="67" spans="1:15" x14ac:dyDescent="0.3">
      <c r="A67">
        <v>0.43274650488888888</v>
      </c>
      <c r="O67">
        <v>4.274650488888887E-2</v>
      </c>
    </row>
    <row r="68" spans="1:15" x14ac:dyDescent="0.3">
      <c r="A68">
        <v>0.44063611320000001</v>
      </c>
      <c r="O68">
        <v>5.0636113199999999E-2</v>
      </c>
    </row>
    <row r="69" spans="1:15" x14ac:dyDescent="0.3">
      <c r="A69">
        <v>0.37971319082631583</v>
      </c>
      <c r="O69">
        <v>-1.0286809173684186E-2</v>
      </c>
    </row>
    <row r="70" spans="1:15" x14ac:dyDescent="0.3">
      <c r="A70">
        <v>0.59668125311111109</v>
      </c>
      <c r="O70">
        <v>0.20668125311111107</v>
      </c>
    </row>
    <row r="71" spans="1:15" x14ac:dyDescent="0.3">
      <c r="A71">
        <v>0.46950284905</v>
      </c>
      <c r="O71">
        <v>7.9502849049999991E-2</v>
      </c>
    </row>
    <row r="72" spans="1:15" x14ac:dyDescent="0.3">
      <c r="A72">
        <v>0.3966499369615385</v>
      </c>
      <c r="O72">
        <v>6.6499369615384829E-3</v>
      </c>
    </row>
    <row r="73" spans="1:15" x14ac:dyDescent="0.3">
      <c r="A73">
        <v>4.9810211616666662E-2</v>
      </c>
      <c r="O73">
        <v>-0.34018978838333336</v>
      </c>
    </row>
    <row r="74" spans="1:15" x14ac:dyDescent="0.3">
      <c r="A74">
        <v>0.45334527829999999</v>
      </c>
      <c r="O74">
        <v>6.3345278299999974E-2</v>
      </c>
    </row>
    <row r="75" spans="1:15" x14ac:dyDescent="0.3">
      <c r="A75">
        <v>0.54522178562500001</v>
      </c>
      <c r="O75">
        <v>0.155221785625</v>
      </c>
    </row>
    <row r="76" spans="1:15" x14ac:dyDescent="0.3">
      <c r="A76">
        <v>0.44481297783750001</v>
      </c>
      <c r="O76">
        <v>5.4812977837499999E-2</v>
      </c>
    </row>
    <row r="77" spans="1:15" x14ac:dyDescent="0.3">
      <c r="A77">
        <v>0.40325795501999989</v>
      </c>
      <c r="O77">
        <v>1.3257955019999879E-2</v>
      </c>
    </row>
    <row r="78" spans="1:15" x14ac:dyDescent="0.3">
      <c r="A78">
        <v>0.45194392314999998</v>
      </c>
      <c r="O78">
        <v>6.1943923149999969E-2</v>
      </c>
    </row>
    <row r="79" spans="1:15" x14ac:dyDescent="0.3">
      <c r="A79">
        <v>0.308789041875</v>
      </c>
      <c r="O79">
        <v>-8.121095812500001E-2</v>
      </c>
    </row>
    <row r="80" spans="1:15" x14ac:dyDescent="0.3">
      <c r="A80">
        <v>0.44894017646153839</v>
      </c>
      <c r="O80">
        <v>5.8940176461538374E-2</v>
      </c>
    </row>
    <row r="81" spans="1:15" x14ac:dyDescent="0.3">
      <c r="A81">
        <v>0.35458977286666671</v>
      </c>
      <c r="O81">
        <v>-3.5410227133333305E-2</v>
      </c>
    </row>
    <row r="82" spans="1:15" x14ac:dyDescent="0.3">
      <c r="A82">
        <v>0.46234784663333328</v>
      </c>
      <c r="O82">
        <v>7.2347846633333268E-2</v>
      </c>
    </row>
    <row r="83" spans="1:15" x14ac:dyDescent="0.3">
      <c r="A83">
        <v>0.45315077223333339</v>
      </c>
      <c r="O83">
        <v>6.3150772233333374E-2</v>
      </c>
    </row>
    <row r="84" spans="1:15" x14ac:dyDescent="0.3">
      <c r="A84">
        <v>0.35963862575714278</v>
      </c>
      <c r="O84">
        <v>-3.0361374242857231E-2</v>
      </c>
    </row>
    <row r="85" spans="1:15" x14ac:dyDescent="0.3">
      <c r="A85">
        <v>0.379374123984</v>
      </c>
      <c r="O85">
        <v>-1.0625876016000013E-2</v>
      </c>
    </row>
    <row r="86" spans="1:15" x14ac:dyDescent="0.3">
      <c r="A86">
        <v>0.37062891876724141</v>
      </c>
      <c r="O86">
        <v>-1.9371081232758602E-2</v>
      </c>
    </row>
    <row r="87" spans="1:15" x14ac:dyDescent="0.3">
      <c r="A87">
        <v>0.2365800914571429</v>
      </c>
      <c r="O87">
        <v>-0.15341990854285711</v>
      </c>
    </row>
    <row r="88" spans="1:15" x14ac:dyDescent="0.3">
      <c r="A88">
        <v>0.25954244987000002</v>
      </c>
      <c r="O88">
        <v>-0.13045755012999999</v>
      </c>
    </row>
    <row r="89" spans="1:15" x14ac:dyDescent="0.3">
      <c r="A89">
        <v>0.29823538491428581</v>
      </c>
      <c r="O89">
        <v>-9.1764615085714207E-2</v>
      </c>
    </row>
    <row r="90" spans="1:15" x14ac:dyDescent="0.3">
      <c r="A90">
        <v>0.45853654429318191</v>
      </c>
      <c r="O90">
        <v>6.85365442931819E-2</v>
      </c>
    </row>
    <row r="91" spans="1:15" x14ac:dyDescent="0.3">
      <c r="A91">
        <v>1</v>
      </c>
      <c r="O91">
        <v>0.61</v>
      </c>
    </row>
    <row r="92" spans="1:15" x14ac:dyDescent="0.3">
      <c r="A92">
        <v>0.42446670180000001</v>
      </c>
      <c r="O92">
        <v>3.4466701799999999E-2</v>
      </c>
    </row>
    <row r="93" spans="1:15" x14ac:dyDescent="0.3">
      <c r="A93">
        <v>0.56065564270000001</v>
      </c>
      <c r="O93">
        <v>0.1706556427</v>
      </c>
    </row>
    <row r="94" spans="1:15" x14ac:dyDescent="0.3">
      <c r="A94">
        <v>0.68867361220000001</v>
      </c>
      <c r="O94">
        <v>0.29867361219999999</v>
      </c>
    </row>
    <row r="95" spans="1:15" x14ac:dyDescent="0.3">
      <c r="A95">
        <v>0.5101455752522388</v>
      </c>
      <c r="O95">
        <v>0.12014557525223879</v>
      </c>
    </row>
    <row r="96" spans="1:15" x14ac:dyDescent="0.3">
      <c r="A96">
        <v>0.43563439620408168</v>
      </c>
      <c r="O96">
        <v>4.5634396204081662E-2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Ádám Varkoly</cp:lastModifiedBy>
  <dcterms:created xsi:type="dcterms:W3CDTF">2024-08-31T15:23:00Z</dcterms:created>
  <dcterms:modified xsi:type="dcterms:W3CDTF">2024-09-01T12:46:25Z</dcterms:modified>
</cp:coreProperties>
</file>