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lumcnpem-my.sharepoint.com/personal/tiago220053_ilum_cnpem_br/Documents/Arquivos de Chat do Microsoft Teams/"/>
    </mc:Choice>
  </mc:AlternateContent>
  <xr:revisionPtr revIDLastSave="152" documentId="13_ncr:1_{9E813C9F-0FF0-4FBD-B930-78C564FB4ED8}" xr6:coauthVersionLast="47" xr6:coauthVersionMax="47" xr10:uidLastSave="{20227DD2-B729-40B8-90ED-6A28E9D11BF0}"/>
  <bookViews>
    <workbookView xWindow="-110" yWindow="-110" windowWidth="19420" windowHeight="10300" xr2:uid="{B62A566C-53B9-4ED8-902D-67574EC7A860}"/>
  </bookViews>
  <sheets>
    <sheet name="N° de casos campinas 2016-2022" sheetId="1" r:id="rId1"/>
    <sheet name="N° De casos por região 2016-202" sheetId="2" r:id="rId2"/>
    <sheet name="NM2016-20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H18" i="1"/>
  <c r="G18" i="1"/>
  <c r="F18" i="1"/>
  <c r="E18" i="1"/>
  <c r="D18" i="1"/>
  <c r="C18" i="1"/>
  <c r="B18" i="1"/>
  <c r="N10" i="1"/>
  <c r="N3" i="1"/>
  <c r="B10" i="1"/>
  <c r="M19" i="3"/>
  <c r="L19" i="3"/>
  <c r="K19" i="3"/>
  <c r="J19" i="3"/>
  <c r="I19" i="3"/>
  <c r="H19" i="3"/>
  <c r="G19" i="3"/>
  <c r="F19" i="3"/>
  <c r="E19" i="3"/>
  <c r="D19" i="3"/>
  <c r="C19" i="3"/>
  <c r="B19" i="3"/>
  <c r="N22" i="3"/>
  <c r="H22" i="3"/>
  <c r="G22" i="3"/>
  <c r="F22" i="3"/>
  <c r="E22" i="3"/>
  <c r="D22" i="3"/>
  <c r="C22" i="3"/>
  <c r="N14" i="3"/>
  <c r="M10" i="1"/>
  <c r="L10" i="1"/>
  <c r="K10" i="1"/>
  <c r="J10" i="1"/>
  <c r="I10" i="1"/>
  <c r="H10" i="1"/>
  <c r="G10" i="1"/>
  <c r="F10" i="1"/>
  <c r="E10" i="1"/>
  <c r="D10" i="1"/>
  <c r="C10" i="1"/>
  <c r="N9" i="1"/>
  <c r="N8" i="1"/>
  <c r="N7" i="1"/>
  <c r="N6" i="1"/>
  <c r="N5" i="1"/>
  <c r="N4" i="1"/>
  <c r="I8" i="2"/>
  <c r="N9" i="3"/>
  <c r="N8" i="3"/>
  <c r="N7" i="3"/>
  <c r="N6" i="3"/>
  <c r="N5" i="3"/>
  <c r="N4" i="3"/>
  <c r="N3" i="3"/>
  <c r="M10" i="3"/>
  <c r="L10" i="3"/>
  <c r="K10" i="3"/>
  <c r="J10" i="3"/>
  <c r="I10" i="3"/>
  <c r="H10" i="3"/>
  <c r="G10" i="3"/>
  <c r="F10" i="3"/>
  <c r="E10" i="3"/>
  <c r="D10" i="3"/>
  <c r="C10" i="3"/>
  <c r="B10" i="3"/>
  <c r="N10" i="3" s="1"/>
  <c r="I7" i="2"/>
  <c r="I6" i="2"/>
  <c r="I5" i="2"/>
  <c r="I4" i="2"/>
  <c r="I3" i="2"/>
  <c r="H8" i="2"/>
  <c r="G8" i="2"/>
  <c r="F8" i="2"/>
  <c r="E8" i="2"/>
  <c r="D8" i="2"/>
  <c r="C8" i="2"/>
  <c r="B8" i="2"/>
</calcChain>
</file>

<file path=xl/sharedStrings.xml><?xml version="1.0" encoding="utf-8"?>
<sst xmlns="http://schemas.openxmlformats.org/spreadsheetml/2006/main" count="109" uniqueCount="23">
  <si>
    <t>J</t>
  </si>
  <si>
    <t>F</t>
  </si>
  <si>
    <t>M</t>
  </si>
  <si>
    <t>A</t>
  </si>
  <si>
    <t>S</t>
  </si>
  <si>
    <t>O</t>
  </si>
  <si>
    <t>N</t>
  </si>
  <si>
    <t>D</t>
  </si>
  <si>
    <t>TOTAL</t>
  </si>
  <si>
    <t>Leste</t>
  </si>
  <si>
    <t>Noroeste</t>
  </si>
  <si>
    <t>Norte</t>
  </si>
  <si>
    <t>Sudoeste</t>
  </si>
  <si>
    <t>Sul</t>
  </si>
  <si>
    <t>Total</t>
  </si>
  <si>
    <t>Confirmados Por ano</t>
  </si>
  <si>
    <t>2016-2022</t>
  </si>
  <si>
    <t>Número de casos confirmados de dengue por mês em moradores de
Campinas (2016-2022)</t>
  </si>
  <si>
    <t>Número de curados por dengue por mês em moradores de
Campinas (2016-2022)</t>
  </si>
  <si>
    <t>Número de obitos confirmados por dengue por mês em moradores de
Campinas (2016-2020)</t>
  </si>
  <si>
    <t>Número de pacientes curados de dengue por mês em moradores de
Campinas (2016-2022)</t>
  </si>
  <si>
    <t>Número total de infecções de dengue confirmadas por mês em moradores de
Campinas (2016-2022)</t>
  </si>
  <si>
    <t>Média do número de infecções de dengue confirmadas por mês em moradores de
Campinas (2016-2022)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</si>
</sst>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500"/>
              <a:t>Número total de infecções de dengue confirmadas por mês em moradores de</a:t>
            </a:r>
          </a:p>
          <a:p>
            <a:pPr algn="ctr">
              <a:defRPr sz="1500"/>
            </a:pPr>
            <a:r>
              <a:rPr lang="pt-BR" sz="1500"/>
              <a:t>Campinas (2016-2022)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'N° de casos campinas 2016-2022'!$B$14:$M$14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'N° de casos campinas 2016-2022'!$B$15:$M$15</c:f>
              <c:numCache>
                <c:formatCode>General</c:formatCode>
                <c:ptCount val="12"/>
                <c:pt idx="0">
                  <c:v>921</c:v>
                </c:pt>
                <c:pt idx="1">
                  <c:v>2237</c:v>
                </c:pt>
                <c:pt idx="2">
                  <c:v>7909</c:v>
                </c:pt>
                <c:pt idx="3">
                  <c:v>16120</c:v>
                </c:pt>
                <c:pt idx="4">
                  <c:v>14513</c:v>
                </c:pt>
                <c:pt idx="5">
                  <c:v>4161</c:v>
                </c:pt>
                <c:pt idx="6">
                  <c:v>891</c:v>
                </c:pt>
                <c:pt idx="7">
                  <c:v>348</c:v>
                </c:pt>
                <c:pt idx="8">
                  <c:v>251</c:v>
                </c:pt>
                <c:pt idx="9">
                  <c:v>179</c:v>
                </c:pt>
                <c:pt idx="10">
                  <c:v>129</c:v>
                </c:pt>
                <c:pt idx="11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6-4279-A252-E90C96E75C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5873664"/>
        <c:axId val="741352976"/>
      </c:barChart>
      <c:catAx>
        <c:axId val="56587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41352976"/>
        <c:crosses val="autoZero"/>
        <c:auto val="1"/>
        <c:lblAlgn val="ctr"/>
        <c:lblOffset val="100"/>
        <c:noMultiLvlLbl val="0"/>
      </c:catAx>
      <c:valAx>
        <c:axId val="7413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Número de infecções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658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500"/>
              <a:t>Média do número de infecções de dengue confirmadas por mês em moradores de</a:t>
            </a:r>
          </a:p>
          <a:p>
            <a:pPr>
              <a:defRPr sz="1500"/>
            </a:pPr>
            <a:r>
              <a:rPr lang="pt-BR" sz="1500"/>
              <a:t>Campinas (2016-2022)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'N° de casos campinas 2016-2022'!$B$17:$M$17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'N° de casos campinas 2016-2022'!$B$19:$M$19</c:f>
              <c:numCache>
                <c:formatCode>General</c:formatCode>
                <c:ptCount val="12"/>
                <c:pt idx="0">
                  <c:v>131.57</c:v>
                </c:pt>
                <c:pt idx="1">
                  <c:v>319.57</c:v>
                </c:pt>
                <c:pt idx="2">
                  <c:v>1129.8499999999999</c:v>
                </c:pt>
                <c:pt idx="3">
                  <c:v>2302.85</c:v>
                </c:pt>
                <c:pt idx="4">
                  <c:v>2073.2800000000002</c:v>
                </c:pt>
                <c:pt idx="5">
                  <c:v>594.41999999999996</c:v>
                </c:pt>
                <c:pt idx="6">
                  <c:v>127.28</c:v>
                </c:pt>
                <c:pt idx="7">
                  <c:v>49.71</c:v>
                </c:pt>
                <c:pt idx="8">
                  <c:v>35.85</c:v>
                </c:pt>
                <c:pt idx="9">
                  <c:v>25.57</c:v>
                </c:pt>
                <c:pt idx="10">
                  <c:v>18.420000000000002</c:v>
                </c:pt>
                <c:pt idx="11">
                  <c:v>22.42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D-44C3-BA14-DBE5E33F76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6301440"/>
        <c:axId val="837727168"/>
      </c:barChart>
      <c:catAx>
        <c:axId val="74630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7727168"/>
        <c:crosses val="autoZero"/>
        <c:auto val="1"/>
        <c:lblAlgn val="ctr"/>
        <c:lblOffset val="100"/>
        <c:noMultiLvlLbl val="0"/>
      </c:catAx>
      <c:valAx>
        <c:axId val="8377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Número de infecções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463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500"/>
              <a:t>Número de casos confirmados de dengue por ano em moradores das regioes de Campinas (2016-2022)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'N° De casos por região 2016-202'!$A$3</c:f>
              <c:strCache>
                <c:ptCount val="1"/>
                <c:pt idx="0">
                  <c:v>Leste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'N° De casos por região 2016-202'!$B$2:$H$2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'N° De casos por região 2016-202'!$B$3:$H$3</c:f>
              <c:numCache>
                <c:formatCode>General</c:formatCode>
                <c:ptCount val="7"/>
                <c:pt idx="0">
                  <c:v>741</c:v>
                </c:pt>
                <c:pt idx="1">
                  <c:v>28</c:v>
                </c:pt>
                <c:pt idx="2">
                  <c:v>74</c:v>
                </c:pt>
                <c:pt idx="3">
                  <c:v>3004</c:v>
                </c:pt>
                <c:pt idx="4">
                  <c:v>504</c:v>
                </c:pt>
                <c:pt idx="5">
                  <c:v>473</c:v>
                </c:pt>
                <c:pt idx="6">
                  <c:v>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4-4F53-AAB6-BA97ECB92669}"/>
            </c:ext>
          </c:extLst>
        </c:ser>
        <c:ser>
          <c:idx val="1"/>
          <c:order val="1"/>
          <c:tx>
            <c:strRef>
              <c:f>'N° De casos por região 2016-202'!$A$4</c:f>
              <c:strCache>
                <c:ptCount val="1"/>
                <c:pt idx="0">
                  <c:v>Noroeste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'N° De casos por região 2016-202'!$B$2:$H$2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'N° De casos por região 2016-202'!$B$4:$H$4</c:f>
              <c:numCache>
                <c:formatCode>General</c:formatCode>
                <c:ptCount val="7"/>
                <c:pt idx="0">
                  <c:v>528</c:v>
                </c:pt>
                <c:pt idx="1">
                  <c:v>15</c:v>
                </c:pt>
                <c:pt idx="2">
                  <c:v>65</c:v>
                </c:pt>
                <c:pt idx="3">
                  <c:v>7157</c:v>
                </c:pt>
                <c:pt idx="4">
                  <c:v>1083</c:v>
                </c:pt>
                <c:pt idx="5">
                  <c:v>306</c:v>
                </c:pt>
                <c:pt idx="6">
                  <c:v>2450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4-4F53-AAB6-BA97ECB92669}"/>
            </c:ext>
          </c:extLst>
        </c:ser>
        <c:ser>
          <c:idx val="2"/>
          <c:order val="2"/>
          <c:tx>
            <c:strRef>
              <c:f>'N° De casos por região 2016-202'!$A$5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'N° De casos por região 2016-202'!$B$2:$H$2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'N° De casos por região 2016-202'!$B$5:$H$5</c:f>
              <c:numCache>
                <c:formatCode>General</c:formatCode>
                <c:ptCount val="7"/>
                <c:pt idx="0">
                  <c:v>897</c:v>
                </c:pt>
                <c:pt idx="1">
                  <c:v>37</c:v>
                </c:pt>
                <c:pt idx="2">
                  <c:v>52</c:v>
                </c:pt>
                <c:pt idx="3">
                  <c:v>3537</c:v>
                </c:pt>
                <c:pt idx="4">
                  <c:v>953</c:v>
                </c:pt>
                <c:pt idx="5">
                  <c:v>446</c:v>
                </c:pt>
                <c:pt idx="6">
                  <c:v>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4-4F53-AAB6-BA97ECB92669}"/>
            </c:ext>
          </c:extLst>
        </c:ser>
        <c:ser>
          <c:idx val="3"/>
          <c:order val="3"/>
          <c:tx>
            <c:strRef>
              <c:f>'N° De casos por região 2016-202'!$A$6</c:f>
              <c:strCache>
                <c:ptCount val="1"/>
                <c:pt idx="0">
                  <c:v>Sudoeste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'N° De casos por região 2016-202'!$B$2:$H$2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'N° De casos por região 2016-202'!$B$6:$H$6</c:f>
              <c:numCache>
                <c:formatCode>General</c:formatCode>
                <c:ptCount val="7"/>
                <c:pt idx="0">
                  <c:v>600</c:v>
                </c:pt>
                <c:pt idx="1">
                  <c:v>14</c:v>
                </c:pt>
                <c:pt idx="2">
                  <c:v>65</c:v>
                </c:pt>
                <c:pt idx="3">
                  <c:v>6618</c:v>
                </c:pt>
                <c:pt idx="4">
                  <c:v>1065</c:v>
                </c:pt>
                <c:pt idx="5">
                  <c:v>631</c:v>
                </c:pt>
                <c:pt idx="6">
                  <c:v>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4-4F53-AAB6-BA97ECB92669}"/>
            </c:ext>
          </c:extLst>
        </c:ser>
        <c:ser>
          <c:idx val="4"/>
          <c:order val="4"/>
          <c:tx>
            <c:strRef>
              <c:f>'N° De casos por região 2016-202'!$A$7</c:f>
              <c:strCache>
                <c:ptCount val="1"/>
                <c:pt idx="0">
                  <c:v>Sul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'N° De casos por região 2016-202'!$B$2:$H$2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'N° De casos por região 2016-202'!$B$7:$H$7</c:f>
              <c:numCache>
                <c:formatCode>General</c:formatCode>
                <c:ptCount val="7"/>
                <c:pt idx="0">
                  <c:v>714</c:v>
                </c:pt>
                <c:pt idx="1">
                  <c:v>25</c:v>
                </c:pt>
                <c:pt idx="2">
                  <c:v>51</c:v>
                </c:pt>
                <c:pt idx="3">
                  <c:v>5968</c:v>
                </c:pt>
                <c:pt idx="4">
                  <c:v>338</c:v>
                </c:pt>
                <c:pt idx="5">
                  <c:v>482</c:v>
                </c:pt>
                <c:pt idx="6">
                  <c:v>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64-4F53-AAB6-BA97ECB92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755327"/>
        <c:axId val="1868577983"/>
      </c:lineChart>
      <c:catAx>
        <c:axId val="176475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68577983"/>
        <c:crosses val="autoZero"/>
        <c:auto val="1"/>
        <c:lblAlgn val="ctr"/>
        <c:lblOffset val="100"/>
        <c:noMultiLvlLbl val="0"/>
      </c:catAx>
      <c:valAx>
        <c:axId val="186857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Número de casos confirmados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76475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500"/>
              <a:t>Número de pacientes curados de dengue por mês em moradores de</a:t>
            </a:r>
          </a:p>
          <a:p>
            <a:pPr>
              <a:defRPr sz="1500"/>
            </a:pPr>
            <a:r>
              <a:rPr lang="pt-BR" sz="1500"/>
              <a:t>Campinas (2016-2022)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'NM2016-2022'!$B$13:$M$13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'NM2016-2022'!$B$14:$M$14</c:f>
              <c:numCache>
                <c:formatCode>General</c:formatCode>
                <c:ptCount val="12"/>
                <c:pt idx="0">
                  <c:v>924</c:v>
                </c:pt>
                <c:pt idx="1">
                  <c:v>2228</c:v>
                </c:pt>
                <c:pt idx="2">
                  <c:v>7661</c:v>
                </c:pt>
                <c:pt idx="3">
                  <c:v>14561</c:v>
                </c:pt>
                <c:pt idx="4">
                  <c:v>13436</c:v>
                </c:pt>
                <c:pt idx="5">
                  <c:v>3771</c:v>
                </c:pt>
                <c:pt idx="6">
                  <c:v>821</c:v>
                </c:pt>
                <c:pt idx="7">
                  <c:v>362</c:v>
                </c:pt>
                <c:pt idx="8">
                  <c:v>269</c:v>
                </c:pt>
                <c:pt idx="9">
                  <c:v>207</c:v>
                </c:pt>
                <c:pt idx="10">
                  <c:v>164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E-4898-BB30-97B3ED0A72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274335"/>
        <c:axId val="1563161935"/>
      </c:barChart>
      <c:catAx>
        <c:axId val="156827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63161935"/>
        <c:crosses val="autoZero"/>
        <c:auto val="1"/>
        <c:lblAlgn val="ctr"/>
        <c:lblOffset val="100"/>
        <c:noMultiLvlLbl val="0"/>
      </c:catAx>
      <c:valAx>
        <c:axId val="15631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Número de pacientes curados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6827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98422</xdr:colOff>
      <xdr:row>0</xdr:row>
      <xdr:rowOff>88900</xdr:rowOff>
    </xdr:from>
    <xdr:to>
      <xdr:col>28</xdr:col>
      <xdr:colOff>190500</xdr:colOff>
      <xdr:row>20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927387-E02B-C9DC-4202-CFF3FDFD9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20</xdr:row>
      <xdr:rowOff>95250</xdr:rowOff>
    </xdr:from>
    <xdr:to>
      <xdr:col>28</xdr:col>
      <xdr:colOff>139700</xdr:colOff>
      <xdr:row>43</xdr:row>
      <xdr:rowOff>50800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17D67E-3D37-D6BE-146C-067BE3F9B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434974</xdr:colOff>
      <xdr:row>0</xdr:row>
      <xdr:rowOff>114299</xdr:rowOff>
    </xdr:from>
    <xdr:to>
      <xdr:col>20</xdr:col>
      <xdr:colOff>52916</xdr:colOff>
      <xdr:row>22</xdr:row>
      <xdr:rowOff>10583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DDF7A4-423A-50CC-6BA0-AD467F511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220435</xdr:colOff>
      <xdr:row>0</xdr:row>
      <xdr:rowOff>84364</xdr:rowOff>
    </xdr:from>
    <xdr:to>
      <xdr:col>27</xdr:col>
      <xdr:colOff>52614</xdr:colOff>
      <xdr:row>19</xdr:row>
      <xdr:rowOff>235857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6FC654-C038-0E46-4E2B-ADD752DA4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A713-8E41-4BF5-B35D-BF8FF7D4A2DF}">
  <dimension ref="A1:N19"/>
  <sheetViews>
    <sheetView tabSelected="1" topLeftCell="A11" zoomScale="50" zoomScaleNormal="50" workbookViewId="0">
      <selection activeCell="N32" sqref="N32"/>
    </sheetView>
  </sheetViews>
  <sheetFormatPr defaultRowHeight="14.5" x14ac:dyDescent="0.35"/>
  <cols>
    <col min="1" max="1" width="10.26953125" customWidth="1"/>
    <col min="4" max="4" width="8.7265625" customWidth="1"/>
  </cols>
  <sheetData>
    <row r="1" spans="1:14" ht="31" customHeight="1" x14ac:dyDescent="0.35">
      <c r="A1" s="1"/>
      <c r="B1" s="3" t="s">
        <v>17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2</v>
      </c>
      <c r="G2" t="s">
        <v>0</v>
      </c>
      <c r="H2" t="s">
        <v>0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</row>
    <row r="3" spans="1:14" x14ac:dyDescent="0.35">
      <c r="A3">
        <v>2016</v>
      </c>
      <c r="B3">
        <v>400</v>
      </c>
      <c r="C3">
        <v>628</v>
      </c>
      <c r="D3">
        <v>1354</v>
      </c>
      <c r="E3">
        <v>796</v>
      </c>
      <c r="F3">
        <v>209</v>
      </c>
      <c r="G3">
        <v>26</v>
      </c>
      <c r="H3">
        <v>28</v>
      </c>
      <c r="I3">
        <v>24</v>
      </c>
      <c r="J3">
        <v>30</v>
      </c>
      <c r="K3">
        <v>25</v>
      </c>
      <c r="L3">
        <v>19</v>
      </c>
      <c r="M3">
        <v>3</v>
      </c>
      <c r="N3">
        <f>SUM(B3:M3)</f>
        <v>3542</v>
      </c>
    </row>
    <row r="4" spans="1:14" x14ac:dyDescent="0.35">
      <c r="A4">
        <v>2017</v>
      </c>
      <c r="B4">
        <v>16</v>
      </c>
      <c r="C4">
        <v>37</v>
      </c>
      <c r="D4">
        <v>23</v>
      </c>
      <c r="E4">
        <v>10</v>
      </c>
      <c r="F4">
        <v>7</v>
      </c>
      <c r="G4">
        <v>8</v>
      </c>
      <c r="H4">
        <v>2</v>
      </c>
      <c r="I4">
        <v>0</v>
      </c>
      <c r="J4">
        <v>10</v>
      </c>
      <c r="K4">
        <v>10</v>
      </c>
      <c r="L4">
        <v>6</v>
      </c>
      <c r="M4">
        <v>2</v>
      </c>
      <c r="N4">
        <f t="shared" ref="N3:N9" si="0">SUM(B4:M4)</f>
        <v>131</v>
      </c>
    </row>
    <row r="5" spans="1:14" x14ac:dyDescent="0.35">
      <c r="A5">
        <v>2018</v>
      </c>
      <c r="B5">
        <v>39</v>
      </c>
      <c r="C5">
        <v>27</v>
      </c>
      <c r="D5">
        <v>33</v>
      </c>
      <c r="E5">
        <v>69</v>
      </c>
      <c r="F5">
        <v>40</v>
      </c>
      <c r="G5">
        <v>26</v>
      </c>
      <c r="H5">
        <v>11</v>
      </c>
      <c r="I5">
        <v>13</v>
      </c>
      <c r="J5">
        <v>12</v>
      </c>
      <c r="K5">
        <v>12</v>
      </c>
      <c r="L5">
        <v>14</v>
      </c>
      <c r="M5">
        <v>5</v>
      </c>
      <c r="N5">
        <f t="shared" si="0"/>
        <v>301</v>
      </c>
    </row>
    <row r="6" spans="1:14" x14ac:dyDescent="0.35">
      <c r="A6">
        <v>2019</v>
      </c>
      <c r="B6">
        <v>73</v>
      </c>
      <c r="C6">
        <v>497</v>
      </c>
      <c r="D6">
        <v>3785</v>
      </c>
      <c r="E6">
        <v>9345</v>
      </c>
      <c r="F6">
        <v>9383</v>
      </c>
      <c r="G6">
        <v>2606</v>
      </c>
      <c r="H6">
        <v>411</v>
      </c>
      <c r="I6">
        <v>77</v>
      </c>
      <c r="J6">
        <v>65</v>
      </c>
      <c r="K6">
        <v>33</v>
      </c>
      <c r="L6">
        <v>21</v>
      </c>
      <c r="M6">
        <v>34</v>
      </c>
      <c r="N6">
        <f t="shared" si="0"/>
        <v>26330</v>
      </c>
    </row>
    <row r="7" spans="1:14" x14ac:dyDescent="0.35">
      <c r="A7">
        <v>2020</v>
      </c>
      <c r="B7">
        <v>250</v>
      </c>
      <c r="C7">
        <v>655</v>
      </c>
      <c r="D7">
        <v>1049</v>
      </c>
      <c r="E7">
        <v>885</v>
      </c>
      <c r="F7">
        <v>645</v>
      </c>
      <c r="G7">
        <v>341</v>
      </c>
      <c r="H7">
        <v>53</v>
      </c>
      <c r="I7">
        <v>13</v>
      </c>
      <c r="J7">
        <v>21</v>
      </c>
      <c r="K7">
        <v>15</v>
      </c>
      <c r="L7">
        <v>8</v>
      </c>
      <c r="M7">
        <v>30</v>
      </c>
      <c r="N7">
        <f t="shared" si="0"/>
        <v>3965</v>
      </c>
    </row>
    <row r="8" spans="1:14" x14ac:dyDescent="0.35">
      <c r="A8">
        <v>2021</v>
      </c>
      <c r="B8">
        <v>90</v>
      </c>
      <c r="C8">
        <v>252</v>
      </c>
      <c r="D8">
        <v>509</v>
      </c>
      <c r="E8">
        <v>799</v>
      </c>
      <c r="F8">
        <v>485</v>
      </c>
      <c r="G8">
        <v>102</v>
      </c>
      <c r="H8">
        <v>24</v>
      </c>
      <c r="I8">
        <v>21</v>
      </c>
      <c r="J8">
        <v>11</v>
      </c>
      <c r="K8">
        <v>11</v>
      </c>
      <c r="L8">
        <v>16</v>
      </c>
      <c r="M8">
        <v>25</v>
      </c>
      <c r="N8">
        <f t="shared" si="0"/>
        <v>2345</v>
      </c>
    </row>
    <row r="9" spans="1:14" x14ac:dyDescent="0.35">
      <c r="A9">
        <v>2022</v>
      </c>
      <c r="B9">
        <v>53</v>
      </c>
      <c r="C9">
        <v>141</v>
      </c>
      <c r="D9">
        <v>1156</v>
      </c>
      <c r="E9">
        <v>4216</v>
      </c>
      <c r="F9">
        <v>3744</v>
      </c>
      <c r="G9">
        <v>1052</v>
      </c>
      <c r="H9">
        <v>362</v>
      </c>
      <c r="I9">
        <v>200</v>
      </c>
      <c r="J9">
        <v>102</v>
      </c>
      <c r="K9">
        <v>73</v>
      </c>
      <c r="L9">
        <v>45</v>
      </c>
      <c r="M9">
        <v>58</v>
      </c>
      <c r="N9">
        <f t="shared" si="0"/>
        <v>11202</v>
      </c>
    </row>
    <row r="10" spans="1:14" x14ac:dyDescent="0.35">
      <c r="A10" t="s">
        <v>16</v>
      </c>
      <c r="B10">
        <f>SUM(B3:B9)</f>
        <v>921</v>
      </c>
      <c r="C10">
        <f t="shared" ref="C10:M10" si="1">SUM(C3:C9)</f>
        <v>2237</v>
      </c>
      <c r="D10">
        <f t="shared" si="1"/>
        <v>7909</v>
      </c>
      <c r="E10">
        <f t="shared" si="1"/>
        <v>16120</v>
      </c>
      <c r="F10">
        <f t="shared" si="1"/>
        <v>14513</v>
      </c>
      <c r="G10">
        <f t="shared" si="1"/>
        <v>4161</v>
      </c>
      <c r="H10">
        <f t="shared" si="1"/>
        <v>891</v>
      </c>
      <c r="I10">
        <f t="shared" si="1"/>
        <v>348</v>
      </c>
      <c r="J10">
        <f t="shared" si="1"/>
        <v>251</v>
      </c>
      <c r="K10">
        <f t="shared" si="1"/>
        <v>179</v>
      </c>
      <c r="L10">
        <f t="shared" si="1"/>
        <v>129</v>
      </c>
      <c r="M10">
        <f t="shared" si="1"/>
        <v>157</v>
      </c>
      <c r="N10">
        <f>SUM(N3:N9)</f>
        <v>47816</v>
      </c>
    </row>
    <row r="13" spans="1:14" ht="28.5" customHeight="1" x14ac:dyDescent="0.35">
      <c r="B13" s="3" t="s">
        <v>21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35">
      <c r="B14" t="s">
        <v>0</v>
      </c>
      <c r="C14" t="s">
        <v>1</v>
      </c>
      <c r="D14" t="s">
        <v>2</v>
      </c>
      <c r="E14" t="s">
        <v>3</v>
      </c>
      <c r="F14" t="s">
        <v>2</v>
      </c>
      <c r="G14" t="s">
        <v>0</v>
      </c>
      <c r="H14" t="s">
        <v>0</v>
      </c>
      <c r="I14" t="s">
        <v>3</v>
      </c>
      <c r="J14" t="s">
        <v>4</v>
      </c>
      <c r="K14" t="s">
        <v>5</v>
      </c>
      <c r="L14" t="s">
        <v>6</v>
      </c>
      <c r="M14" t="s">
        <v>7</v>
      </c>
      <c r="N14" t="s">
        <v>8</v>
      </c>
    </row>
    <row r="15" spans="1:14" x14ac:dyDescent="0.35">
      <c r="A15" t="s">
        <v>16</v>
      </c>
      <c r="B15">
        <v>921</v>
      </c>
      <c r="C15">
        <v>2237</v>
      </c>
      <c r="D15">
        <v>7909</v>
      </c>
      <c r="E15">
        <v>16120</v>
      </c>
      <c r="F15">
        <v>14513</v>
      </c>
      <c r="G15">
        <v>4161</v>
      </c>
      <c r="H15">
        <v>891</v>
      </c>
      <c r="I15">
        <v>348</v>
      </c>
      <c r="J15">
        <v>251</v>
      </c>
      <c r="K15">
        <v>179</v>
      </c>
      <c r="L15">
        <v>129</v>
      </c>
      <c r="M15">
        <v>157</v>
      </c>
      <c r="N15">
        <v>47816</v>
      </c>
    </row>
    <row r="16" spans="1:14" ht="27.5" customHeight="1" x14ac:dyDescent="0.35">
      <c r="B16" s="3" t="s">
        <v>22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4" x14ac:dyDescent="0.35">
      <c r="B17" t="s">
        <v>0</v>
      </c>
      <c r="C17" t="s">
        <v>1</v>
      </c>
      <c r="D17" t="s">
        <v>2</v>
      </c>
      <c r="E17" t="s">
        <v>3</v>
      </c>
      <c r="F17" t="s">
        <v>2</v>
      </c>
      <c r="G17" t="s">
        <v>0</v>
      </c>
      <c r="H17" t="s">
        <v>0</v>
      </c>
      <c r="I17" t="s">
        <v>3</v>
      </c>
      <c r="J17" t="s">
        <v>4</v>
      </c>
      <c r="K17" t="s">
        <v>5</v>
      </c>
      <c r="L17" t="s">
        <v>6</v>
      </c>
      <c r="M17" t="s">
        <v>7</v>
      </c>
      <c r="N17" t="s">
        <v>8</v>
      </c>
    </row>
    <row r="18" spans="1:14" x14ac:dyDescent="0.35">
      <c r="A18" t="s">
        <v>16</v>
      </c>
      <c r="B18">
        <f>B15/7</f>
        <v>131.57142857142858</v>
      </c>
      <c r="C18">
        <f t="shared" ref="C18:N18" si="2">C15/7</f>
        <v>319.57142857142856</v>
      </c>
      <c r="D18">
        <f t="shared" si="2"/>
        <v>1129.8571428571429</v>
      </c>
      <c r="E18">
        <f t="shared" si="2"/>
        <v>2302.8571428571427</v>
      </c>
      <c r="F18">
        <f t="shared" si="2"/>
        <v>2073.2857142857142</v>
      </c>
      <c r="G18">
        <f t="shared" si="2"/>
        <v>594.42857142857144</v>
      </c>
      <c r="H18">
        <f t="shared" si="2"/>
        <v>127.28571428571429</v>
      </c>
      <c r="I18">
        <f t="shared" si="2"/>
        <v>49.714285714285715</v>
      </c>
      <c r="J18">
        <f t="shared" si="2"/>
        <v>35.857142857142854</v>
      </c>
      <c r="K18">
        <f t="shared" si="2"/>
        <v>25.571428571428573</v>
      </c>
      <c r="L18">
        <f t="shared" si="2"/>
        <v>18.428571428571427</v>
      </c>
      <c r="M18">
        <f t="shared" si="2"/>
        <v>22.428571428571427</v>
      </c>
      <c r="N18">
        <f t="shared" si="2"/>
        <v>6830.8571428571431</v>
      </c>
    </row>
    <row r="19" spans="1:14" x14ac:dyDescent="0.35">
      <c r="B19">
        <v>131.57</v>
      </c>
      <c r="C19">
        <v>319.57</v>
      </c>
      <c r="D19">
        <v>1129.8499999999999</v>
      </c>
      <c r="E19">
        <v>2302.85</v>
      </c>
      <c r="F19">
        <v>2073.2800000000002</v>
      </c>
      <c r="G19">
        <v>594.41999999999996</v>
      </c>
      <c r="H19">
        <v>127.28</v>
      </c>
      <c r="I19">
        <v>49.71</v>
      </c>
      <c r="J19">
        <v>35.85</v>
      </c>
      <c r="K19">
        <v>25.57</v>
      </c>
      <c r="L19">
        <v>18.420000000000002</v>
      </c>
      <c r="M19">
        <v>22.42</v>
      </c>
      <c r="N19">
        <v>6830.85</v>
      </c>
    </row>
  </sheetData>
  <mergeCells count="3">
    <mergeCell ref="B1:M1"/>
    <mergeCell ref="B13:M13"/>
    <mergeCell ref="B16:M1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71E4-64FC-4BCE-99AF-A7A4305FE46A}">
  <dimension ref="A1:I8"/>
  <sheetViews>
    <sheetView zoomScale="60" zoomScaleNormal="60" workbookViewId="0">
      <selection activeCell="I12" sqref="I12"/>
    </sheetView>
  </sheetViews>
  <sheetFormatPr defaultRowHeight="14.5" x14ac:dyDescent="0.35"/>
  <sheetData>
    <row r="1" spans="1:9" x14ac:dyDescent="0.35">
      <c r="A1" t="s">
        <v>15</v>
      </c>
    </row>
    <row r="2" spans="1:9" x14ac:dyDescent="0.35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 t="s">
        <v>16</v>
      </c>
    </row>
    <row r="3" spans="1:9" x14ac:dyDescent="0.35">
      <c r="A3" t="s">
        <v>9</v>
      </c>
      <c r="B3">
        <v>741</v>
      </c>
      <c r="C3">
        <v>28</v>
      </c>
      <c r="D3">
        <v>74</v>
      </c>
      <c r="E3">
        <v>3004</v>
      </c>
      <c r="F3">
        <v>504</v>
      </c>
      <c r="G3">
        <v>473</v>
      </c>
      <c r="H3">
        <v>1966</v>
      </c>
      <c r="I3">
        <f>SUM(B3:H3)</f>
        <v>6790</v>
      </c>
    </row>
    <row r="4" spans="1:9" x14ac:dyDescent="0.35">
      <c r="A4" t="s">
        <v>10</v>
      </c>
      <c r="B4">
        <v>528</v>
      </c>
      <c r="C4">
        <v>15</v>
      </c>
      <c r="D4">
        <v>65</v>
      </c>
      <c r="E4">
        <v>7157</v>
      </c>
      <c r="F4">
        <v>1083</v>
      </c>
      <c r="G4">
        <v>306</v>
      </c>
      <c r="H4">
        <v>2450</v>
      </c>
      <c r="I4">
        <f>SUM(B4:H4)</f>
        <v>11604</v>
      </c>
    </row>
    <row r="5" spans="1:9" x14ac:dyDescent="0.35">
      <c r="A5" t="s">
        <v>11</v>
      </c>
      <c r="B5">
        <v>897</v>
      </c>
      <c r="C5">
        <v>37</v>
      </c>
      <c r="D5">
        <v>52</v>
      </c>
      <c r="E5">
        <v>3537</v>
      </c>
      <c r="F5">
        <v>953</v>
      </c>
      <c r="G5">
        <v>446</v>
      </c>
      <c r="H5">
        <v>2413</v>
      </c>
      <c r="I5">
        <f>SUM(B5:H5)</f>
        <v>8335</v>
      </c>
    </row>
    <row r="6" spans="1:9" x14ac:dyDescent="0.35">
      <c r="A6" t="s">
        <v>12</v>
      </c>
      <c r="B6">
        <v>600</v>
      </c>
      <c r="C6">
        <v>14</v>
      </c>
      <c r="D6">
        <v>65</v>
      </c>
      <c r="E6">
        <v>6618</v>
      </c>
      <c r="F6">
        <v>1065</v>
      </c>
      <c r="G6">
        <v>631</v>
      </c>
      <c r="H6">
        <v>1882</v>
      </c>
      <c r="I6">
        <f>SUM(B6:H6)</f>
        <v>10875</v>
      </c>
    </row>
    <row r="7" spans="1:9" x14ac:dyDescent="0.35">
      <c r="A7" t="s">
        <v>13</v>
      </c>
      <c r="B7">
        <v>714</v>
      </c>
      <c r="C7">
        <v>25</v>
      </c>
      <c r="D7">
        <v>51</v>
      </c>
      <c r="E7">
        <v>5968</v>
      </c>
      <c r="F7">
        <v>338</v>
      </c>
      <c r="G7">
        <v>482</v>
      </c>
      <c r="H7">
        <v>2557</v>
      </c>
      <c r="I7">
        <f>SUM(B7:H7)</f>
        <v>10135</v>
      </c>
    </row>
    <row r="8" spans="1:9" x14ac:dyDescent="0.35">
      <c r="A8" t="s">
        <v>14</v>
      </c>
      <c r="B8">
        <f t="shared" ref="B8:I8" si="0">SUM(B3:B7)</f>
        <v>3480</v>
      </c>
      <c r="C8">
        <f t="shared" si="0"/>
        <v>119</v>
      </c>
      <c r="D8">
        <f t="shared" si="0"/>
        <v>307</v>
      </c>
      <c r="E8">
        <f t="shared" si="0"/>
        <v>26284</v>
      </c>
      <c r="F8">
        <f t="shared" si="0"/>
        <v>3943</v>
      </c>
      <c r="G8">
        <f t="shared" si="0"/>
        <v>2338</v>
      </c>
      <c r="H8">
        <f t="shared" si="0"/>
        <v>11268</v>
      </c>
      <c r="I8">
        <f t="shared" si="0"/>
        <v>47739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E7876-608B-4D16-9E19-BF8C2CB6AA34}">
  <dimension ref="A1:AC22"/>
  <sheetViews>
    <sheetView zoomScale="50" zoomScaleNormal="50" workbookViewId="0">
      <selection activeCell="F19" sqref="F19"/>
    </sheetView>
  </sheetViews>
  <sheetFormatPr defaultRowHeight="14.5" x14ac:dyDescent="0.35"/>
  <cols>
    <col min="2" max="2" width="10.90625" customWidth="1"/>
  </cols>
  <sheetData>
    <row r="1" spans="1:29" ht="27" customHeight="1" x14ac:dyDescent="0.35">
      <c r="A1" s="1"/>
      <c r="B1" s="3" t="s">
        <v>18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1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9" x14ac:dyDescent="0.35">
      <c r="B2" t="s">
        <v>0</v>
      </c>
      <c r="C2" t="s">
        <v>1</v>
      </c>
      <c r="D2" t="s">
        <v>2</v>
      </c>
      <c r="E2" t="s">
        <v>3</v>
      </c>
      <c r="F2" t="s">
        <v>2</v>
      </c>
      <c r="G2" t="s">
        <v>0</v>
      </c>
      <c r="H2" t="s">
        <v>0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</row>
    <row r="3" spans="1:29" x14ac:dyDescent="0.35">
      <c r="A3">
        <v>2016</v>
      </c>
      <c r="B3" s="2">
        <v>401</v>
      </c>
      <c r="C3">
        <v>627</v>
      </c>
      <c r="D3" s="2">
        <v>1214</v>
      </c>
      <c r="E3">
        <v>703</v>
      </c>
      <c r="F3">
        <v>181</v>
      </c>
      <c r="G3">
        <v>23</v>
      </c>
      <c r="H3">
        <v>27</v>
      </c>
      <c r="I3">
        <v>24</v>
      </c>
      <c r="J3">
        <v>28</v>
      </c>
      <c r="K3">
        <v>28</v>
      </c>
      <c r="L3">
        <v>30</v>
      </c>
      <c r="M3">
        <v>20</v>
      </c>
      <c r="N3" s="2">
        <f t="shared" ref="N3:N10" si="0">SUM(B3:M3)</f>
        <v>3306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35">
      <c r="A4">
        <v>2017</v>
      </c>
      <c r="B4">
        <v>20</v>
      </c>
      <c r="C4">
        <v>37</v>
      </c>
      <c r="D4">
        <v>24</v>
      </c>
      <c r="E4">
        <v>7</v>
      </c>
      <c r="F4">
        <v>10</v>
      </c>
      <c r="G4">
        <v>9</v>
      </c>
      <c r="H4">
        <v>2</v>
      </c>
      <c r="I4">
        <v>7</v>
      </c>
      <c r="J4">
        <v>16</v>
      </c>
      <c r="K4">
        <v>19</v>
      </c>
      <c r="L4">
        <v>16</v>
      </c>
      <c r="M4">
        <v>6</v>
      </c>
      <c r="N4" s="2">
        <f t="shared" si="0"/>
        <v>173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35">
      <c r="A5">
        <v>2018</v>
      </c>
      <c r="B5">
        <v>36</v>
      </c>
      <c r="C5">
        <v>31</v>
      </c>
      <c r="D5">
        <v>43</v>
      </c>
      <c r="E5">
        <v>75</v>
      </c>
      <c r="F5">
        <v>47</v>
      </c>
      <c r="G5">
        <v>25</v>
      </c>
      <c r="H5">
        <v>11</v>
      </c>
      <c r="I5">
        <v>15</v>
      </c>
      <c r="J5">
        <v>14</v>
      </c>
      <c r="K5">
        <v>12</v>
      </c>
      <c r="L5">
        <v>15</v>
      </c>
      <c r="M5">
        <v>8</v>
      </c>
      <c r="N5" s="2">
        <f t="shared" si="0"/>
        <v>332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35">
      <c r="A6">
        <v>2019</v>
      </c>
      <c r="B6">
        <v>69</v>
      </c>
      <c r="C6">
        <v>502</v>
      </c>
      <c r="D6" s="2">
        <v>3641</v>
      </c>
      <c r="E6" s="2">
        <v>8249</v>
      </c>
      <c r="F6" s="2">
        <v>8206</v>
      </c>
      <c r="G6" s="2">
        <v>2180</v>
      </c>
      <c r="H6">
        <v>326</v>
      </c>
      <c r="I6">
        <v>69</v>
      </c>
      <c r="J6">
        <v>64</v>
      </c>
      <c r="K6">
        <v>31</v>
      </c>
      <c r="L6">
        <v>21</v>
      </c>
      <c r="M6">
        <v>33</v>
      </c>
      <c r="N6" s="2">
        <f t="shared" si="0"/>
        <v>23391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35">
      <c r="A7">
        <v>2020</v>
      </c>
      <c r="B7">
        <v>242</v>
      </c>
      <c r="C7">
        <v>625</v>
      </c>
      <c r="D7" s="2">
        <v>1080</v>
      </c>
      <c r="E7">
        <v>905</v>
      </c>
      <c r="F7">
        <v>665</v>
      </c>
      <c r="G7">
        <v>343</v>
      </c>
      <c r="H7">
        <v>58</v>
      </c>
      <c r="I7">
        <v>18</v>
      </c>
      <c r="J7">
        <v>24</v>
      </c>
      <c r="K7">
        <v>15</v>
      </c>
      <c r="L7">
        <v>9</v>
      </c>
      <c r="M7">
        <v>28</v>
      </c>
      <c r="N7" s="2">
        <f t="shared" si="0"/>
        <v>4012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35">
      <c r="A8">
        <v>2021</v>
      </c>
      <c r="B8">
        <v>97</v>
      </c>
      <c r="C8">
        <v>260</v>
      </c>
      <c r="D8">
        <v>526</v>
      </c>
      <c r="E8">
        <v>861</v>
      </c>
      <c r="F8">
        <v>514</v>
      </c>
      <c r="G8">
        <v>114</v>
      </c>
      <c r="H8">
        <v>27</v>
      </c>
      <c r="I8">
        <v>22</v>
      </c>
      <c r="J8">
        <v>14</v>
      </c>
      <c r="K8">
        <v>13</v>
      </c>
      <c r="L8">
        <v>18</v>
      </c>
      <c r="M8">
        <v>25</v>
      </c>
      <c r="N8" s="2">
        <f t="shared" si="0"/>
        <v>2491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35">
      <c r="A9">
        <v>2022</v>
      </c>
      <c r="B9">
        <v>59</v>
      </c>
      <c r="C9">
        <v>146</v>
      </c>
      <c r="D9" s="2">
        <v>1133</v>
      </c>
      <c r="E9" s="2">
        <v>3761</v>
      </c>
      <c r="F9" s="2">
        <v>3813</v>
      </c>
      <c r="G9" s="2">
        <v>1077</v>
      </c>
      <c r="H9">
        <v>370</v>
      </c>
      <c r="I9">
        <v>207</v>
      </c>
      <c r="J9">
        <v>109</v>
      </c>
      <c r="K9">
        <v>89</v>
      </c>
      <c r="L9">
        <v>55</v>
      </c>
      <c r="M9">
        <v>67</v>
      </c>
      <c r="N9" s="2">
        <f t="shared" si="0"/>
        <v>10886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35">
      <c r="B10" s="2">
        <f t="shared" ref="B10:M10" si="1">SUM(B3:B9)</f>
        <v>924</v>
      </c>
      <c r="C10" s="2">
        <f t="shared" si="1"/>
        <v>2228</v>
      </c>
      <c r="D10" s="2">
        <f t="shared" si="1"/>
        <v>7661</v>
      </c>
      <c r="E10" s="2">
        <f t="shared" si="1"/>
        <v>14561</v>
      </c>
      <c r="F10" s="2">
        <f t="shared" si="1"/>
        <v>13436</v>
      </c>
      <c r="G10" s="2">
        <f t="shared" si="1"/>
        <v>3771</v>
      </c>
      <c r="H10" s="2">
        <f t="shared" si="1"/>
        <v>821</v>
      </c>
      <c r="I10" s="2">
        <f t="shared" si="1"/>
        <v>362</v>
      </c>
      <c r="J10" s="2">
        <f t="shared" si="1"/>
        <v>269</v>
      </c>
      <c r="K10" s="2">
        <f t="shared" si="1"/>
        <v>207</v>
      </c>
      <c r="L10" s="2">
        <f t="shared" si="1"/>
        <v>164</v>
      </c>
      <c r="M10" s="2">
        <f t="shared" si="1"/>
        <v>187</v>
      </c>
      <c r="N10" s="2">
        <f t="shared" si="0"/>
        <v>44591</v>
      </c>
      <c r="Q10" s="2"/>
    </row>
    <row r="11" spans="1:29" x14ac:dyDescent="0.3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Q11" s="2"/>
    </row>
    <row r="12" spans="1:29" ht="27" customHeight="1" x14ac:dyDescent="0.35">
      <c r="B12" s="3" t="s">
        <v>20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9" x14ac:dyDescent="0.35">
      <c r="B13" t="s">
        <v>0</v>
      </c>
      <c r="C13" t="s">
        <v>1</v>
      </c>
      <c r="D13" t="s">
        <v>2</v>
      </c>
      <c r="E13" t="s">
        <v>3</v>
      </c>
      <c r="F13" t="s">
        <v>2</v>
      </c>
      <c r="G13" t="s">
        <v>0</v>
      </c>
      <c r="H13" t="s">
        <v>0</v>
      </c>
      <c r="I13" t="s">
        <v>3</v>
      </c>
      <c r="J13" t="s">
        <v>4</v>
      </c>
      <c r="K13" t="s">
        <v>5</v>
      </c>
      <c r="L13" t="s">
        <v>6</v>
      </c>
      <c r="M13" t="s">
        <v>7</v>
      </c>
      <c r="N13" t="s">
        <v>8</v>
      </c>
    </row>
    <row r="14" spans="1:29" x14ac:dyDescent="0.35">
      <c r="B14">
        <v>924</v>
      </c>
      <c r="C14">
        <v>2228</v>
      </c>
      <c r="D14">
        <v>7661</v>
      </c>
      <c r="E14">
        <v>14561</v>
      </c>
      <c r="F14">
        <v>13436</v>
      </c>
      <c r="G14">
        <v>3771</v>
      </c>
      <c r="H14">
        <v>821</v>
      </c>
      <c r="I14">
        <v>362</v>
      </c>
      <c r="J14">
        <v>269</v>
      </c>
      <c r="K14">
        <v>207</v>
      </c>
      <c r="L14">
        <v>164</v>
      </c>
      <c r="M14">
        <v>187</v>
      </c>
      <c r="N14">
        <f>SUM(B14:M14)</f>
        <v>44591</v>
      </c>
    </row>
    <row r="16" spans="1:29" ht="29" customHeight="1" x14ac:dyDescent="0.35">
      <c r="A16" s="1"/>
      <c r="B16" s="3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4" x14ac:dyDescent="0.35">
      <c r="B17" t="s">
        <v>0</v>
      </c>
      <c r="C17" t="s">
        <v>1</v>
      </c>
      <c r="D17" t="s">
        <v>2</v>
      </c>
      <c r="E17" t="s">
        <v>3</v>
      </c>
      <c r="F17" t="s">
        <v>2</v>
      </c>
      <c r="G17" t="s">
        <v>0</v>
      </c>
      <c r="H17" t="s">
        <v>0</v>
      </c>
      <c r="I17" t="s">
        <v>3</v>
      </c>
      <c r="J17" t="s">
        <v>4</v>
      </c>
      <c r="K17" t="s">
        <v>5</v>
      </c>
      <c r="L17" t="s">
        <v>6</v>
      </c>
      <c r="M17" t="s">
        <v>7</v>
      </c>
      <c r="N17" t="s">
        <v>8</v>
      </c>
    </row>
    <row r="18" spans="2:14" x14ac:dyDescent="0.35">
      <c r="B18">
        <v>921</v>
      </c>
      <c r="C18">
        <v>2237</v>
      </c>
      <c r="D18">
        <v>7909</v>
      </c>
      <c r="E18">
        <v>16120</v>
      </c>
      <c r="F18">
        <v>14513</v>
      </c>
      <c r="G18">
        <v>4161</v>
      </c>
      <c r="H18">
        <v>891</v>
      </c>
      <c r="I18">
        <v>348</v>
      </c>
      <c r="J18">
        <v>251</v>
      </c>
      <c r="K18">
        <v>179</v>
      </c>
      <c r="L18">
        <v>129</v>
      </c>
      <c r="M18">
        <v>157</v>
      </c>
      <c r="N18">
        <v>47816</v>
      </c>
    </row>
    <row r="19" spans="2:14" x14ac:dyDescent="0.35">
      <c r="B19">
        <f xml:space="preserve"> B18/7</f>
        <v>131.57142857142858</v>
      </c>
      <c r="C19">
        <f t="shared" ref="C19:M19" si="2" xml:space="preserve"> C18/7</f>
        <v>319.57142857142856</v>
      </c>
      <c r="D19">
        <f t="shared" si="2"/>
        <v>1129.8571428571429</v>
      </c>
      <c r="E19">
        <f t="shared" si="2"/>
        <v>2302.8571428571427</v>
      </c>
      <c r="F19">
        <f t="shared" si="2"/>
        <v>2073.2857142857142</v>
      </c>
      <c r="G19">
        <f t="shared" si="2"/>
        <v>594.42857142857144</v>
      </c>
      <c r="H19">
        <f t="shared" si="2"/>
        <v>127.28571428571429</v>
      </c>
      <c r="I19">
        <f t="shared" si="2"/>
        <v>49.714285714285715</v>
      </c>
      <c r="J19">
        <f t="shared" si="2"/>
        <v>35.857142857142854</v>
      </c>
      <c r="K19">
        <f t="shared" si="2"/>
        <v>25.571428571428573</v>
      </c>
      <c r="L19">
        <f t="shared" si="2"/>
        <v>18.428571428571427</v>
      </c>
      <c r="M19">
        <f t="shared" si="2"/>
        <v>22.428571428571427</v>
      </c>
    </row>
    <row r="20" spans="2:14" ht="30" customHeight="1" x14ac:dyDescent="0.35">
      <c r="B20" s="3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2:14" x14ac:dyDescent="0.35">
      <c r="B21" t="s">
        <v>0</v>
      </c>
      <c r="C21" t="s">
        <v>1</v>
      </c>
      <c r="D21" t="s">
        <v>2</v>
      </c>
      <c r="E21" t="s">
        <v>3</v>
      </c>
      <c r="F21" t="s">
        <v>2</v>
      </c>
      <c r="G21" t="s">
        <v>0</v>
      </c>
      <c r="H21" t="s">
        <v>0</v>
      </c>
      <c r="I21" t="s">
        <v>3</v>
      </c>
      <c r="J21" t="s">
        <v>4</v>
      </c>
      <c r="K21" t="s">
        <v>5</v>
      </c>
      <c r="L21" t="s">
        <v>6</v>
      </c>
      <c r="M21" t="s">
        <v>7</v>
      </c>
      <c r="N21" t="s">
        <v>8</v>
      </c>
    </row>
    <row r="22" spans="2:14" x14ac:dyDescent="0.35">
      <c r="C22">
        <f t="shared" ref="C22:H22" si="3">C18-C14</f>
        <v>9</v>
      </c>
      <c r="D22">
        <f t="shared" si="3"/>
        <v>248</v>
      </c>
      <c r="E22">
        <f t="shared" si="3"/>
        <v>1559</v>
      </c>
      <c r="F22">
        <f t="shared" si="3"/>
        <v>1077</v>
      </c>
      <c r="G22">
        <f t="shared" si="3"/>
        <v>390</v>
      </c>
      <c r="H22">
        <f t="shared" si="3"/>
        <v>70</v>
      </c>
      <c r="N22">
        <f>SUM(B22:M22)</f>
        <v>3353</v>
      </c>
    </row>
  </sheetData>
  <mergeCells count="6">
    <mergeCell ref="B20:M20"/>
    <mergeCell ref="B1:M1"/>
    <mergeCell ref="B12:M12"/>
    <mergeCell ref="Q1:AB1"/>
    <mergeCell ref="Q12:AB12"/>
    <mergeCell ref="B16:M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N° de casos campinas 2016-2022</vt:lpstr>
      <vt:lpstr>N° De casos por região 2016-202</vt:lpstr>
      <vt:lpstr>NM2016-2022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Eduardo Girotto Barelli</dc:creator>
  <cp:lastModifiedBy>Vitor Eduardo Girotto Barelli</cp:lastModifiedBy>
  <dcterms:created xsi:type="dcterms:W3CDTF">2023-10-28T17:22:19Z</dcterms:created>
  <dcterms:modified xsi:type="dcterms:W3CDTF">2023-10-30T23:50:58Z</dcterms:modified>
</cp:coreProperties>
</file>