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17\czerwiec\"/>
    </mc:Choice>
  </mc:AlternateContent>
  <xr:revisionPtr revIDLastSave="0" documentId="13_ncr:1_{219E013F-A375-4C68-BF40-129359A2F5DE}" xr6:coauthVersionLast="47" xr6:coauthVersionMax="47" xr10:uidLastSave="{00000000-0000-0000-0000-000000000000}"/>
  <bookViews>
    <workbookView xWindow="-120" yWindow="-120" windowWidth="29040" windowHeight="15840" xr2:uid="{1FD62DEB-EDB9-4700-91A2-926D6196E8CD}"/>
  </bookViews>
  <sheets>
    <sheet name="transport" sheetId="2" r:id="rId1"/>
    <sheet name="Arkusz2" sheetId="3" r:id="rId2"/>
    <sheet name="Arkusz1" sheetId="1" r:id="rId3"/>
  </sheets>
  <definedNames>
    <definedName name="ExternalData_1" localSheetId="0" hidden="1">transport!$A$1:$F$135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6" i="2"/>
  <c r="L3" i="2"/>
  <c r="L4" i="2"/>
  <c r="L8" i="2"/>
  <c r="L114" i="2"/>
  <c r="L115" i="2"/>
  <c r="L40" i="2"/>
  <c r="L54" i="2"/>
  <c r="L83" i="2"/>
  <c r="L18" i="2"/>
  <c r="L41" i="2"/>
  <c r="L25" i="2"/>
  <c r="L42" i="2"/>
  <c r="L36" i="2"/>
  <c r="L87" i="2"/>
  <c r="L37" i="2"/>
  <c r="L55" i="2"/>
  <c r="L77" i="2"/>
  <c r="L2" i="2"/>
  <c r="L79" i="2"/>
  <c r="L80" i="2"/>
  <c r="L84" i="2"/>
  <c r="L38" i="2"/>
  <c r="L19" i="2"/>
  <c r="L27" i="2"/>
  <c r="L16" i="2"/>
  <c r="L88" i="2"/>
  <c r="L89" i="2"/>
  <c r="L75" i="2"/>
  <c r="L118" i="2"/>
  <c r="L69" i="2"/>
  <c r="L57" i="2"/>
  <c r="L106" i="2"/>
  <c r="L59" i="2"/>
  <c r="L65" i="2"/>
  <c r="L63" i="2"/>
  <c r="L67" i="2"/>
  <c r="L12" i="2"/>
  <c r="L90" i="2"/>
  <c r="L43" i="2"/>
  <c r="L7" i="2"/>
  <c r="L26" i="2"/>
  <c r="L28" i="2"/>
  <c r="L85" i="2"/>
  <c r="L29" i="2"/>
  <c r="L86" i="2"/>
  <c r="L52" i="2"/>
  <c r="L17" i="2"/>
  <c r="L14" i="2"/>
  <c r="L5" i="2"/>
  <c r="L45" i="2"/>
  <c r="L46" i="2"/>
  <c r="L47" i="2"/>
  <c r="L93" i="2"/>
  <c r="L66" i="2"/>
  <c r="L61" i="2"/>
  <c r="L68" i="2"/>
  <c r="L48" i="2"/>
  <c r="L49" i="2"/>
  <c r="L44" i="2"/>
  <c r="L30" i="2"/>
  <c r="L110" i="2"/>
  <c r="L111" i="2"/>
  <c r="L112" i="2"/>
  <c r="L113" i="2"/>
  <c r="L50" i="2"/>
  <c r="L51" i="2"/>
  <c r="L60" i="2"/>
  <c r="L100" i="2"/>
  <c r="L101" i="2"/>
  <c r="L102" i="2"/>
  <c r="L103" i="2"/>
  <c r="L104" i="2"/>
  <c r="L105" i="2"/>
  <c r="L13" i="2"/>
  <c r="L23" i="2"/>
  <c r="L56" i="2"/>
  <c r="L78" i="2"/>
  <c r="L39" i="2"/>
  <c r="L20" i="2"/>
  <c r="L76" i="2"/>
  <c r="L108" i="2"/>
  <c r="L10" i="2"/>
  <c r="L11" i="2"/>
  <c r="L70" i="2"/>
  <c r="L95" i="2"/>
  <c r="L96" i="2"/>
  <c r="L97" i="2"/>
  <c r="L98" i="2"/>
  <c r="L99" i="2"/>
  <c r="L91" i="2"/>
  <c r="L107" i="2"/>
  <c r="L92" i="2"/>
  <c r="L116" i="2"/>
  <c r="L94" i="2"/>
  <c r="L31" i="2"/>
  <c r="L32" i="2"/>
  <c r="L33" i="2"/>
  <c r="L34" i="2"/>
  <c r="L35" i="2"/>
  <c r="L64" i="2"/>
  <c r="L24" i="2"/>
  <c r="L81" i="2"/>
  <c r="L82" i="2"/>
  <c r="L53" i="2"/>
  <c r="L15" i="2"/>
  <c r="L119" i="2"/>
  <c r="L123" i="2"/>
  <c r="L124" i="2"/>
  <c r="L125" i="2"/>
  <c r="L126" i="2"/>
  <c r="L127" i="2"/>
  <c r="L128" i="2"/>
  <c r="L129" i="2"/>
  <c r="L130" i="2"/>
  <c r="L71" i="2"/>
  <c r="L117" i="2"/>
  <c r="L73" i="2"/>
  <c r="L74" i="2"/>
  <c r="L109" i="2"/>
  <c r="L58" i="2"/>
  <c r="L21" i="2"/>
  <c r="L120" i="2"/>
  <c r="L121" i="2"/>
  <c r="L122" i="2"/>
  <c r="L72" i="2"/>
  <c r="L22" i="2"/>
  <c r="L62" i="2"/>
  <c r="L131" i="2"/>
  <c r="L132" i="2"/>
  <c r="L133" i="2"/>
  <c r="L134" i="2"/>
  <c r="L135" i="2"/>
  <c r="K9" i="2"/>
  <c r="K6" i="2"/>
  <c r="K3" i="2"/>
  <c r="K4" i="2"/>
  <c r="K8" i="2"/>
  <c r="K114" i="2"/>
  <c r="K115" i="2"/>
  <c r="K40" i="2"/>
  <c r="K54" i="2"/>
  <c r="K83" i="2"/>
  <c r="K18" i="2"/>
  <c r="K41" i="2"/>
  <c r="K25" i="2"/>
  <c r="K42" i="2"/>
  <c r="K36" i="2"/>
  <c r="K87" i="2"/>
  <c r="K37" i="2"/>
  <c r="K55" i="2"/>
  <c r="K77" i="2"/>
  <c r="K2" i="2"/>
  <c r="K79" i="2"/>
  <c r="K80" i="2"/>
  <c r="K84" i="2"/>
  <c r="K38" i="2"/>
  <c r="K19" i="2"/>
  <c r="K27" i="2"/>
  <c r="K16" i="2"/>
  <c r="K88" i="2"/>
  <c r="K89" i="2"/>
  <c r="K75" i="2"/>
  <c r="K118" i="2"/>
  <c r="K69" i="2"/>
  <c r="K57" i="2"/>
  <c r="K106" i="2"/>
  <c r="K59" i="2"/>
  <c r="K65" i="2"/>
  <c r="K63" i="2"/>
  <c r="K67" i="2"/>
  <c r="K12" i="2"/>
  <c r="K90" i="2"/>
  <c r="K43" i="2"/>
  <c r="K7" i="2"/>
  <c r="K26" i="2"/>
  <c r="K28" i="2"/>
  <c r="K85" i="2"/>
  <c r="K29" i="2"/>
  <c r="K86" i="2"/>
  <c r="K52" i="2"/>
  <c r="K17" i="2"/>
  <c r="K14" i="2"/>
  <c r="K5" i="2"/>
  <c r="K45" i="2"/>
  <c r="K46" i="2"/>
  <c r="K47" i="2"/>
  <c r="K93" i="2"/>
  <c r="K66" i="2"/>
  <c r="K61" i="2"/>
  <c r="K68" i="2"/>
  <c r="K48" i="2"/>
  <c r="K49" i="2"/>
  <c r="K44" i="2"/>
  <c r="K30" i="2"/>
  <c r="K110" i="2"/>
  <c r="K111" i="2"/>
  <c r="K112" i="2"/>
  <c r="K113" i="2"/>
  <c r="K50" i="2"/>
  <c r="K51" i="2"/>
  <c r="K60" i="2"/>
  <c r="K100" i="2"/>
  <c r="K101" i="2"/>
  <c r="K102" i="2"/>
  <c r="K103" i="2"/>
  <c r="K104" i="2"/>
  <c r="K105" i="2"/>
  <c r="K13" i="2"/>
  <c r="K23" i="2"/>
  <c r="K56" i="2"/>
  <c r="K78" i="2"/>
  <c r="K39" i="2"/>
  <c r="K20" i="2"/>
  <c r="K76" i="2"/>
  <c r="K108" i="2"/>
  <c r="K10" i="2"/>
  <c r="K11" i="2"/>
  <c r="K70" i="2"/>
  <c r="K95" i="2"/>
  <c r="K96" i="2"/>
  <c r="K97" i="2"/>
  <c r="K98" i="2"/>
  <c r="K99" i="2"/>
  <c r="K91" i="2"/>
  <c r="K107" i="2"/>
  <c r="K92" i="2"/>
  <c r="K116" i="2"/>
  <c r="K94" i="2"/>
  <c r="K31" i="2"/>
  <c r="K32" i="2"/>
  <c r="K33" i="2"/>
  <c r="K34" i="2"/>
  <c r="K35" i="2"/>
  <c r="K64" i="2"/>
  <c r="K24" i="2"/>
  <c r="K81" i="2"/>
  <c r="K82" i="2"/>
  <c r="K53" i="2"/>
  <c r="K15" i="2"/>
  <c r="K119" i="2"/>
  <c r="K123" i="2"/>
  <c r="K124" i="2"/>
  <c r="K125" i="2"/>
  <c r="K126" i="2"/>
  <c r="K127" i="2"/>
  <c r="K128" i="2"/>
  <c r="K129" i="2"/>
  <c r="K130" i="2"/>
  <c r="K71" i="2"/>
  <c r="K117" i="2"/>
  <c r="K73" i="2"/>
  <c r="K74" i="2"/>
  <c r="K109" i="2"/>
  <c r="K58" i="2"/>
  <c r="K21" i="2"/>
  <c r="K120" i="2"/>
  <c r="K121" i="2"/>
  <c r="K122" i="2"/>
  <c r="K72" i="2"/>
  <c r="K22" i="2"/>
  <c r="K62" i="2"/>
  <c r="K131" i="2"/>
  <c r="K132" i="2"/>
  <c r="K133" i="2"/>
  <c r="K134" i="2"/>
  <c r="K135" i="2"/>
  <c r="J9" i="2"/>
  <c r="J6" i="2"/>
  <c r="J3" i="2"/>
  <c r="J4" i="2"/>
  <c r="J8" i="2"/>
  <c r="J114" i="2"/>
  <c r="J115" i="2"/>
  <c r="J40" i="2"/>
  <c r="J54" i="2"/>
  <c r="J83" i="2"/>
  <c r="J18" i="2"/>
  <c r="J41" i="2"/>
  <c r="J25" i="2"/>
  <c r="J42" i="2"/>
  <c r="J36" i="2"/>
  <c r="J87" i="2"/>
  <c r="J37" i="2"/>
  <c r="J55" i="2"/>
  <c r="J77" i="2"/>
  <c r="J2" i="2"/>
  <c r="J79" i="2"/>
  <c r="J80" i="2"/>
  <c r="J84" i="2"/>
  <c r="J38" i="2"/>
  <c r="J19" i="2"/>
  <c r="J27" i="2"/>
  <c r="J16" i="2"/>
  <c r="J88" i="2"/>
  <c r="J89" i="2"/>
  <c r="J75" i="2"/>
  <c r="J118" i="2"/>
  <c r="J69" i="2"/>
  <c r="J57" i="2"/>
  <c r="J106" i="2"/>
  <c r="J59" i="2"/>
  <c r="J65" i="2"/>
  <c r="J63" i="2"/>
  <c r="J67" i="2"/>
  <c r="J12" i="2"/>
  <c r="J90" i="2"/>
  <c r="J43" i="2"/>
  <c r="J7" i="2"/>
  <c r="J26" i="2"/>
  <c r="J28" i="2"/>
  <c r="J85" i="2"/>
  <c r="J29" i="2"/>
  <c r="J86" i="2"/>
  <c r="J52" i="2"/>
  <c r="J17" i="2"/>
  <c r="J14" i="2"/>
  <c r="J5" i="2"/>
  <c r="J45" i="2"/>
  <c r="J46" i="2"/>
  <c r="J47" i="2"/>
  <c r="J93" i="2"/>
  <c r="J66" i="2"/>
  <c r="J61" i="2"/>
  <c r="J68" i="2"/>
  <c r="J48" i="2"/>
  <c r="J49" i="2"/>
  <c r="J44" i="2"/>
  <c r="J30" i="2"/>
  <c r="J110" i="2"/>
  <c r="J111" i="2"/>
  <c r="J112" i="2"/>
  <c r="J113" i="2"/>
  <c r="J50" i="2"/>
  <c r="J51" i="2"/>
  <c r="J60" i="2"/>
  <c r="J100" i="2"/>
  <c r="J101" i="2"/>
  <c r="J102" i="2"/>
  <c r="J103" i="2"/>
  <c r="J104" i="2"/>
  <c r="J105" i="2"/>
  <c r="J13" i="2"/>
  <c r="J23" i="2"/>
  <c r="J56" i="2"/>
  <c r="J78" i="2"/>
  <c r="J39" i="2"/>
  <c r="J20" i="2"/>
  <c r="J76" i="2"/>
  <c r="J108" i="2"/>
  <c r="J10" i="2"/>
  <c r="J11" i="2"/>
  <c r="J70" i="2"/>
  <c r="J95" i="2"/>
  <c r="J96" i="2"/>
  <c r="J97" i="2"/>
  <c r="J98" i="2"/>
  <c r="J99" i="2"/>
  <c r="J91" i="2"/>
  <c r="J107" i="2"/>
  <c r="J92" i="2"/>
  <c r="J116" i="2"/>
  <c r="J94" i="2"/>
  <c r="J31" i="2"/>
  <c r="J32" i="2"/>
  <c r="J33" i="2"/>
  <c r="J34" i="2"/>
  <c r="J35" i="2"/>
  <c r="J64" i="2"/>
  <c r="J24" i="2"/>
  <c r="J81" i="2"/>
  <c r="J82" i="2"/>
  <c r="J53" i="2"/>
  <c r="J15" i="2"/>
  <c r="J119" i="2"/>
  <c r="J123" i="2"/>
  <c r="J124" i="2"/>
  <c r="J125" i="2"/>
  <c r="J126" i="2"/>
  <c r="J127" i="2"/>
  <c r="J128" i="2"/>
  <c r="J129" i="2"/>
  <c r="J130" i="2"/>
  <c r="J71" i="2"/>
  <c r="J117" i="2"/>
  <c r="J73" i="2"/>
  <c r="J74" i="2"/>
  <c r="J109" i="2"/>
  <c r="J58" i="2"/>
  <c r="J21" i="2"/>
  <c r="J120" i="2"/>
  <c r="J121" i="2"/>
  <c r="J122" i="2"/>
  <c r="J72" i="2"/>
  <c r="J22" i="2"/>
  <c r="J62" i="2"/>
  <c r="J131" i="2"/>
  <c r="J132" i="2"/>
  <c r="J133" i="2"/>
  <c r="J134" i="2"/>
  <c r="J135" i="2"/>
  <c r="H9" i="2"/>
  <c r="H6" i="2"/>
  <c r="H3" i="2"/>
  <c r="H4" i="2"/>
  <c r="H8" i="2"/>
  <c r="H114" i="2"/>
  <c r="H115" i="2"/>
  <c r="H40" i="2"/>
  <c r="H54" i="2"/>
  <c r="H83" i="2"/>
  <c r="H18" i="2"/>
  <c r="H41" i="2"/>
  <c r="H25" i="2"/>
  <c r="H42" i="2"/>
  <c r="H36" i="2"/>
  <c r="H87" i="2"/>
  <c r="H37" i="2"/>
  <c r="H55" i="2"/>
  <c r="H77" i="2"/>
  <c r="H2" i="2"/>
  <c r="H79" i="2"/>
  <c r="H80" i="2"/>
  <c r="H84" i="2"/>
  <c r="H38" i="2"/>
  <c r="H19" i="2"/>
  <c r="H27" i="2"/>
  <c r="H16" i="2"/>
  <c r="H88" i="2"/>
  <c r="H89" i="2"/>
  <c r="H75" i="2"/>
  <c r="H118" i="2"/>
  <c r="H69" i="2"/>
  <c r="H57" i="2"/>
  <c r="H106" i="2"/>
  <c r="H59" i="2"/>
  <c r="H65" i="2"/>
  <c r="H63" i="2"/>
  <c r="H67" i="2"/>
  <c r="H12" i="2"/>
  <c r="H90" i="2"/>
  <c r="H43" i="2"/>
  <c r="H7" i="2"/>
  <c r="H26" i="2"/>
  <c r="H28" i="2"/>
  <c r="H85" i="2"/>
  <c r="H29" i="2"/>
  <c r="H86" i="2"/>
  <c r="H52" i="2"/>
  <c r="H17" i="2"/>
  <c r="H14" i="2"/>
  <c r="H5" i="2"/>
  <c r="H45" i="2"/>
  <c r="H46" i="2"/>
  <c r="H47" i="2"/>
  <c r="H93" i="2"/>
  <c r="H66" i="2"/>
  <c r="H61" i="2"/>
  <c r="H68" i="2"/>
  <c r="H48" i="2"/>
  <c r="H49" i="2"/>
  <c r="H44" i="2"/>
  <c r="H30" i="2"/>
  <c r="H110" i="2"/>
  <c r="H111" i="2"/>
  <c r="H112" i="2"/>
  <c r="H113" i="2"/>
  <c r="H50" i="2"/>
  <c r="H51" i="2"/>
  <c r="H60" i="2"/>
  <c r="H100" i="2"/>
  <c r="H101" i="2"/>
  <c r="H102" i="2"/>
  <c r="H103" i="2"/>
  <c r="H104" i="2"/>
  <c r="H105" i="2"/>
  <c r="H13" i="2"/>
  <c r="H23" i="2"/>
  <c r="H56" i="2"/>
  <c r="H78" i="2"/>
  <c r="H39" i="2"/>
  <c r="H20" i="2"/>
  <c r="H76" i="2"/>
  <c r="H108" i="2"/>
  <c r="H10" i="2"/>
  <c r="H11" i="2"/>
  <c r="H70" i="2"/>
  <c r="H95" i="2"/>
  <c r="H96" i="2"/>
  <c r="H97" i="2"/>
  <c r="H98" i="2"/>
  <c r="H99" i="2"/>
  <c r="H91" i="2"/>
  <c r="H107" i="2"/>
  <c r="H92" i="2"/>
  <c r="H116" i="2"/>
  <c r="H94" i="2"/>
  <c r="H31" i="2"/>
  <c r="H32" i="2"/>
  <c r="H33" i="2"/>
  <c r="H34" i="2"/>
  <c r="H35" i="2"/>
  <c r="H64" i="2"/>
  <c r="H24" i="2"/>
  <c r="H81" i="2"/>
  <c r="H82" i="2"/>
  <c r="H53" i="2"/>
  <c r="H15" i="2"/>
  <c r="H119" i="2"/>
  <c r="H123" i="2"/>
  <c r="H124" i="2"/>
  <c r="H125" i="2"/>
  <c r="H126" i="2"/>
  <c r="H127" i="2"/>
  <c r="H128" i="2"/>
  <c r="H129" i="2"/>
  <c r="H130" i="2"/>
  <c r="H71" i="2"/>
  <c r="H117" i="2"/>
  <c r="H73" i="2"/>
  <c r="H74" i="2"/>
  <c r="H109" i="2"/>
  <c r="H58" i="2"/>
  <c r="H21" i="2"/>
  <c r="H120" i="2"/>
  <c r="H121" i="2"/>
  <c r="H122" i="2"/>
  <c r="H72" i="2"/>
  <c r="H22" i="2"/>
  <c r="H62" i="2"/>
  <c r="H131" i="2"/>
  <c r="H132" i="2"/>
  <c r="H133" i="2"/>
  <c r="H134" i="2"/>
  <c r="H135" i="2"/>
  <c r="G9" i="2"/>
  <c r="G6" i="2"/>
  <c r="G3" i="2"/>
  <c r="G4" i="2"/>
  <c r="G8" i="2"/>
  <c r="I8" i="2" s="1"/>
  <c r="G114" i="2"/>
  <c r="G115" i="2"/>
  <c r="G40" i="2"/>
  <c r="G54" i="2"/>
  <c r="I54" i="2" s="1"/>
  <c r="G83" i="2"/>
  <c r="G18" i="2"/>
  <c r="G41" i="2"/>
  <c r="G25" i="2"/>
  <c r="G42" i="2"/>
  <c r="G36" i="2"/>
  <c r="G87" i="2"/>
  <c r="G37" i="2"/>
  <c r="I37" i="2" s="1"/>
  <c r="G55" i="2"/>
  <c r="G77" i="2"/>
  <c r="G2" i="2"/>
  <c r="G79" i="2"/>
  <c r="I79" i="2" s="1"/>
  <c r="G80" i="2"/>
  <c r="G84" i="2"/>
  <c r="G38" i="2"/>
  <c r="G19" i="2"/>
  <c r="G27" i="2"/>
  <c r="G16" i="2"/>
  <c r="G88" i="2"/>
  <c r="G89" i="2"/>
  <c r="I89" i="2" s="1"/>
  <c r="G75" i="2"/>
  <c r="G118" i="2"/>
  <c r="G69" i="2"/>
  <c r="G57" i="2"/>
  <c r="I57" i="2" s="1"/>
  <c r="G106" i="2"/>
  <c r="G59" i="2"/>
  <c r="G65" i="2"/>
  <c r="G63" i="2"/>
  <c r="G67" i="2"/>
  <c r="G12" i="2"/>
  <c r="G90" i="2"/>
  <c r="G43" i="2"/>
  <c r="I43" i="2" s="1"/>
  <c r="G7" i="2"/>
  <c r="G26" i="2"/>
  <c r="G28" i="2"/>
  <c r="G85" i="2"/>
  <c r="I85" i="2" s="1"/>
  <c r="G29" i="2"/>
  <c r="G86" i="2"/>
  <c r="G52" i="2"/>
  <c r="I52" i="2" s="1"/>
  <c r="G17" i="2"/>
  <c r="G14" i="2"/>
  <c r="G5" i="2"/>
  <c r="G45" i="2"/>
  <c r="G46" i="2"/>
  <c r="I46" i="2" s="1"/>
  <c r="G47" i="2"/>
  <c r="G93" i="2"/>
  <c r="G66" i="2"/>
  <c r="G61" i="2"/>
  <c r="I61" i="2" s="1"/>
  <c r="G68" i="2"/>
  <c r="G48" i="2"/>
  <c r="G49" i="2"/>
  <c r="I49" i="2" s="1"/>
  <c r="G44" i="2"/>
  <c r="G30" i="2"/>
  <c r="G110" i="2"/>
  <c r="G111" i="2"/>
  <c r="G112" i="2"/>
  <c r="I112" i="2" s="1"/>
  <c r="G113" i="2"/>
  <c r="G50" i="2"/>
  <c r="G51" i="2"/>
  <c r="G60" i="2"/>
  <c r="I60" i="2" s="1"/>
  <c r="G100" i="2"/>
  <c r="G101" i="2"/>
  <c r="G102" i="2"/>
  <c r="I102" i="2" s="1"/>
  <c r="G103" i="2"/>
  <c r="G104" i="2"/>
  <c r="G105" i="2"/>
  <c r="G13" i="2"/>
  <c r="G23" i="2"/>
  <c r="I23" i="2" s="1"/>
  <c r="G56" i="2"/>
  <c r="G78" i="2"/>
  <c r="G39" i="2"/>
  <c r="G20" i="2"/>
  <c r="I20" i="2" s="1"/>
  <c r="G76" i="2"/>
  <c r="G108" i="2"/>
  <c r="G10" i="2"/>
  <c r="I10" i="2" s="1"/>
  <c r="G11" i="2"/>
  <c r="G70" i="2"/>
  <c r="G95" i="2"/>
  <c r="G96" i="2"/>
  <c r="G97" i="2"/>
  <c r="I97" i="2" s="1"/>
  <c r="G98" i="2"/>
  <c r="G99" i="2"/>
  <c r="G91" i="2"/>
  <c r="G107" i="2"/>
  <c r="I107" i="2" s="1"/>
  <c r="G92" i="2"/>
  <c r="G116" i="2"/>
  <c r="G94" i="2"/>
  <c r="I94" i="2" s="1"/>
  <c r="G31" i="2"/>
  <c r="G32" i="2"/>
  <c r="G33" i="2"/>
  <c r="G34" i="2"/>
  <c r="G35" i="2"/>
  <c r="I35" i="2" s="1"/>
  <c r="G64" i="2"/>
  <c r="G24" i="2"/>
  <c r="G81" i="2"/>
  <c r="G82" i="2"/>
  <c r="I82" i="2" s="1"/>
  <c r="G53" i="2"/>
  <c r="G15" i="2"/>
  <c r="G119" i="2"/>
  <c r="I119" i="2" s="1"/>
  <c r="G123" i="2"/>
  <c r="G124" i="2"/>
  <c r="G125" i="2"/>
  <c r="G126" i="2"/>
  <c r="G127" i="2"/>
  <c r="I127" i="2" s="1"/>
  <c r="G128" i="2"/>
  <c r="G129" i="2"/>
  <c r="G130" i="2"/>
  <c r="G71" i="2"/>
  <c r="I71" i="2" s="1"/>
  <c r="G117" i="2"/>
  <c r="G73" i="2"/>
  <c r="G74" i="2"/>
  <c r="I74" i="2" s="1"/>
  <c r="G109" i="2"/>
  <c r="G58" i="2"/>
  <c r="G21" i="2"/>
  <c r="G120" i="2"/>
  <c r="G121" i="2"/>
  <c r="I121" i="2" s="1"/>
  <c r="G122" i="2"/>
  <c r="G72" i="2"/>
  <c r="G22" i="2"/>
  <c r="G62" i="2"/>
  <c r="I62" i="2" s="1"/>
  <c r="G131" i="2"/>
  <c r="G132" i="2"/>
  <c r="G133" i="2"/>
  <c r="I133" i="2" s="1"/>
  <c r="G134" i="2"/>
  <c r="G135" i="2"/>
  <c r="I120" i="2" l="1"/>
  <c r="I126" i="2"/>
  <c r="I34" i="2"/>
  <c r="I96" i="2"/>
  <c r="I13" i="2"/>
  <c r="I122" i="2"/>
  <c r="I99" i="2"/>
  <c r="I78" i="2"/>
  <c r="I93" i="2"/>
  <c r="I72" i="2"/>
  <c r="I24" i="2"/>
  <c r="I26" i="2"/>
  <c r="I118" i="2"/>
  <c r="I77" i="2"/>
  <c r="I67" i="2"/>
  <c r="I27" i="2"/>
  <c r="I42" i="2"/>
  <c r="I6" i="2"/>
  <c r="I131" i="2"/>
  <c r="I117" i="2"/>
  <c r="I53" i="2"/>
  <c r="I92" i="2"/>
  <c r="I76" i="2"/>
  <c r="I100" i="2"/>
  <c r="I128" i="2"/>
  <c r="I98" i="2"/>
  <c r="I56" i="2"/>
  <c r="I113" i="2"/>
  <c r="I47" i="2"/>
  <c r="I7" i="2"/>
  <c r="I75" i="2"/>
  <c r="I55" i="2"/>
  <c r="I114" i="2"/>
  <c r="I64" i="2"/>
  <c r="I68" i="2"/>
  <c r="I29" i="2"/>
  <c r="I106" i="2"/>
  <c r="I80" i="2"/>
  <c r="I83" i="2"/>
  <c r="I111" i="2"/>
  <c r="I45" i="2"/>
  <c r="I22" i="2"/>
  <c r="I130" i="2"/>
  <c r="I81" i="2"/>
  <c r="I91" i="2"/>
  <c r="I39" i="2"/>
  <c r="I51" i="2"/>
  <c r="I66" i="2"/>
  <c r="I135" i="2"/>
  <c r="I58" i="2"/>
  <c r="I124" i="2"/>
  <c r="I32" i="2"/>
  <c r="I70" i="2"/>
  <c r="I104" i="2"/>
  <c r="I30" i="2"/>
  <c r="I14" i="2"/>
  <c r="I65" i="2"/>
  <c r="I38" i="2"/>
  <c r="I41" i="2"/>
  <c r="I129" i="2"/>
  <c r="I50" i="2"/>
  <c r="I21" i="2"/>
  <c r="I125" i="2"/>
  <c r="I33" i="2"/>
  <c r="I95" i="2"/>
  <c r="I105" i="2"/>
  <c r="I110" i="2"/>
  <c r="I5" i="2"/>
  <c r="I12" i="2"/>
  <c r="I16" i="2"/>
  <c r="I36" i="2"/>
  <c r="I3" i="2"/>
  <c r="I132" i="2"/>
  <c r="I73" i="2"/>
  <c r="I15" i="2"/>
  <c r="I116" i="2"/>
  <c r="I108" i="2"/>
  <c r="I101" i="2"/>
  <c r="I48" i="2"/>
  <c r="I86" i="2"/>
  <c r="I59" i="2"/>
  <c r="I84" i="2"/>
  <c r="I18" i="2"/>
  <c r="I134" i="2"/>
  <c r="I28" i="2"/>
  <c r="I69" i="2"/>
  <c r="I2" i="2"/>
  <c r="I40" i="2"/>
  <c r="I115" i="2"/>
  <c r="I90" i="2"/>
  <c r="I88" i="2"/>
  <c r="I87" i="2"/>
  <c r="I4" i="2"/>
  <c r="I109" i="2"/>
  <c r="I123" i="2"/>
  <c r="I31" i="2"/>
  <c r="I11" i="2"/>
  <c r="I103" i="2"/>
  <c r="I44" i="2"/>
  <c r="I17" i="2"/>
  <c r="I63" i="2"/>
  <c r="I19" i="2"/>
  <c r="I25" i="2"/>
  <c r="I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9228-FD2B-4B30-A7E0-F0B7ED5DAA26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</connections>
</file>

<file path=xl/sharedStrings.xml><?xml version="1.0" encoding="utf-8"?>
<sst xmlns="http://schemas.openxmlformats.org/spreadsheetml/2006/main" count="292" uniqueCount="195">
  <si>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</si>
  <si>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</si>
  <si>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</si>
  <si>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</si>
  <si>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</si>
  <si>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</si>
  <si>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</si>
  <si>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</si>
  <si>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</si>
  <si>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</si>
  <si>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</si>
  <si>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</si>
  <si>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</si>
  <si>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</si>
  <si>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</si>
  <si>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</si>
  <si>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</si>
  <si>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</si>
  <si>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</si>
  <si>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</si>
  <si>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</si>
  <si>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</si>
  <si>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</si>
  <si>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</si>
  <si>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</si>
  <si>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</si>
  <si>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</si>
  <si>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</si>
  <si>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</si>
  <si>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</si>
  <si>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</si>
  <si>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</si>
  <si>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</si>
  <si>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</si>
  <si>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</si>
  <si>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</si>
  <si>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</si>
  <si>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</si>
  <si>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</si>
  <si>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</si>
  <si>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</si>
  <si>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</si>
  <si>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</si>
  <si>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</si>
  <si>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</si>
  <si>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</si>
  <si>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</si>
  <si>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</si>
  <si>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</si>
  <si>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</si>
  <si>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</si>
  <si>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</si>
  <si>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</si>
  <si>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</si>
  <si>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</si>
  <si>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</si>
  <si>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</si>
  <si>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</si>
  <si>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</si>
  <si>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</si>
  <si>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</si>
  <si>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</si>
  <si>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</si>
  <si>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</si>
  <si>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</si>
  <si>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</si>
  <si>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</si>
  <si>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</si>
  <si>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</si>
  <si>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</si>
  <si>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</si>
  <si>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</si>
  <si>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</si>
  <si>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</si>
  <si>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</si>
  <si>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</si>
  <si>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</si>
  <si>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</si>
  <si>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</si>
  <si>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</si>
  <si>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</si>
  <si>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</si>
  <si>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</si>
  <si>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</si>
  <si>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</si>
  <si>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</si>
  <si>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</si>
  <si>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</si>
  <si>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</si>
  <si>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</si>
  <si>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</si>
  <si>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</si>
  <si>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</si>
  <si>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</si>
  <si>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</si>
  <si>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</si>
  <si>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</si>
  <si>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</si>
  <si>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</si>
  <si>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</si>
  <si>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</si>
  <si>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</si>
  <si>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</si>
  <si>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</si>
  <si>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</si>
  <si>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</si>
  <si>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</si>
  <si>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</si>
  <si>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</si>
  <si>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</si>
  <si>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</si>
  <si>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</si>
  <si>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</si>
  <si>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</si>
  <si>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</si>
  <si>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</si>
  <si>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</si>
  <si>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</si>
  <si>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</si>
  <si>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</si>
  <si>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</si>
  <si>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</si>
  <si>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</si>
  <si>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</si>
  <si>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</si>
  <si>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</si>
  <si>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</si>
  <si>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</si>
  <si>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</si>
  <si>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</si>
  <si>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</si>
  <si>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</si>
  <si>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</si>
  <si>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</si>
  <si>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</si>
  <si>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</si>
  <si>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</si>
  <si>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</si>
  <si>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</si>
  <si>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</si>
  <si>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</si>
  <si>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</si>
  <si>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</si>
  <si>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</si>
  <si>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</si>
  <si>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</si>
  <si>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</si>
  <si>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</si>
  <si>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</si>
  <si>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</si>
  <si>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</si>
  <si>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</si>
  <si>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</si>
  <si>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</si>
  <si>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</si>
  <si>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</si>
  <si>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</si>
  <si>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</si>
  <si>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</si>
  <si>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</si>
  <si>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</si>
  <si>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</si>
  <si>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</si>
  <si>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</si>
  <si>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</si>
  <si>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</si>
  <si>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</si>
  <si>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</si>
  <si>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</si>
  <si>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</si>
  <si>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</si>
  <si>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</si>
  <si>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</si>
  <si>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</si>
  <si>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</si>
  <si>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</si>
  <si>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</si>
  <si>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</si>
  <si>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Amortyzacja - Przebieg</t>
  </si>
  <si>
    <t>Amortyzacja - 2017</t>
  </si>
  <si>
    <t>WARTOŚĆ W 2017</t>
  </si>
  <si>
    <t>Marka</t>
  </si>
  <si>
    <t>Model</t>
  </si>
  <si>
    <t>Etykiety wierszy</t>
  </si>
  <si>
    <t>DAF</t>
  </si>
  <si>
    <t>Iveco</t>
  </si>
  <si>
    <t>MAN</t>
  </si>
  <si>
    <t>Mercedes</t>
  </si>
  <si>
    <t>Renault</t>
  </si>
  <si>
    <t>Scania</t>
  </si>
  <si>
    <t>Volvo</t>
  </si>
  <si>
    <t>Suma końcowa</t>
  </si>
  <si>
    <t>Liczba z Marka</t>
  </si>
  <si>
    <t>Etykiety kolumn</t>
  </si>
  <si>
    <t>Liczba Dni dla 01.01.2017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</si>
</sst>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26.911621296298" createdVersion="8" refreshedVersion="8" minRefreshableVersion="3" recordCount="134" xr:uid="{4B0A4CB8-EC14-4AD9-A7DB-E0A14182D5C2}">
  <cacheSource type="worksheet">
    <worksheetSource name="transport"/>
  </cacheSource>
  <cacheFields count="11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Amortyzacja - Przebieg" numFmtId="0">
      <sharedItems containsSemiMixedTypes="0" containsString="0" containsNumber="1" minValue="0" maxValue="49200"/>
    </cacheField>
    <cacheField name="Amortyzacja - 2017" numFmtId="0">
      <sharedItems containsSemiMixedTypes="0" containsString="0" containsNumber="1" minValue="9560" maxValue="116400"/>
    </cacheField>
    <cacheField name="WARTOŚĆ W 2017" numFmtId="0">
      <sharedItems containsSemiMixedTypes="0" containsString="0" containsNumber="1" minValue="17390" maxValue="3168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Mod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n v="1200655"/>
    <d v="2015-01-31T00:00:00"/>
    <n v="20616"/>
    <n v="47245"/>
    <n v="18039"/>
    <x v="0"/>
    <s v="Strails"/>
  </r>
  <r>
    <s v="Iveco Strails"/>
    <x v="0"/>
    <n v="85900"/>
    <s v="ERA 211 TR"/>
    <n v="1068570"/>
    <d v="2015-01-25T00:00:00"/>
    <n v="17180"/>
    <n v="47245"/>
    <n v="21475"/>
    <x v="0"/>
    <s v="Strails"/>
  </r>
  <r>
    <s v="Iveco Strails"/>
    <x v="0"/>
    <n v="85900"/>
    <s v="ERA 212 TR"/>
    <n v="998704"/>
    <d v="2015-01-24T00:00:00"/>
    <n v="15462"/>
    <n v="47245"/>
    <n v="23193"/>
    <x v="0"/>
    <s v="Strails"/>
  </r>
  <r>
    <s v="Iveco Strails"/>
    <x v="0"/>
    <n v="85900"/>
    <s v="ERA 213 TR"/>
    <n v="936780"/>
    <d v="2015-01-24T00:00:00"/>
    <n v="15462"/>
    <n v="47245"/>
    <n v="23193"/>
    <x v="0"/>
    <s v="Strails"/>
  </r>
  <r>
    <s v="Iveco Strails"/>
    <x v="0"/>
    <n v="85900"/>
    <s v="ERA 209 TR"/>
    <n v="870233"/>
    <d v="2015-01-30T00:00:00"/>
    <n v="13744"/>
    <n v="47245"/>
    <n v="24911"/>
    <x v="0"/>
    <s v="Strails"/>
  </r>
  <r>
    <s v="Mercedes Axor"/>
    <x v="1"/>
    <n v="205000"/>
    <s v="ERA 223 TR"/>
    <n v="1260000"/>
    <d v="2016-04-23T00:00:00"/>
    <n v="49200"/>
    <n v="102500"/>
    <n v="53300"/>
    <x v="1"/>
    <s v="Axor"/>
  </r>
  <r>
    <s v="MAN TGA"/>
    <x v="1"/>
    <n v="198000"/>
    <s v="ERA 217 TR"/>
    <n v="890200"/>
    <d v="2016-05-30T00:00:00"/>
    <n v="31680"/>
    <n v="99000"/>
    <n v="67320"/>
    <x v="2"/>
    <s v="TGA"/>
  </r>
  <r>
    <s v="Volvo FE"/>
    <x v="2"/>
    <n v="49411"/>
    <s v="ERA 095 TR"/>
    <n v="186000"/>
    <d v="2015-07-25T00:00:00"/>
    <n v="988.22"/>
    <n v="22234.95"/>
    <n v="26187.829999999998"/>
    <x v="3"/>
    <s v="FE"/>
  </r>
  <r>
    <s v="Volvo FM"/>
    <x v="2"/>
    <n v="58000"/>
    <s v="ERA 093 TR"/>
    <n v="306000"/>
    <d v="2015-09-24T00:00:00"/>
    <n v="3480"/>
    <n v="26100"/>
    <n v="28420"/>
    <x v="3"/>
    <s v="FM"/>
  </r>
  <r>
    <s v="Volvo FMX"/>
    <x v="2"/>
    <n v="84000"/>
    <s v="ERA 094 TR"/>
    <n v="266000"/>
    <d v="2016-01-13T00:00:00"/>
    <n v="3360"/>
    <n v="37800"/>
    <n v="42840"/>
    <x v="3"/>
    <s v="FMX"/>
  </r>
  <r>
    <s v="Volvo FH"/>
    <x v="2"/>
    <n v="89000"/>
    <s v="ERA 092 TR"/>
    <n v="305000"/>
    <d v="2015-03-12T00:00:00"/>
    <n v="5340"/>
    <n v="40050"/>
    <n v="43610"/>
    <x v="3"/>
    <s v="FH"/>
  </r>
  <r>
    <s v="Volvo FE"/>
    <x v="3"/>
    <n v="48411"/>
    <s v="ERA 097 TR"/>
    <n v="190000"/>
    <d v="2015-07-25T00:00:00"/>
    <n v="968.22"/>
    <n v="19364.400000000001"/>
    <n v="28078.379999999997"/>
    <x v="3"/>
    <s v="FE"/>
  </r>
  <r>
    <s v="Iveco 100E"/>
    <x v="3"/>
    <n v="68000"/>
    <s v="ERA 114 TR"/>
    <n v="992600"/>
    <d v="2015-06-02T00:00:00"/>
    <n v="12240"/>
    <n v="27200"/>
    <n v="28560"/>
    <x v="0"/>
    <s v="100E"/>
  </r>
  <r>
    <s v="Volvo FE"/>
    <x v="3"/>
    <n v="49411"/>
    <s v="ERA 108 TR"/>
    <n v="186000"/>
    <d v="2015-07-25T00:00:00"/>
    <n v="988.22"/>
    <n v="19764.400000000001"/>
    <n v="28658.379999999997"/>
    <x v="3"/>
    <s v="FE"/>
  </r>
  <r>
    <s v="Scania L94"/>
    <x v="3"/>
    <n v="67900"/>
    <s v="ERA 100 TR"/>
    <n v="850000"/>
    <d v="2015-07-09T00:00:00"/>
    <n v="10864"/>
    <n v="27160"/>
    <n v="29876"/>
    <x v="4"/>
    <s v="L94"/>
  </r>
  <r>
    <s v="Volvo FE"/>
    <x v="3"/>
    <n v="65000"/>
    <s v="ERA 101 TR"/>
    <n v="740000"/>
    <d v="2016-01-16T00:00:00"/>
    <n v="9100"/>
    <n v="26000"/>
    <n v="29900"/>
    <x v="3"/>
    <s v="FE"/>
  </r>
  <r>
    <s v="Scania L94"/>
    <x v="3"/>
    <n v="68900"/>
    <s v="ERA 111 TR"/>
    <n v="846000"/>
    <d v="2015-07-09T00:00:00"/>
    <n v="11024"/>
    <n v="27560"/>
    <n v="30316"/>
    <x v="4"/>
    <s v="L94"/>
  </r>
  <r>
    <s v="Volvo FM"/>
    <x v="3"/>
    <n v="59000"/>
    <s v="ERA 120 TR"/>
    <n v="302000"/>
    <d v="2015-09-24T00:00:00"/>
    <n v="3540"/>
    <n v="23600"/>
    <n v="31860"/>
    <x v="3"/>
    <s v="FM"/>
  </r>
  <r>
    <s v="Renault Premium"/>
    <x v="3"/>
    <n v="77000"/>
    <s v="ERA 110 TR"/>
    <n v="846000"/>
    <d v="2016-01-07T00:00:00"/>
    <n v="12320"/>
    <n v="30800"/>
    <n v="33880"/>
    <x v="5"/>
    <s v="Premium"/>
  </r>
  <r>
    <s v="Mercedes Atego"/>
    <x v="3"/>
    <n v="85000"/>
    <s v="ERA 112 TR"/>
    <n v="946000"/>
    <d v="2015-01-10T00:00:00"/>
    <n v="15300"/>
    <n v="34000"/>
    <n v="35700"/>
    <x v="1"/>
    <s v="Atego"/>
  </r>
  <r>
    <s v="Scania M93"/>
    <x v="3"/>
    <n v="79000"/>
    <s v="ERA 102 TR"/>
    <n v="390000"/>
    <d v="2016-01-10T00:00:00"/>
    <n v="4740"/>
    <n v="31600"/>
    <n v="42660"/>
    <x v="4"/>
    <s v="M93"/>
  </r>
  <r>
    <s v="Scania M93"/>
    <x v="3"/>
    <n v="79000"/>
    <s v="ERA 302 TR"/>
    <n v="390000"/>
    <d v="2016-01-10T00:00:00"/>
    <n v="4740"/>
    <n v="31600"/>
    <n v="42660"/>
    <x v="4"/>
    <s v="M93"/>
  </r>
  <r>
    <s v="Volvo FMX"/>
    <x v="3"/>
    <n v="83000"/>
    <s v="ERA 096 TR"/>
    <n v="270000"/>
    <d v="2016-01-13T00:00:00"/>
    <n v="3320"/>
    <n v="33200"/>
    <n v="46480"/>
    <x v="3"/>
    <s v="FMX"/>
  </r>
  <r>
    <s v="Iveco EuroCargo"/>
    <x v="3"/>
    <n v="86133"/>
    <s v="ERA 104 TR"/>
    <n v="380000"/>
    <d v="2015-07-23T00:00:00"/>
    <n v="5167.9800000000005"/>
    <n v="34453.200000000004"/>
    <n v="46511.82"/>
    <x v="0"/>
    <s v="EuroCargo"/>
  </r>
  <r>
    <s v="Volvo FH"/>
    <x v="3"/>
    <n v="90000"/>
    <s v="ERA 119 TR"/>
    <n v="301000"/>
    <d v="2015-03-12T00:00:00"/>
    <n v="5400"/>
    <n v="36000"/>
    <n v="48600"/>
    <x v="3"/>
    <s v="FH"/>
  </r>
  <r>
    <s v="Mercedes Atego"/>
    <x v="3"/>
    <n v="91000"/>
    <s v="ERA 106 TR"/>
    <n v="360000"/>
    <d v="2015-06-19T00:00:00"/>
    <n v="5460"/>
    <n v="36400"/>
    <n v="49140"/>
    <x v="1"/>
    <s v="Atego"/>
  </r>
  <r>
    <s v="MAN TGL"/>
    <x v="3"/>
    <n v="114400"/>
    <s v="ERA 117 TR"/>
    <n v="226000"/>
    <d v="2015-03-10T00:00:00"/>
    <n v="4576"/>
    <n v="45760"/>
    <n v="64064"/>
    <x v="2"/>
    <s v="TGL"/>
  </r>
  <r>
    <s v="Volvo FL"/>
    <x v="3"/>
    <n v="134000"/>
    <s v="ERA 098 TR"/>
    <n v="482000"/>
    <d v="2016-01-16T00:00:00"/>
    <n v="10720"/>
    <n v="53600"/>
    <n v="69680"/>
    <x v="3"/>
    <s v="FL"/>
  </r>
  <r>
    <s v="Volvo FL"/>
    <x v="3"/>
    <n v="135000"/>
    <s v="ERA 109 TR"/>
    <n v="478000"/>
    <d v="2016-01-16T00:00:00"/>
    <n v="10800"/>
    <n v="54000"/>
    <n v="70200"/>
    <x v="3"/>
    <s v="FL"/>
  </r>
  <r>
    <s v="DAF LF45"/>
    <x v="3"/>
    <n v="131780"/>
    <s v="ERA 115 TR"/>
    <n v="306000"/>
    <d v="2015-12-27T00:00:00"/>
    <n v="7906.8"/>
    <n v="52712"/>
    <n v="71161.2"/>
    <x v="6"/>
    <s v="LF45"/>
  </r>
  <r>
    <s v="MAN TGL"/>
    <x v="3"/>
    <n v="159000"/>
    <s v="ERA 113 TR"/>
    <n v="403000"/>
    <d v="2016-11-07T00:00:00"/>
    <n v="12720"/>
    <n v="63600"/>
    <n v="82680"/>
    <x v="2"/>
    <s v="TGL"/>
  </r>
  <r>
    <s v="Renault Premium"/>
    <x v="3"/>
    <n v="162800"/>
    <s v="ERA 107 TR"/>
    <n v="370000"/>
    <d v="2015-11-21T00:00:00"/>
    <n v="9768"/>
    <n v="65120"/>
    <n v="87912"/>
    <x v="5"/>
    <s v="Premium"/>
  </r>
  <r>
    <s v="MAN TGA41"/>
    <x v="3"/>
    <n v="168800"/>
    <s v="ERA 116 TR"/>
    <n v="186300"/>
    <d v="2015-09-25T00:00:00"/>
    <n v="3376"/>
    <n v="67520"/>
    <n v="97904"/>
    <x v="2"/>
    <s v="TGA41"/>
  </r>
  <r>
    <s v="MAN TGA33"/>
    <x v="3"/>
    <n v="195370"/>
    <s v="ERA 105 TR"/>
    <n v="290000"/>
    <d v="2016-04-07T00:00:00"/>
    <n v="7814.8"/>
    <n v="78148"/>
    <n v="109407.20000000001"/>
    <x v="2"/>
    <s v="TGA33"/>
  </r>
  <r>
    <s v="DAF CF85"/>
    <x v="3"/>
    <n v="195340"/>
    <s v="ERA 103 TR"/>
    <n v="190000"/>
    <d v="2015-10-01T00:00:00"/>
    <n v="3906.8"/>
    <n v="78136"/>
    <n v="113297.20000000001"/>
    <x v="6"/>
    <s v="CF85"/>
  </r>
  <r>
    <s v="Mercedes Sided"/>
    <x v="3"/>
    <n v="230000"/>
    <s v="ERA 099 TR"/>
    <n v="305000"/>
    <d v="2015-10-30T00:00:00"/>
    <n v="13800"/>
    <n v="92000"/>
    <n v="124200"/>
    <x v="1"/>
    <s v="Sided"/>
  </r>
  <r>
    <s v="Mercedes Actros"/>
    <x v="3"/>
    <n v="291000"/>
    <s v="ERA 118 TR"/>
    <n v="166000"/>
    <d v="2015-10-20T00:00:00"/>
    <n v="5820"/>
    <n v="116400"/>
    <n v="168780"/>
    <x v="1"/>
    <s v="Actros"/>
  </r>
  <r>
    <s v="DAF LF45"/>
    <x v="4"/>
    <n v="37000"/>
    <s v="ERA 132 TR"/>
    <n v="978000"/>
    <d v="2015-11-01T00:00:00"/>
    <n v="6660"/>
    <n v="12950"/>
    <n v="17390"/>
    <x v="6"/>
    <s v="LF45"/>
  </r>
  <r>
    <s v="DAF LF45"/>
    <x v="4"/>
    <n v="40830"/>
    <s v="ERA 142 TR"/>
    <n v="326000"/>
    <d v="2015-02-27T00:00:00"/>
    <n v="2449.8000000000002"/>
    <n v="14290.5"/>
    <n v="24089.699999999997"/>
    <x v="6"/>
    <s v="LF45"/>
  </r>
  <r>
    <s v="Volvo FE"/>
    <x v="4"/>
    <n v="66000"/>
    <s v="ERA 145 TR"/>
    <n v="736000"/>
    <d v="2016-01-16T00:00:00"/>
    <n v="9240"/>
    <n v="23100"/>
    <n v="33660"/>
    <x v="3"/>
    <s v="FE"/>
  </r>
  <r>
    <s v="Renault Midlum"/>
    <x v="4"/>
    <n v="60000"/>
    <s v="ERA 146 TR"/>
    <n v="99250"/>
    <d v="2015-08-10T00:00:00"/>
    <n v="0"/>
    <n v="21000"/>
    <n v="39000"/>
    <x v="5"/>
    <s v="Midlum"/>
  </r>
  <r>
    <s v="Mercedes Atego"/>
    <x v="4"/>
    <n v="84000"/>
    <s v="ERA 135 TR"/>
    <n v="950000"/>
    <d v="2015-01-25T00:00:00"/>
    <n v="15120"/>
    <n v="29400"/>
    <n v="39480"/>
    <x v="1"/>
    <s v="Atego"/>
  </r>
  <r>
    <s v="Iveco 100E"/>
    <x v="4"/>
    <n v="67000"/>
    <s v="ERA 136 TR"/>
    <n v="103260"/>
    <d v="2015-06-02T00:00:00"/>
    <n v="1340"/>
    <n v="23450"/>
    <n v="42210"/>
    <x v="0"/>
    <s v="100E"/>
  </r>
  <r>
    <s v="Renault D10"/>
    <x v="4"/>
    <n v="75300"/>
    <s v="ERA 141 TR"/>
    <n v="302000"/>
    <d v="2015-06-19T00:00:00"/>
    <n v="4518"/>
    <n v="26355"/>
    <n v="44427"/>
    <x v="5"/>
    <s v="D10"/>
  </r>
  <r>
    <s v="Volvo FMX"/>
    <x v="4"/>
    <n v="84000"/>
    <s v="ERA 340 TR"/>
    <n v="266000"/>
    <d v="2016-01-13T00:00:00"/>
    <n v="3360"/>
    <n v="29400"/>
    <n v="51240"/>
    <x v="3"/>
    <s v="FMX"/>
  </r>
  <r>
    <s v="Mercedes Atego"/>
    <x v="4"/>
    <n v="92000"/>
    <s v="ERA 147 TR"/>
    <n v="356000"/>
    <d v="2015-06-19T00:00:00"/>
    <n v="5520"/>
    <n v="32200"/>
    <n v="54280"/>
    <x v="1"/>
    <s v="Atego"/>
  </r>
  <r>
    <s v="MAN TGL"/>
    <x v="4"/>
    <n v="89000"/>
    <s v="ERA 394 TR"/>
    <n v="266000"/>
    <d v="2016-01-13T00:00:00"/>
    <n v="3560"/>
    <n v="31150"/>
    <n v="54290"/>
    <x v="2"/>
    <s v="TGL"/>
  </r>
  <r>
    <s v="DAF CF75"/>
    <x v="4"/>
    <n v="94000"/>
    <s v="ERA 143 TR"/>
    <n v="91000"/>
    <d v="2015-09-21T00:00:00"/>
    <n v="0"/>
    <n v="32900"/>
    <n v="61100"/>
    <x v="6"/>
    <s v="CF75"/>
  </r>
  <r>
    <s v="MAN TGL"/>
    <x v="4"/>
    <n v="113400"/>
    <s v="ERA 140 TR"/>
    <n v="230000"/>
    <d v="2015-03-10T00:00:00"/>
    <n v="4536"/>
    <n v="39690"/>
    <n v="69174"/>
    <x v="2"/>
    <s v="TGL"/>
  </r>
  <r>
    <s v="DAF CF65"/>
    <x v="4"/>
    <n v="135000"/>
    <s v="ERA 133 TR"/>
    <n v="251000"/>
    <d v="2015-03-04T00:00:00"/>
    <n v="5400"/>
    <n v="47250"/>
    <n v="82350"/>
    <x v="6"/>
    <s v="CF65"/>
  </r>
  <r>
    <s v="Iveco TrakkerEuro5"/>
    <x v="4"/>
    <n v="160000"/>
    <s v="ERA 214 TR"/>
    <n v="263000"/>
    <d v="2015-01-24T00:00:00"/>
    <n v="6400"/>
    <n v="56000"/>
    <n v="97600"/>
    <x v="0"/>
    <s v="TrakkerEuro5"/>
  </r>
  <r>
    <s v="Renault Magnum"/>
    <x v="4"/>
    <n v="265000"/>
    <s v="ERA 227 TR"/>
    <n v="930000"/>
    <d v="2015-08-20T00:00:00"/>
    <n v="47700"/>
    <n v="92750"/>
    <n v="124550"/>
    <x v="5"/>
    <s v="Magnum"/>
  </r>
  <r>
    <s v="Renault Magnum"/>
    <x v="4"/>
    <n v="265000"/>
    <s v="ERA 228 TR"/>
    <n v="912000"/>
    <d v="2015-08-20T00:00:00"/>
    <n v="47700"/>
    <n v="92750"/>
    <n v="124550"/>
    <x v="5"/>
    <s v="Magnum"/>
  </r>
  <r>
    <s v="Renault Magnum"/>
    <x v="4"/>
    <n v="265000"/>
    <s v="ERA 226 TR"/>
    <n v="856000"/>
    <d v="2015-08-20T00:00:00"/>
    <n v="42400"/>
    <n v="92750"/>
    <n v="129850"/>
    <x v="5"/>
    <s v="Magnum"/>
  </r>
  <r>
    <s v="Renault Premium"/>
    <x v="4"/>
    <n v="230000"/>
    <s v="ERA 131 TR"/>
    <n v="455000"/>
    <d v="2016-03-10T00:00:00"/>
    <n v="18400"/>
    <n v="80500"/>
    <n v="131100"/>
    <x v="5"/>
    <s v="Premium"/>
  </r>
  <r>
    <s v="Mercedes Sided"/>
    <x v="4"/>
    <n v="231000"/>
    <s v="ERA 144 TR"/>
    <n v="301000"/>
    <d v="2015-10-30T00:00:00"/>
    <n v="13860"/>
    <n v="80850"/>
    <n v="136290"/>
    <x v="1"/>
    <s v="Sided"/>
  </r>
  <r>
    <s v="Mercedes Actros"/>
    <x v="4"/>
    <n v="257000"/>
    <s v="ERA 134 TR"/>
    <n v="164700"/>
    <d v="2015-10-09T00:00:00"/>
    <n v="5140"/>
    <n v="89950"/>
    <n v="161910"/>
    <x v="1"/>
    <s v="Actros"/>
  </r>
  <r>
    <s v="DAF LF45"/>
    <x v="5"/>
    <n v="38000"/>
    <s v="ERA 161 TR"/>
    <n v="574000"/>
    <d v="2015-11-01T00:00:00"/>
    <n v="3800"/>
    <n v="11400"/>
    <n v="22800"/>
    <x v="6"/>
    <s v="LF45"/>
  </r>
  <r>
    <s v="Renault R385"/>
    <x v="5"/>
    <n v="56700"/>
    <s v="ERA 158 TR"/>
    <n v="290000"/>
    <d v="2015-08-20T00:00:00"/>
    <n v="2268"/>
    <n v="17010"/>
    <n v="37422"/>
    <x v="5"/>
    <s v="R385"/>
  </r>
  <r>
    <s v="Renault R385"/>
    <x v="5"/>
    <n v="57700"/>
    <s v="ERA 160 TR"/>
    <n v="286000"/>
    <d v="2015-08-20T00:00:00"/>
    <n v="2308"/>
    <n v="17310"/>
    <n v="38082"/>
    <x v="5"/>
    <s v="R385"/>
  </r>
  <r>
    <s v="Renault Midlum"/>
    <x v="5"/>
    <n v="59000"/>
    <s v="ERA 159 TR"/>
    <n v="103250"/>
    <d v="2015-08-10T00:00:00"/>
    <n v="1180"/>
    <n v="17700"/>
    <n v="40120"/>
    <x v="5"/>
    <s v="Midlum"/>
  </r>
  <r>
    <s v="Renault D10"/>
    <x v="5"/>
    <n v="74300"/>
    <s v="ERA 157 TR"/>
    <n v="306000"/>
    <d v="2015-06-19T00:00:00"/>
    <n v="4458"/>
    <n v="22290"/>
    <n v="47552"/>
    <x v="5"/>
    <s v="D10"/>
  </r>
  <r>
    <s v="Mercedes Actros"/>
    <x v="5"/>
    <n v="210000"/>
    <s v="ERA 221 TR"/>
    <n v="780000"/>
    <d v="2016-04-21T00:00:00"/>
    <n v="29400"/>
    <n v="63000"/>
    <n v="117600"/>
    <x v="1"/>
    <s v="Actros"/>
  </r>
  <r>
    <s v="Mercedes Actros"/>
    <x v="5"/>
    <n v="210000"/>
    <s v="ERA 225 TR"/>
    <n v="760300"/>
    <d v="2016-04-21T00:00:00"/>
    <n v="29400"/>
    <n v="63000"/>
    <n v="117600"/>
    <x v="1"/>
    <s v="Actros"/>
  </r>
  <r>
    <s v="Mercedes Actros"/>
    <x v="5"/>
    <n v="210000"/>
    <s v="ERA 220 TR"/>
    <n v="680000"/>
    <d v="2016-04-21T00:00:00"/>
    <n v="25200"/>
    <n v="63000"/>
    <n v="121800"/>
    <x v="1"/>
    <s v="Actros"/>
  </r>
  <r>
    <s v="Mercedes Actros"/>
    <x v="5"/>
    <n v="210000"/>
    <s v="ERA 222 TR"/>
    <n v="655000"/>
    <d v="2016-04-21T00:00:00"/>
    <n v="25200"/>
    <n v="63000"/>
    <n v="121800"/>
    <x v="1"/>
    <s v="Actros"/>
  </r>
  <r>
    <s v="Renault Pelen"/>
    <x v="5"/>
    <n v="220000"/>
    <s v="ERA 230 TR"/>
    <n v="731000"/>
    <d v="2015-08-20T00:00:00"/>
    <n v="30800"/>
    <n v="66000"/>
    <n v="123200"/>
    <x v="5"/>
    <s v="Pelen"/>
  </r>
  <r>
    <s v="Renault Pelen"/>
    <x v="5"/>
    <n v="220000"/>
    <s v="ERA 229 TR"/>
    <n v="685413"/>
    <d v="2015-08-20T00:00:00"/>
    <n v="26400"/>
    <n v="66000"/>
    <n v="127600"/>
    <x v="5"/>
    <s v="Pelen"/>
  </r>
  <r>
    <s v="DAF CF85"/>
    <x v="5"/>
    <n v="196340"/>
    <s v="ERA 162 TR"/>
    <n v="186000"/>
    <d v="2015-10-01T00:00:00"/>
    <n v="3926.8"/>
    <n v="58902"/>
    <n v="133511.20000000001"/>
    <x v="6"/>
    <s v="CF85"/>
  </r>
  <r>
    <s v="Scania R500"/>
    <x v="5"/>
    <n v="245000"/>
    <s v="ERA 237 TR"/>
    <n v="720000"/>
    <d v="2016-04-02T00:00:00"/>
    <n v="34300"/>
    <n v="73500"/>
    <n v="137200"/>
    <x v="4"/>
    <s v="R500"/>
  </r>
  <r>
    <s v="Scania R500"/>
    <x v="5"/>
    <n v="245000"/>
    <s v="ERA 236 TR"/>
    <n v="680000"/>
    <d v="2016-04-02T00:00:00"/>
    <n v="29400"/>
    <n v="73500"/>
    <n v="142100"/>
    <x v="4"/>
    <s v="R500"/>
  </r>
  <r>
    <s v="Scania R500"/>
    <x v="5"/>
    <n v="245000"/>
    <s v="ERA 238 TR"/>
    <n v="660000"/>
    <d v="2016-04-02T00:00:00"/>
    <n v="29400"/>
    <n v="73500"/>
    <n v="142100"/>
    <x v="4"/>
    <s v="R500"/>
  </r>
  <r>
    <s v="Scania R500"/>
    <x v="5"/>
    <n v="245000"/>
    <s v="ERA 240 TR"/>
    <n v="630000"/>
    <d v="2016-04-02T00:00:00"/>
    <n v="29400"/>
    <n v="73500"/>
    <n v="142100"/>
    <x v="4"/>
    <s v="R500"/>
  </r>
  <r>
    <s v="Scania R500"/>
    <x v="5"/>
    <n v="245000"/>
    <s v="ERA 241 TR"/>
    <n v="655000"/>
    <d v="2016-04-02T00:00:00"/>
    <n v="29400"/>
    <n v="73500"/>
    <n v="142100"/>
    <x v="4"/>
    <s v="R500"/>
  </r>
  <r>
    <s v="Scania R500"/>
    <x v="5"/>
    <n v="245000"/>
    <s v="ERA 239 TR"/>
    <n v="590000"/>
    <d v="2016-04-02T00:00:00"/>
    <n v="24500"/>
    <n v="73500"/>
    <n v="147000"/>
    <x v="4"/>
    <s v="R500"/>
  </r>
  <r>
    <s v="DAF LF45"/>
    <x v="6"/>
    <n v="39830"/>
    <s v="ERA 168 TR"/>
    <n v="330000"/>
    <d v="2015-02-27T00:00:00"/>
    <n v="2389.8000000000002"/>
    <n v="9957.5"/>
    <n v="27482.699999999997"/>
    <x v="6"/>
    <s v="LF45"/>
  </r>
  <r>
    <s v="DAF LF45"/>
    <x v="6"/>
    <n v="48800"/>
    <s v="ERA 175 TR"/>
    <n v="268650"/>
    <d v="2015-04-23T00:00:00"/>
    <n v="1952"/>
    <n v="12200"/>
    <n v="34648"/>
    <x v="6"/>
    <s v="LF45"/>
  </r>
  <r>
    <s v="Volvo FM"/>
    <x v="6"/>
    <n v="59000"/>
    <s v="ERA 173 TR"/>
    <n v="302000"/>
    <d v="2015-09-24T00:00:00"/>
    <n v="3540"/>
    <n v="14750"/>
    <n v="40710"/>
    <x v="3"/>
    <s v="FM"/>
  </r>
  <r>
    <s v="Renault Premium"/>
    <x v="6"/>
    <n v="76000"/>
    <s v="ERA 166 TR"/>
    <n v="850000"/>
    <d v="2016-01-07T00:00:00"/>
    <n v="12160"/>
    <n v="19000"/>
    <n v="44840"/>
    <x v="5"/>
    <s v="Premium"/>
  </r>
  <r>
    <s v="Iveco EuroCargo"/>
    <x v="6"/>
    <n v="87133"/>
    <s v="ERA 176 TR"/>
    <n v="376000"/>
    <d v="2015-07-23T00:00:00"/>
    <n v="5227.9800000000005"/>
    <n v="21783.25"/>
    <n v="60121.770000000004"/>
    <x v="0"/>
    <s v="EuroCargo"/>
  </r>
  <r>
    <s v="Volvo FH"/>
    <x v="6"/>
    <n v="110000"/>
    <s v="ERA 172 TR"/>
    <n v="201000"/>
    <d v="2015-03-12T00:00:00"/>
    <n v="4400"/>
    <n v="27500"/>
    <n v="78100"/>
    <x v="3"/>
    <s v="FH"/>
  </r>
  <r>
    <s v="DAF LF45"/>
    <x v="6"/>
    <n v="130780"/>
    <s v="ERA 169 TR"/>
    <n v="310000"/>
    <d v="2015-12-27T00:00:00"/>
    <n v="7846.8"/>
    <n v="32695"/>
    <n v="90238.2"/>
    <x v="6"/>
    <s v="LF45"/>
  </r>
  <r>
    <s v="MAN TGL"/>
    <x v="6"/>
    <n v="135502"/>
    <s v="ERA 170 TR"/>
    <n v="247000"/>
    <d v="2016-04-16T00:00:00"/>
    <n v="5420.08"/>
    <n v="33875.5"/>
    <n v="96206.42"/>
    <x v="2"/>
    <s v="TGL"/>
  </r>
  <r>
    <s v="Iveco STRALIS"/>
    <x v="6"/>
    <n v="145000"/>
    <s v="ERA 215 TR"/>
    <n v="386732"/>
    <d v="2015-02-24T00:00:00"/>
    <n v="8700"/>
    <n v="36250"/>
    <n v="100050"/>
    <x v="0"/>
    <s v="STRALIS"/>
  </r>
  <r>
    <s v="Iveco STRALIS"/>
    <x v="6"/>
    <n v="145000"/>
    <s v="ERA 216 TR"/>
    <n v="312680"/>
    <d v="2015-02-24T00:00:00"/>
    <n v="8700"/>
    <n v="36250"/>
    <n v="100050"/>
    <x v="0"/>
    <s v="STRALIS"/>
  </r>
  <r>
    <s v="Renault Premium"/>
    <x v="6"/>
    <n v="163800"/>
    <s v="ERA 178 TR"/>
    <n v="366000"/>
    <d v="2015-11-21T00:00:00"/>
    <n v="9828"/>
    <n v="40950"/>
    <n v="113022"/>
    <x v="5"/>
    <s v="Premium"/>
  </r>
  <r>
    <s v="Scania R420"/>
    <x v="6"/>
    <n v="183000"/>
    <s v="ERA 232 TR"/>
    <n v="520000"/>
    <d v="2016-03-15T00:00:00"/>
    <n v="18300"/>
    <n v="45750"/>
    <n v="118950"/>
    <x v="4"/>
    <s v="R420"/>
  </r>
  <r>
    <s v="Scania R420"/>
    <x v="6"/>
    <n v="183000"/>
    <s v="ERA 233 TR"/>
    <n v="530000"/>
    <d v="2016-03-15T00:00:00"/>
    <n v="18300"/>
    <n v="45750"/>
    <n v="118950"/>
    <x v="4"/>
    <s v="R420"/>
  </r>
  <r>
    <s v="Scania R420"/>
    <x v="6"/>
    <n v="183000"/>
    <s v="ERA 231 TR"/>
    <n v="490000"/>
    <d v="2016-03-15T00:00:00"/>
    <n v="14640"/>
    <n v="45750"/>
    <n v="122610"/>
    <x v="4"/>
    <s v="R420"/>
  </r>
  <r>
    <s v="Scania R420"/>
    <x v="6"/>
    <n v="183000"/>
    <s v="ERA 234 TR"/>
    <n v="481000"/>
    <d v="2016-03-15T00:00:00"/>
    <n v="14640"/>
    <n v="45750"/>
    <n v="122610"/>
    <x v="4"/>
    <s v="R420"/>
  </r>
  <r>
    <s v="Scania R420"/>
    <x v="6"/>
    <n v="183000"/>
    <s v="ERA 235 TR"/>
    <n v="454000"/>
    <d v="2016-03-15T00:00:00"/>
    <n v="14640"/>
    <n v="45750"/>
    <n v="122610"/>
    <x v="4"/>
    <s v="R420"/>
  </r>
  <r>
    <s v="Volvo FH13-500"/>
    <x v="6"/>
    <n v="210000"/>
    <s v="ERA 248 TR"/>
    <n v="517000"/>
    <d v="2016-02-15T00:00:00"/>
    <n v="21000"/>
    <n v="52500"/>
    <n v="136500"/>
    <x v="3"/>
    <s v="FH13-500"/>
  </r>
  <r>
    <s v="MAN TGA33"/>
    <x v="6"/>
    <n v="196370"/>
    <s v="ERA 177 TR"/>
    <n v="286000"/>
    <d v="2016-04-07T00:00:00"/>
    <n v="7854.8"/>
    <n v="49092.5"/>
    <n v="139422.70000000001"/>
    <x v="2"/>
    <s v="TGA33"/>
  </r>
  <r>
    <s v="Volvo FH13-500"/>
    <x v="6"/>
    <n v="210000"/>
    <s v="ERA 247 TR"/>
    <n v="435000"/>
    <d v="2016-02-15T00:00:00"/>
    <n v="16800"/>
    <n v="52500"/>
    <n v="140700"/>
    <x v="3"/>
    <s v="FH13-500"/>
  </r>
  <r>
    <s v="MAN TGX"/>
    <x v="6"/>
    <n v="210300"/>
    <s v="ERA 218 TR"/>
    <n v="417671"/>
    <d v="2016-05-30T00:00:00"/>
    <n v="16824"/>
    <n v="52575"/>
    <n v="140901"/>
    <x v="2"/>
    <s v="TGX"/>
  </r>
  <r>
    <s v="Renault Premium"/>
    <x v="6"/>
    <n v="231000"/>
    <s v="ERA 174 TR"/>
    <n v="451000"/>
    <d v="2016-03-10T00:00:00"/>
    <n v="18480"/>
    <n v="57750"/>
    <n v="154770"/>
    <x v="5"/>
    <s v="Premium"/>
  </r>
  <r>
    <s v="DAF XF460"/>
    <x v="6"/>
    <n v="240000"/>
    <s v="ERA 207 TR"/>
    <n v="301344"/>
    <d v="2015-06-30T00:00:00"/>
    <n v="14400"/>
    <n v="60000"/>
    <n v="165600"/>
    <x v="6"/>
    <s v="XF460"/>
  </r>
  <r>
    <s v="DAF XF460"/>
    <x v="6"/>
    <n v="240000"/>
    <s v="ERA 405 TR"/>
    <n v="315988"/>
    <d v="2015-06-30T00:00:00"/>
    <n v="14400"/>
    <n v="60000"/>
    <n v="165600"/>
    <x v="6"/>
    <s v="XF460"/>
  </r>
  <r>
    <s v="DAF XF460"/>
    <x v="6"/>
    <n v="240000"/>
    <s v="ERA 204 TR"/>
    <n v="234760"/>
    <d v="2015-06-30T00:00:00"/>
    <n v="9600"/>
    <n v="60000"/>
    <n v="170400"/>
    <x v="6"/>
    <s v="XF460"/>
  </r>
  <r>
    <s v="DAF XF460"/>
    <x v="6"/>
    <n v="240000"/>
    <s v="ERA 208 TR"/>
    <n v="210780"/>
    <d v="2015-06-30T00:00:00"/>
    <n v="9600"/>
    <n v="60000"/>
    <n v="170400"/>
    <x v="6"/>
    <s v="XF460"/>
  </r>
  <r>
    <s v="DAF XF460"/>
    <x v="6"/>
    <n v="240000"/>
    <s v="ERA 406 TR"/>
    <n v="198240"/>
    <d v="2015-06-30T00:00:00"/>
    <n v="4800"/>
    <n v="60000"/>
    <n v="175200"/>
    <x v="6"/>
    <s v="XF460"/>
  </r>
  <r>
    <s v="Mercedes Actros"/>
    <x v="6"/>
    <n v="290000"/>
    <s v="ERA 171 TR"/>
    <n v="170000"/>
    <d v="2015-10-20T00:00:00"/>
    <n v="5800"/>
    <n v="72500"/>
    <n v="211700"/>
    <x v="1"/>
    <s v="Actros"/>
  </r>
  <r>
    <s v="DAF LF45"/>
    <x v="7"/>
    <n v="47800"/>
    <s v="ERA 183 TR"/>
    <n v="272650"/>
    <d v="2015-04-23T00:00:00"/>
    <n v="1912"/>
    <n v="9560"/>
    <n v="36328"/>
    <x v="6"/>
    <s v="LF45"/>
  </r>
  <r>
    <s v="Scania M93"/>
    <x v="7"/>
    <n v="80000"/>
    <s v="ERA 388 TR"/>
    <n v="350000"/>
    <d v="2016-01-10T00:00:00"/>
    <n v="4800"/>
    <n v="16000"/>
    <n v="59200"/>
    <x v="4"/>
    <s v="M93"/>
  </r>
  <r>
    <s v="Scania M93"/>
    <x v="7"/>
    <n v="80000"/>
    <s v="ERA 188 TR"/>
    <n v="235000"/>
    <d v="2016-01-10T00:00:00"/>
    <n v="3200"/>
    <n v="16000"/>
    <n v="60800"/>
    <x v="4"/>
    <s v="M93"/>
  </r>
  <r>
    <s v="DAF CF75"/>
    <x v="7"/>
    <n v="93000"/>
    <s v="ERA 184 TR"/>
    <n v="195000"/>
    <d v="2015-09-21T00:00:00"/>
    <n v="1860"/>
    <n v="18600"/>
    <n v="72540"/>
    <x v="6"/>
    <s v="CF75"/>
  </r>
  <r>
    <s v="DAF CF65"/>
    <x v="7"/>
    <n v="136000"/>
    <s v="ERA 186 TR"/>
    <n v="247000"/>
    <d v="2015-03-04T00:00:00"/>
    <n v="5440"/>
    <n v="27200"/>
    <n v="103360"/>
    <x v="6"/>
    <s v="CF65"/>
  </r>
  <r>
    <s v="MAN TGL"/>
    <x v="7"/>
    <n v="158000"/>
    <s v="ERA 185 TR"/>
    <n v="407000"/>
    <d v="2016-11-07T00:00:00"/>
    <n v="12640"/>
    <n v="31600"/>
    <n v="113760"/>
    <x v="2"/>
    <s v="TGL"/>
  </r>
  <r>
    <s v="DAF XF460"/>
    <x v="7"/>
    <n v="240000"/>
    <s v="ERA 199 TR"/>
    <n v="301232"/>
    <d v="2016-12-15T00:00:00"/>
    <n v="14400"/>
    <n v="48000"/>
    <n v="177600"/>
    <x v="6"/>
    <s v="XF460"/>
  </r>
  <r>
    <s v="DAF XF460"/>
    <x v="7"/>
    <n v="240000"/>
    <s v="ERA 198 TR"/>
    <n v="289567"/>
    <d v="2016-12-15T00:00:00"/>
    <n v="9600"/>
    <n v="48000"/>
    <n v="182400"/>
    <x v="6"/>
    <s v="XF460"/>
  </r>
  <r>
    <s v="DAF XF460"/>
    <x v="7"/>
    <n v="240000"/>
    <s v="ERA 200 TR"/>
    <n v="245211"/>
    <d v="2016-12-15T00:00:00"/>
    <n v="9600"/>
    <n v="48000"/>
    <n v="182400"/>
    <x v="6"/>
    <s v="XF460"/>
  </r>
  <r>
    <s v="DAF XF460"/>
    <x v="7"/>
    <n v="240000"/>
    <s v="ERA 201 TR"/>
    <n v="200123"/>
    <d v="2016-12-15T00:00:00"/>
    <n v="9600"/>
    <n v="48000"/>
    <n v="182400"/>
    <x v="6"/>
    <s v="XF460"/>
  </r>
  <r>
    <s v="DAF XF460"/>
    <x v="7"/>
    <n v="240000"/>
    <s v="ERA 496 TR"/>
    <n v="235811"/>
    <d v="2016-12-15T00:00:00"/>
    <n v="9600"/>
    <n v="48000"/>
    <n v="182400"/>
    <x v="6"/>
    <s v="XF460"/>
  </r>
  <r>
    <s v="DAF XF460"/>
    <x v="7"/>
    <n v="240000"/>
    <s v="ERA 497 TR"/>
    <n v="250021"/>
    <d v="2016-12-15T00:00:00"/>
    <n v="9600"/>
    <n v="48000"/>
    <n v="182400"/>
    <x v="6"/>
    <s v="XF460"/>
  </r>
  <r>
    <s v="DAF XF460"/>
    <x v="7"/>
    <n v="240000"/>
    <s v="ERA 202 TR"/>
    <n v="198340"/>
    <d v="2016-12-15T00:00:00"/>
    <n v="4800"/>
    <n v="48000"/>
    <n v="187200"/>
    <x v="6"/>
    <s v="XF460"/>
  </r>
  <r>
    <s v="DAF XF460"/>
    <x v="7"/>
    <n v="240000"/>
    <s v="ERA 203 TR"/>
    <n v="189761"/>
    <d v="2016-12-15T00:00:00"/>
    <n v="4800"/>
    <n v="48000"/>
    <n v="187200"/>
    <x v="6"/>
    <s v="XF460"/>
  </r>
  <r>
    <s v="MAN TGS"/>
    <x v="7"/>
    <n v="271000"/>
    <s v="ERA 187 TR"/>
    <n v="153000"/>
    <d v="2015-11-26T00:00:00"/>
    <n v="5420"/>
    <n v="54200"/>
    <n v="211380"/>
    <x v="2"/>
    <s v="TGS"/>
  </r>
  <r>
    <s v="MAN TGS"/>
    <x v="7"/>
    <n v="271000"/>
    <s v="ERA 219 TR"/>
    <n v="123000"/>
    <d v="2016-05-30T00:00:00"/>
    <n v="5420"/>
    <n v="54200"/>
    <n v="211380"/>
    <x v="2"/>
    <s v="TGS"/>
  </r>
  <r>
    <s v="MAN TGA18"/>
    <x v="8"/>
    <n v="98000"/>
    <s v="ERA 193 TR"/>
    <n v="251000"/>
    <d v="2015-12-06T00:00:00"/>
    <n v="3920"/>
    <n v="14700"/>
    <n v="79380"/>
    <x v="2"/>
    <s v="TGA18"/>
  </r>
  <r>
    <s v="MAN TGA18"/>
    <x v="8"/>
    <n v="99000"/>
    <s v="ERA 195 TR"/>
    <n v="247000"/>
    <d v="2015-12-06T00:00:00"/>
    <n v="3960"/>
    <n v="14850"/>
    <n v="80190"/>
    <x v="2"/>
    <s v="TGA18"/>
  </r>
  <r>
    <s v="MAN TGL"/>
    <x v="8"/>
    <n v="136502"/>
    <s v="ERA 197 TR"/>
    <n v="243000"/>
    <d v="2016-04-16T00:00:00"/>
    <n v="5460.08"/>
    <n v="20475.300000000003"/>
    <n v="110566.62"/>
    <x v="2"/>
    <s v="TGL"/>
  </r>
  <r>
    <s v="MAN TGA41"/>
    <x v="8"/>
    <n v="167800"/>
    <s v="ERA 194 TR"/>
    <n v="190300"/>
    <d v="2015-09-25T00:00:00"/>
    <n v="3356"/>
    <n v="25170"/>
    <n v="139274"/>
    <x v="2"/>
    <s v="TGA41"/>
  </r>
  <r>
    <s v="Mercedes Atego"/>
    <x v="8"/>
    <n v="219000"/>
    <s v="ERA 196 TR"/>
    <n v="126290"/>
    <d v="2015-03-20T00:00:00"/>
    <n v="4380"/>
    <n v="32850"/>
    <n v="181770"/>
    <x v="1"/>
    <s v="Atego"/>
  </r>
  <r>
    <s v="DAF XF460"/>
    <x v="8"/>
    <n v="240000"/>
    <s v="ERA 393 TR"/>
    <n v="183788"/>
    <d v="2016-11-07T00:00:00"/>
    <n v="4800"/>
    <n v="36000"/>
    <n v="199200"/>
    <x v="6"/>
    <s v="XF460"/>
  </r>
  <r>
    <s v="DAF XF460"/>
    <x v="8"/>
    <n v="240000"/>
    <s v="ERA 494 TR"/>
    <n v="160198"/>
    <d v="2016-11-07T00:00:00"/>
    <n v="4800"/>
    <n v="36000"/>
    <n v="199200"/>
    <x v="6"/>
    <s v="XF460"/>
  </r>
  <r>
    <s v="DAF XF460"/>
    <x v="8"/>
    <n v="240000"/>
    <s v="ERA 495 TR"/>
    <n v="156724"/>
    <d v="2016-11-07T00:00:00"/>
    <n v="4800"/>
    <n v="36000"/>
    <n v="199200"/>
    <x v="6"/>
    <s v="XF460"/>
  </r>
  <r>
    <s v="MAN TGS"/>
    <x v="8"/>
    <n v="270000"/>
    <s v="ERA 192 TR"/>
    <n v="157000"/>
    <d v="2015-11-26T00:00:00"/>
    <n v="5400"/>
    <n v="40500"/>
    <n v="224100"/>
    <x v="2"/>
    <s v="TGS"/>
  </r>
  <r>
    <s v="Mercedes Atego"/>
    <x v="9"/>
    <n v="218000"/>
    <s v="ERA 205 TR"/>
    <n v="130290"/>
    <d v="2015-03-20T00:00:00"/>
    <n v="4360"/>
    <n v="21800"/>
    <n v="191840"/>
    <x v="1"/>
    <s v="Atego"/>
  </r>
  <r>
    <s v="Mercedes Actros"/>
    <x v="9"/>
    <n v="258000"/>
    <s v="ERA 206 TR"/>
    <n v="160700"/>
    <d v="2015-10-09T00:00:00"/>
    <n v="5160"/>
    <n v="25800"/>
    <n v="227040"/>
    <x v="1"/>
    <s v="Actros"/>
  </r>
  <r>
    <s v="Volvo 2015Euro6M"/>
    <x v="9"/>
    <n v="360000"/>
    <s v="ERA 242 TR"/>
    <n v="100000"/>
    <d v="2016-12-30T00:00:00"/>
    <n v="7200"/>
    <n v="36000"/>
    <n v="316800"/>
    <x v="3"/>
    <s v="2015Euro6M"/>
  </r>
  <r>
    <s v="Volvo 2015Euro6M"/>
    <x v="9"/>
    <n v="360000"/>
    <s v="ERA 243 TR"/>
    <n v="115000"/>
    <d v="2016-12-30T00:00:00"/>
    <n v="7200"/>
    <n v="36000"/>
    <n v="316800"/>
    <x v="3"/>
    <s v="2015Euro6M"/>
  </r>
  <r>
    <s v="Volvo 2015Euro6M"/>
    <x v="9"/>
    <n v="360000"/>
    <s v="ERA 244 TR"/>
    <n v="132000"/>
    <d v="2016-12-30T00:00:00"/>
    <n v="7200"/>
    <n v="36000"/>
    <n v="316800"/>
    <x v="3"/>
    <s v="2015Euro6M"/>
  </r>
  <r>
    <s v="Volvo 2015Euro6M"/>
    <x v="9"/>
    <n v="360000"/>
    <s v="ERA 245 TR"/>
    <n v="108000"/>
    <d v="2016-12-30T00:00:00"/>
    <n v="7200"/>
    <n v="36000"/>
    <n v="316800"/>
    <x v="3"/>
    <s v="2015Euro6M"/>
  </r>
  <r>
    <s v="Volvo 2015Euro6M"/>
    <x v="9"/>
    <n v="360000"/>
    <s v="ERA 246 TR"/>
    <n v="140000"/>
    <d v="2016-12-30T00:00:00"/>
    <n v="7200"/>
    <n v="36000"/>
    <n v="316800"/>
    <x v="3"/>
    <s v="2015Euro6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F291D-9D27-4540-B371-55BA169B9EC5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L12" firstHeaderRow="1" firstDataRow="2" firstDataCol="1"/>
  <pivotFields count="11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Row" dataField="1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Liczba z Mark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02034C-3E29-4A37-B528-BA23827E62ED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97ECF-AC18-4DE5-A8D4-739367F2BE9E}" name="transport" displayName="transport" ref="A1:L135" tableType="queryTable" totalsRowShown="0">
  <autoFilter ref="A1:L135" xr:uid="{3F697ECF-AC18-4DE5-A8D4-739367F2BE9E}"/>
  <sortState xmlns:xlrd2="http://schemas.microsoft.com/office/spreadsheetml/2017/richdata2" ref="A2:L135">
    <sortCondition descending="1" ref="L1:L135"/>
  </sortState>
  <tableColumns count="12">
    <tableColumn id="1" xr3:uid="{172DAD23-2261-48C1-9CB0-2111F5E549A6}" uniqueName="1" name="Marka_i_model" queryTableFieldId="1" dataDxfId="8"/>
    <tableColumn id="2" xr3:uid="{90BDA306-E248-47E5-B5B7-0CE465BD0FC3}" uniqueName="2" name="Rok_produkcji" queryTableFieldId="2"/>
    <tableColumn id="3" xr3:uid="{6D2BAD23-1A13-47B9-9175-E618163C2244}" uniqueName="3" name="Cena_zakupu" queryTableFieldId="3"/>
    <tableColumn id="4" xr3:uid="{6B2E97EC-4D46-4F53-8E4D-6B1FCEBE3E35}" uniqueName="4" name="Nr_rejestracyjny" queryTableFieldId="4" dataDxfId="7"/>
    <tableColumn id="5" xr3:uid="{A4075F69-0B11-4A2B-B22E-7B06004F6FF8}" uniqueName="5" name="Przebieg" queryTableFieldId="5"/>
    <tableColumn id="6" xr3:uid="{38B6B60D-E29B-43DB-84C4-92559A489541}" uniqueName="6" name="Data_ostatniego_remontu" queryTableFieldId="6" dataDxfId="6"/>
    <tableColumn id="7" xr3:uid="{44326138-FA0B-42B6-A554-AC37A8722240}" uniqueName="7" name="Amortyzacja - Przebieg" queryTableFieldId="7" dataDxfId="5">
      <calculatedColumnFormula>C2*INT(E2 / 100000)*0.02</calculatedColumnFormula>
    </tableColumn>
    <tableColumn id="8" xr3:uid="{A60B0312-0C77-42A1-A316-AEA615C91F05}" uniqueName="8" name="Amortyzacja - 2017" queryTableFieldId="8" dataDxfId="4">
      <calculatedColumnFormula>C2*(2017 - B2)*0.05</calculatedColumnFormula>
    </tableColumn>
    <tableColumn id="9" xr3:uid="{54637876-7A0C-40DB-B4E8-8228E20E2C3E}" uniqueName="9" name="WARTOŚĆ W 2017" queryTableFieldId="9" dataDxfId="3">
      <calculatedColumnFormula>C2 - G2 - H2</calculatedColumnFormula>
    </tableColumn>
    <tableColumn id="10" xr3:uid="{68C6F7FB-F932-4547-9A8B-4C7DEC1FCCD9}" uniqueName="10" name="Marka" queryTableFieldId="10" dataDxfId="2">
      <calculatedColumnFormula>_xlfn.TEXTBEFORE(A2," ")</calculatedColumnFormula>
    </tableColumn>
    <tableColumn id="11" xr3:uid="{7D445A0F-40C7-4829-8FA3-2DCAD19C034C}" uniqueName="11" name="Model" queryTableFieldId="11" dataDxfId="1">
      <calculatedColumnFormula>_xlfn.TEXTAFTER(A2, " ")</calculatedColumnFormula>
    </tableColumn>
    <tableColumn id="12" xr3:uid="{313EB93A-C83A-459E-81E2-8C9E74A492D8}" uniqueName="12" name="Liczba Dni dla 01.01.2017" queryTableFieldId="12" dataDxfId="0">
      <calculatedColumnFormula>$O$4 - 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EA1-1A1B-4276-9A04-81E8554F05F7}">
  <dimension ref="A1:O135"/>
  <sheetViews>
    <sheetView tabSelected="1" workbookViewId="0">
      <selection activeCell="N2" sqref="N2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bestFit="1" customWidth="1"/>
    <col min="7" max="7" width="23.85546875" bestFit="1" customWidth="1"/>
    <col min="8" max="8" width="20" bestFit="1" customWidth="1"/>
    <col min="9" max="9" width="19.28515625" bestFit="1" customWidth="1"/>
    <col min="12" max="12" width="25.140625" bestFit="1" customWidth="1"/>
    <col min="15" max="15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194</v>
      </c>
      <c r="M1" s="2"/>
    </row>
    <row r="2" spans="1:15" x14ac:dyDescent="0.25">
      <c r="A2" s="1" t="s">
        <v>35</v>
      </c>
      <c r="B2">
        <v>2009</v>
      </c>
      <c r="C2">
        <v>85000</v>
      </c>
      <c r="D2" s="1" t="s">
        <v>36</v>
      </c>
      <c r="E2">
        <v>946000</v>
      </c>
      <c r="F2" s="2">
        <v>42014</v>
      </c>
      <c r="G2">
        <f>C2*INT(E2 / 100000)*0.02</f>
        <v>15300</v>
      </c>
      <c r="H2">
        <f>C2*(2017 - B2)*0.05</f>
        <v>34000</v>
      </c>
      <c r="I2" s="1">
        <f>C2 - G2 - H2</f>
        <v>35700</v>
      </c>
      <c r="J2" s="1" t="str">
        <f>_xlfn.TEXTBEFORE(A2," ")</f>
        <v>Mercedes</v>
      </c>
      <c r="K2" s="1" t="str">
        <f>_xlfn.TEXTAFTER(A2, " ")</f>
        <v>Atego</v>
      </c>
      <c r="L2" s="1">
        <f>$O$4 - F2</f>
        <v>722</v>
      </c>
    </row>
    <row r="3" spans="1:15" x14ac:dyDescent="0.25">
      <c r="A3" s="1" t="s">
        <v>6</v>
      </c>
      <c r="B3">
        <v>2006</v>
      </c>
      <c r="C3">
        <v>85900</v>
      </c>
      <c r="D3" s="1" t="s">
        <v>9</v>
      </c>
      <c r="E3">
        <v>998704</v>
      </c>
      <c r="F3" s="2">
        <v>42028</v>
      </c>
      <c r="G3">
        <f>C3*INT(E3 / 100000)*0.02</f>
        <v>15462</v>
      </c>
      <c r="H3">
        <f>C3*(2017 - B3)*0.05</f>
        <v>47245</v>
      </c>
      <c r="I3" s="1">
        <f>C3 - G3 - H3</f>
        <v>23193</v>
      </c>
      <c r="J3" s="1" t="str">
        <f>_xlfn.TEXTBEFORE(A3," ")</f>
        <v>Iveco</v>
      </c>
      <c r="K3" s="1" t="str">
        <f>_xlfn.TEXTAFTER(A3, " ")</f>
        <v>Strails</v>
      </c>
      <c r="L3" s="1">
        <f>$O$4 - F3</f>
        <v>708</v>
      </c>
    </row>
    <row r="4" spans="1:15" x14ac:dyDescent="0.25">
      <c r="A4" s="1" t="s">
        <v>6</v>
      </c>
      <c r="B4">
        <v>2006</v>
      </c>
      <c r="C4">
        <v>85900</v>
      </c>
      <c r="D4" s="1" t="s">
        <v>10</v>
      </c>
      <c r="E4">
        <v>936780</v>
      </c>
      <c r="F4" s="2">
        <v>42028</v>
      </c>
      <c r="G4">
        <f>C4*INT(E4 / 100000)*0.02</f>
        <v>15462</v>
      </c>
      <c r="H4">
        <f>C4*(2017 - B4)*0.05</f>
        <v>47245</v>
      </c>
      <c r="I4" s="1">
        <f>C4 - G4 - H4</f>
        <v>23193</v>
      </c>
      <c r="J4" s="1" t="str">
        <f>_xlfn.TEXTBEFORE(A4," ")</f>
        <v>Iveco</v>
      </c>
      <c r="K4" s="1" t="str">
        <f>_xlfn.TEXTAFTER(A4, " ")</f>
        <v>Strails</v>
      </c>
      <c r="L4" s="1">
        <f>$O$4 - F4</f>
        <v>708</v>
      </c>
      <c r="O4" s="2">
        <v>42736</v>
      </c>
    </row>
    <row r="5" spans="1:15" x14ac:dyDescent="0.25">
      <c r="A5" s="1" t="s">
        <v>81</v>
      </c>
      <c r="B5">
        <v>2010</v>
      </c>
      <c r="C5">
        <v>160000</v>
      </c>
      <c r="D5" s="1" t="s">
        <v>82</v>
      </c>
      <c r="E5">
        <v>263000</v>
      </c>
      <c r="F5" s="2">
        <v>42028</v>
      </c>
      <c r="G5">
        <f>C5*INT(E5 / 100000)*0.02</f>
        <v>6400</v>
      </c>
      <c r="H5">
        <f>C5*(2017 - B5)*0.05</f>
        <v>56000</v>
      </c>
      <c r="I5" s="1">
        <f>C5 - G5 - H5</f>
        <v>97600</v>
      </c>
      <c r="J5" s="1" t="str">
        <f>_xlfn.TEXTBEFORE(A5," ")</f>
        <v>Iveco</v>
      </c>
      <c r="K5" s="1" t="str">
        <f>_xlfn.TEXTAFTER(A5, " ")</f>
        <v>TrakkerEuro5</v>
      </c>
      <c r="L5" s="1">
        <f>$O$4 - F5</f>
        <v>708</v>
      </c>
    </row>
    <row r="6" spans="1:15" x14ac:dyDescent="0.25">
      <c r="A6" s="1" t="s">
        <v>6</v>
      </c>
      <c r="B6">
        <v>2006</v>
      </c>
      <c r="C6">
        <v>85900</v>
      </c>
      <c r="D6" s="1" t="s">
        <v>8</v>
      </c>
      <c r="E6">
        <v>1068570</v>
      </c>
      <c r="F6" s="2">
        <v>42029</v>
      </c>
      <c r="G6">
        <f>C6*INT(E6 / 100000)*0.02</f>
        <v>17180</v>
      </c>
      <c r="H6">
        <f>C6*(2017 - B6)*0.05</f>
        <v>47245</v>
      </c>
      <c r="I6" s="1">
        <f>C6 - G6 - H6</f>
        <v>21475</v>
      </c>
      <c r="J6" s="1" t="str">
        <f>_xlfn.TEXTBEFORE(A6," ")</f>
        <v>Iveco</v>
      </c>
      <c r="K6" s="1" t="str">
        <f>_xlfn.TEXTAFTER(A6, " ")</f>
        <v>Strails</v>
      </c>
      <c r="L6" s="1">
        <f>$O$4 - F6</f>
        <v>707</v>
      </c>
    </row>
    <row r="7" spans="1:15" x14ac:dyDescent="0.25">
      <c r="A7" s="1" t="s">
        <v>35</v>
      </c>
      <c r="B7">
        <v>2010</v>
      </c>
      <c r="C7">
        <v>84000</v>
      </c>
      <c r="D7" s="1" t="s">
        <v>69</v>
      </c>
      <c r="E7">
        <v>950000</v>
      </c>
      <c r="F7" s="2">
        <v>42029</v>
      </c>
      <c r="G7">
        <f>C7*INT(E7 / 100000)*0.02</f>
        <v>15120</v>
      </c>
      <c r="H7">
        <f>C7*(2017 - B7)*0.05</f>
        <v>29400</v>
      </c>
      <c r="I7" s="1">
        <f>C7 - G7 - H7</f>
        <v>39480</v>
      </c>
      <c r="J7" s="1" t="str">
        <f>_xlfn.TEXTBEFORE(A7," ")</f>
        <v>Mercedes</v>
      </c>
      <c r="K7" s="1" t="str">
        <f>_xlfn.TEXTAFTER(A7, " ")</f>
        <v>Atego</v>
      </c>
      <c r="L7" s="1">
        <f>$O$4 - F7</f>
        <v>707</v>
      </c>
    </row>
    <row r="8" spans="1:15" x14ac:dyDescent="0.25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  <c r="G8">
        <f>C8*INT(E8 / 100000)*0.02</f>
        <v>13744</v>
      </c>
      <c r="H8">
        <f>C8*(2017 - B8)*0.05</f>
        <v>47245</v>
      </c>
      <c r="I8" s="1">
        <f>C8 - G8 - H8</f>
        <v>24911</v>
      </c>
      <c r="J8" s="1" t="str">
        <f>_xlfn.TEXTBEFORE(A8," ")</f>
        <v>Iveco</v>
      </c>
      <c r="K8" s="1" t="str">
        <f>_xlfn.TEXTAFTER(A8, " ")</f>
        <v>Strails</v>
      </c>
      <c r="L8" s="1">
        <f>$O$4 - F8</f>
        <v>702</v>
      </c>
    </row>
    <row r="9" spans="1:15" x14ac:dyDescent="0.25">
      <c r="A9" s="1" t="s">
        <v>6</v>
      </c>
      <c r="B9">
        <v>2006</v>
      </c>
      <c r="C9">
        <v>85900</v>
      </c>
      <c r="D9" s="1" t="s">
        <v>7</v>
      </c>
      <c r="E9">
        <v>1200655</v>
      </c>
      <c r="F9" s="2">
        <v>42035</v>
      </c>
      <c r="G9">
        <f>C9*INT(E9 / 100000)*0.02</f>
        <v>20616</v>
      </c>
      <c r="H9">
        <f>C9*(2017 - B9)*0.05</f>
        <v>47245</v>
      </c>
      <c r="I9" s="1">
        <f>C9 - G9 - H9</f>
        <v>18039</v>
      </c>
      <c r="J9" s="1" t="str">
        <f>_xlfn.TEXTBEFORE(A9," ")</f>
        <v>Iveco</v>
      </c>
      <c r="K9" s="1" t="str">
        <f>_xlfn.TEXTAFTER(A9, " ")</f>
        <v>Strails</v>
      </c>
      <c r="L9" s="1">
        <f>$O$4 - F9</f>
        <v>701</v>
      </c>
    </row>
    <row r="10" spans="1:15" x14ac:dyDescent="0.25">
      <c r="A10" s="1" t="s">
        <v>119</v>
      </c>
      <c r="B10">
        <v>2012</v>
      </c>
      <c r="C10">
        <v>145000</v>
      </c>
      <c r="D10" s="1" t="s">
        <v>120</v>
      </c>
      <c r="E10">
        <v>386732</v>
      </c>
      <c r="F10" s="2">
        <v>42059</v>
      </c>
      <c r="G10">
        <f>C10*INT(E10 / 100000)*0.02</f>
        <v>8700</v>
      </c>
      <c r="H10">
        <f>C10*(2017 - B10)*0.05</f>
        <v>36250</v>
      </c>
      <c r="I10" s="1">
        <f>C10 - G10 - H10</f>
        <v>100050</v>
      </c>
      <c r="J10" s="1" t="str">
        <f>_xlfn.TEXTBEFORE(A10," ")</f>
        <v>Iveco</v>
      </c>
      <c r="K10" s="1" t="str">
        <f>_xlfn.TEXTAFTER(A10, " ")</f>
        <v>STRALIS</v>
      </c>
      <c r="L10" s="1">
        <f>$O$4 - F10</f>
        <v>677</v>
      </c>
    </row>
    <row r="11" spans="1:15" x14ac:dyDescent="0.25">
      <c r="A11" s="1" t="s">
        <v>119</v>
      </c>
      <c r="B11">
        <v>2012</v>
      </c>
      <c r="C11">
        <v>145000</v>
      </c>
      <c r="D11" s="1" t="s">
        <v>121</v>
      </c>
      <c r="E11">
        <v>312680</v>
      </c>
      <c r="F11" s="2">
        <v>42059</v>
      </c>
      <c r="G11">
        <f>C11*INT(E11 / 100000)*0.02</f>
        <v>8700</v>
      </c>
      <c r="H11">
        <f>C11*(2017 - B11)*0.05</f>
        <v>36250</v>
      </c>
      <c r="I11" s="1">
        <f>C11 - G11 - H11</f>
        <v>100050</v>
      </c>
      <c r="J11" s="1" t="str">
        <f>_xlfn.TEXTBEFORE(A11," ")</f>
        <v>Iveco</v>
      </c>
      <c r="K11" s="1" t="str">
        <f>_xlfn.TEXTAFTER(A11, " ")</f>
        <v>STRALIS</v>
      </c>
      <c r="L11" s="1">
        <f>$O$4 - F11</f>
        <v>677</v>
      </c>
    </row>
    <row r="12" spans="1:15" x14ac:dyDescent="0.25">
      <c r="A12" s="1" t="s">
        <v>50</v>
      </c>
      <c r="B12">
        <v>2010</v>
      </c>
      <c r="C12">
        <v>40830</v>
      </c>
      <c r="D12" s="1" t="s">
        <v>65</v>
      </c>
      <c r="E12">
        <v>326000</v>
      </c>
      <c r="F12" s="2">
        <v>42062</v>
      </c>
      <c r="G12">
        <f>C12*INT(E12 / 100000)*0.02</f>
        <v>2449.8000000000002</v>
      </c>
      <c r="H12">
        <f>C12*(2017 - B12)*0.05</f>
        <v>14290.5</v>
      </c>
      <c r="I12" s="1">
        <f>C12 - G12 - H12</f>
        <v>24089.699999999997</v>
      </c>
      <c r="J12" s="1" t="str">
        <f>_xlfn.TEXTBEFORE(A12," ")</f>
        <v>DAF</v>
      </c>
      <c r="K12" s="1" t="str">
        <f>_xlfn.TEXTAFTER(A12, " ")</f>
        <v>LF45</v>
      </c>
      <c r="L12" s="1">
        <f>$O$4 - F12</f>
        <v>674</v>
      </c>
    </row>
    <row r="13" spans="1:15" x14ac:dyDescent="0.25">
      <c r="A13" s="1" t="s">
        <v>50</v>
      </c>
      <c r="B13">
        <v>2012</v>
      </c>
      <c r="C13">
        <v>39830</v>
      </c>
      <c r="D13" s="1" t="s">
        <v>111</v>
      </c>
      <c r="E13">
        <v>330000</v>
      </c>
      <c r="F13" s="2">
        <v>42062</v>
      </c>
      <c r="G13">
        <f>C13*INT(E13 / 100000)*0.02</f>
        <v>2389.8000000000002</v>
      </c>
      <c r="H13">
        <f>C13*(2017 - B13)*0.05</f>
        <v>9957.5</v>
      </c>
      <c r="I13" s="1">
        <f>C13 - G13 - H13</f>
        <v>27482.699999999997</v>
      </c>
      <c r="J13" s="1" t="str">
        <f>_xlfn.TEXTBEFORE(A13," ")</f>
        <v>DAF</v>
      </c>
      <c r="K13" s="1" t="str">
        <f>_xlfn.TEXTAFTER(A13, " ")</f>
        <v>LF45</v>
      </c>
      <c r="L13" s="1">
        <f>$O$4 - F13</f>
        <v>674</v>
      </c>
    </row>
    <row r="14" spans="1:15" x14ac:dyDescent="0.25">
      <c r="A14" s="1" t="s">
        <v>79</v>
      </c>
      <c r="B14">
        <v>2010</v>
      </c>
      <c r="C14">
        <v>135000</v>
      </c>
      <c r="D14" s="1" t="s">
        <v>80</v>
      </c>
      <c r="E14">
        <v>251000</v>
      </c>
      <c r="F14" s="2">
        <v>42067</v>
      </c>
      <c r="G14">
        <f>C14*INT(E14 / 100000)*0.02</f>
        <v>5400</v>
      </c>
      <c r="H14">
        <f>C14*(2017 - B14)*0.05</f>
        <v>47250</v>
      </c>
      <c r="I14" s="1">
        <f>C14 - G14 - H14</f>
        <v>82350</v>
      </c>
      <c r="J14" s="1" t="str">
        <f>_xlfn.TEXTBEFORE(A14," ")</f>
        <v>DAF</v>
      </c>
      <c r="K14" s="1" t="str">
        <f>_xlfn.TEXTAFTER(A14, " ")</f>
        <v>CF65</v>
      </c>
      <c r="L14" s="1">
        <f>$O$4 - F14</f>
        <v>669</v>
      </c>
    </row>
    <row r="15" spans="1:15" x14ac:dyDescent="0.25">
      <c r="A15" s="1" t="s">
        <v>79</v>
      </c>
      <c r="B15">
        <v>2013</v>
      </c>
      <c r="C15">
        <v>136000</v>
      </c>
      <c r="D15" s="1" t="s">
        <v>147</v>
      </c>
      <c r="E15">
        <v>247000</v>
      </c>
      <c r="F15" s="2">
        <v>42067</v>
      </c>
      <c r="G15">
        <f>C15*INT(E15 / 100000)*0.02</f>
        <v>5440</v>
      </c>
      <c r="H15">
        <f>C15*(2017 - B15)*0.05</f>
        <v>27200</v>
      </c>
      <c r="I15" s="1">
        <f>C15 - G15 - H15</f>
        <v>103360</v>
      </c>
      <c r="J15" s="1" t="str">
        <f>_xlfn.TEXTBEFORE(A15," ")</f>
        <v>DAF</v>
      </c>
      <c r="K15" s="1" t="str">
        <f>_xlfn.TEXTAFTER(A15, " ")</f>
        <v>CF65</v>
      </c>
      <c r="L15" s="1">
        <f>$O$4 - F15</f>
        <v>669</v>
      </c>
    </row>
    <row r="16" spans="1:15" x14ac:dyDescent="0.25">
      <c r="A16" s="1" t="s">
        <v>45</v>
      </c>
      <c r="B16">
        <v>2009</v>
      </c>
      <c r="C16">
        <v>114400</v>
      </c>
      <c r="D16" s="1" t="s">
        <v>46</v>
      </c>
      <c r="E16">
        <v>226000</v>
      </c>
      <c r="F16" s="2">
        <v>42073</v>
      </c>
      <c r="G16">
        <f>C16*INT(E16 / 100000)*0.02</f>
        <v>4576</v>
      </c>
      <c r="H16">
        <f>C16*(2017 - B16)*0.05</f>
        <v>45760</v>
      </c>
      <c r="I16" s="1">
        <f>C16 - G16 - H16</f>
        <v>64064</v>
      </c>
      <c r="J16" s="1" t="str">
        <f>_xlfn.TEXTBEFORE(A16," ")</f>
        <v>MAN</v>
      </c>
      <c r="K16" s="1" t="str">
        <f>_xlfn.TEXTAFTER(A16, " ")</f>
        <v>TGL</v>
      </c>
      <c r="L16" s="1">
        <f>$O$4 - F16</f>
        <v>663</v>
      </c>
    </row>
    <row r="17" spans="1:12" x14ac:dyDescent="0.25">
      <c r="A17" s="1" t="s">
        <v>45</v>
      </c>
      <c r="B17">
        <v>2010</v>
      </c>
      <c r="C17">
        <v>113400</v>
      </c>
      <c r="D17" s="1" t="s">
        <v>78</v>
      </c>
      <c r="E17">
        <v>230000</v>
      </c>
      <c r="F17" s="2">
        <v>42073</v>
      </c>
      <c r="G17">
        <f>C17*INT(E17 / 100000)*0.02</f>
        <v>4536</v>
      </c>
      <c r="H17">
        <f>C17*(2017 - B17)*0.05</f>
        <v>39690</v>
      </c>
      <c r="I17" s="1">
        <f>C17 - G17 - H17</f>
        <v>69174</v>
      </c>
      <c r="J17" s="1" t="str">
        <f>_xlfn.TEXTBEFORE(A17," ")</f>
        <v>MAN</v>
      </c>
      <c r="K17" s="1" t="str">
        <f>_xlfn.TEXTAFTER(A17, " ")</f>
        <v>TGL</v>
      </c>
      <c r="L17" s="1">
        <f>$O$4 - F17</f>
        <v>663</v>
      </c>
    </row>
    <row r="18" spans="1:12" x14ac:dyDescent="0.25">
      <c r="A18" s="1" t="s">
        <v>22</v>
      </c>
      <c r="B18">
        <v>2008</v>
      </c>
      <c r="C18">
        <v>89000</v>
      </c>
      <c r="D18" s="1" t="s">
        <v>23</v>
      </c>
      <c r="E18">
        <v>305000</v>
      </c>
      <c r="F18" s="2">
        <v>42075</v>
      </c>
      <c r="G18">
        <f>C18*INT(E18 / 100000)*0.02</f>
        <v>5340</v>
      </c>
      <c r="H18">
        <f>C18*(2017 - B18)*0.05</f>
        <v>40050</v>
      </c>
      <c r="I18" s="1">
        <f>C18 - G18 - H18</f>
        <v>43610</v>
      </c>
      <c r="J18" s="1" t="str">
        <f>_xlfn.TEXTBEFORE(A18," ")</f>
        <v>Volvo</v>
      </c>
      <c r="K18" s="1" t="str">
        <f>_xlfn.TEXTAFTER(A18, " ")</f>
        <v>FH</v>
      </c>
      <c r="L18" s="1">
        <f>$O$4 - F18</f>
        <v>661</v>
      </c>
    </row>
    <row r="19" spans="1:12" x14ac:dyDescent="0.25">
      <c r="A19" s="1" t="s">
        <v>22</v>
      </c>
      <c r="B19">
        <v>2009</v>
      </c>
      <c r="C19">
        <v>90000</v>
      </c>
      <c r="D19" s="1" t="s">
        <v>43</v>
      </c>
      <c r="E19">
        <v>301000</v>
      </c>
      <c r="F19" s="2">
        <v>42075</v>
      </c>
      <c r="G19">
        <f>C19*INT(E19 / 100000)*0.02</f>
        <v>5400</v>
      </c>
      <c r="H19">
        <f>C19*(2017 - B19)*0.05</f>
        <v>36000</v>
      </c>
      <c r="I19" s="1">
        <f>C19 - G19 - H19</f>
        <v>48600</v>
      </c>
      <c r="J19" s="1" t="str">
        <f>_xlfn.TEXTBEFORE(A19," ")</f>
        <v>Volvo</v>
      </c>
      <c r="K19" s="1" t="str">
        <f>_xlfn.TEXTAFTER(A19, " ")</f>
        <v>FH</v>
      </c>
      <c r="L19" s="1">
        <f>$O$4 - F19</f>
        <v>661</v>
      </c>
    </row>
    <row r="20" spans="1:12" x14ac:dyDescent="0.25">
      <c r="A20" s="1" t="s">
        <v>22</v>
      </c>
      <c r="B20">
        <v>2012</v>
      </c>
      <c r="C20">
        <v>110000</v>
      </c>
      <c r="D20" s="1" t="s">
        <v>116</v>
      </c>
      <c r="E20">
        <v>201000</v>
      </c>
      <c r="F20" s="2">
        <v>42075</v>
      </c>
      <c r="G20">
        <f>C20*INT(E20 / 100000)*0.02</f>
        <v>4400</v>
      </c>
      <c r="H20">
        <f>C20*(2017 - B20)*0.05</f>
        <v>27500</v>
      </c>
      <c r="I20" s="1">
        <f>C20 - G20 - H20</f>
        <v>78100</v>
      </c>
      <c r="J20" s="1" t="str">
        <f>_xlfn.TEXTBEFORE(A20," ")</f>
        <v>Volvo</v>
      </c>
      <c r="K20" s="1" t="str">
        <f>_xlfn.TEXTAFTER(A20, " ")</f>
        <v>FH</v>
      </c>
      <c r="L20" s="1">
        <f>$O$4 - F20</f>
        <v>661</v>
      </c>
    </row>
    <row r="21" spans="1:12" x14ac:dyDescent="0.25">
      <c r="A21" s="1" t="s">
        <v>35</v>
      </c>
      <c r="B21">
        <v>2014</v>
      </c>
      <c r="C21">
        <v>219000</v>
      </c>
      <c r="D21" s="1" t="s">
        <v>165</v>
      </c>
      <c r="E21">
        <v>126290</v>
      </c>
      <c r="F21" s="2">
        <v>42083</v>
      </c>
      <c r="G21">
        <f>C21*INT(E21 / 100000)*0.02</f>
        <v>4380</v>
      </c>
      <c r="H21">
        <f>C21*(2017 - B21)*0.05</f>
        <v>32850</v>
      </c>
      <c r="I21" s="1">
        <f>C21 - G21 - H21</f>
        <v>181770</v>
      </c>
      <c r="J21" s="1" t="str">
        <f>_xlfn.TEXTBEFORE(A21," ")</f>
        <v>Mercedes</v>
      </c>
      <c r="K21" s="1" t="str">
        <f>_xlfn.TEXTAFTER(A21, " ")</f>
        <v>Atego</v>
      </c>
      <c r="L21" s="1">
        <f>$O$4 - F21</f>
        <v>653</v>
      </c>
    </row>
    <row r="22" spans="1:12" x14ac:dyDescent="0.25">
      <c r="A22" s="1" t="s">
        <v>35</v>
      </c>
      <c r="B22">
        <v>2015</v>
      </c>
      <c r="C22">
        <v>218000</v>
      </c>
      <c r="D22" s="1" t="s">
        <v>170</v>
      </c>
      <c r="E22">
        <v>130290</v>
      </c>
      <c r="F22" s="2">
        <v>42083</v>
      </c>
      <c r="G22">
        <f>C22*INT(E22 / 100000)*0.02</f>
        <v>4360</v>
      </c>
      <c r="H22">
        <f>C22*(2017 - B22)*0.05</f>
        <v>21800</v>
      </c>
      <c r="I22" s="1">
        <f>C22 - G22 - H22</f>
        <v>191840</v>
      </c>
      <c r="J22" s="1" t="str">
        <f>_xlfn.TEXTBEFORE(A22," ")</f>
        <v>Mercedes</v>
      </c>
      <c r="K22" s="1" t="str">
        <f>_xlfn.TEXTAFTER(A22, " ")</f>
        <v>Atego</v>
      </c>
      <c r="L22" s="1">
        <f>$O$4 - F22</f>
        <v>653</v>
      </c>
    </row>
    <row r="23" spans="1:12" x14ac:dyDescent="0.25">
      <c r="A23" s="1" t="s">
        <v>50</v>
      </c>
      <c r="B23">
        <v>2012</v>
      </c>
      <c r="C23">
        <v>48800</v>
      </c>
      <c r="D23" s="1" t="s">
        <v>112</v>
      </c>
      <c r="E23">
        <v>268650</v>
      </c>
      <c r="F23" s="2">
        <v>42117</v>
      </c>
      <c r="G23">
        <f>C23*INT(E23 / 100000)*0.02</f>
        <v>1952</v>
      </c>
      <c r="H23">
        <f>C23*(2017 - B23)*0.05</f>
        <v>12200</v>
      </c>
      <c r="I23" s="1">
        <f>C23 - G23 - H23</f>
        <v>34648</v>
      </c>
      <c r="J23" s="1" t="str">
        <f>_xlfn.TEXTBEFORE(A23," ")</f>
        <v>DAF</v>
      </c>
      <c r="K23" s="1" t="str">
        <f>_xlfn.TEXTAFTER(A23, " ")</f>
        <v>LF45</v>
      </c>
      <c r="L23" s="1">
        <f>$O$4 - F23</f>
        <v>619</v>
      </c>
    </row>
    <row r="24" spans="1:12" x14ac:dyDescent="0.25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>
        <f>C24*INT(E24 / 100000)*0.02</f>
        <v>1912</v>
      </c>
      <c r="H24">
        <f>C24*(2017 - B24)*0.05</f>
        <v>9560</v>
      </c>
      <c r="I24" s="1">
        <f>C24 - G24 - H24</f>
        <v>36328</v>
      </c>
      <c r="J24" s="1" t="str">
        <f>_xlfn.TEXTBEFORE(A24," ")</f>
        <v>DAF</v>
      </c>
      <c r="K24" s="1" t="str">
        <f>_xlfn.TEXTAFTER(A24, " ")</f>
        <v>LF45</v>
      </c>
      <c r="L24" s="1">
        <f>$O$4 - F24</f>
        <v>619</v>
      </c>
    </row>
    <row r="25" spans="1:12" x14ac:dyDescent="0.25">
      <c r="A25" s="1" t="s">
        <v>25</v>
      </c>
      <c r="B25">
        <v>2009</v>
      </c>
      <c r="C25">
        <v>68000</v>
      </c>
      <c r="D25" s="1" t="s">
        <v>26</v>
      </c>
      <c r="E25">
        <v>992600</v>
      </c>
      <c r="F25" s="2">
        <v>42157</v>
      </c>
      <c r="G25">
        <f>C25*INT(E25 / 100000)*0.02</f>
        <v>12240</v>
      </c>
      <c r="H25">
        <f>C25*(2017 - B25)*0.05</f>
        <v>27200</v>
      </c>
      <c r="I25" s="1">
        <f>C25 - G25 - H25</f>
        <v>28560</v>
      </c>
      <c r="J25" s="1" t="str">
        <f>_xlfn.TEXTBEFORE(A25," ")</f>
        <v>Iveco</v>
      </c>
      <c r="K25" s="1" t="str">
        <f>_xlfn.TEXTAFTER(A25, " ")</f>
        <v>100E</v>
      </c>
      <c r="L25" s="1">
        <f>$O$4 - F25</f>
        <v>579</v>
      </c>
    </row>
    <row r="26" spans="1:12" x14ac:dyDescent="0.25">
      <c r="A26" s="1" t="s">
        <v>25</v>
      </c>
      <c r="B26">
        <v>2010</v>
      </c>
      <c r="C26">
        <v>67000</v>
      </c>
      <c r="D26" s="1" t="s">
        <v>70</v>
      </c>
      <c r="E26">
        <v>103260</v>
      </c>
      <c r="F26" s="2">
        <v>42157</v>
      </c>
      <c r="G26">
        <f>C26*INT(E26 / 100000)*0.02</f>
        <v>1340</v>
      </c>
      <c r="H26">
        <f>C26*(2017 - B26)*0.05</f>
        <v>23450</v>
      </c>
      <c r="I26" s="1">
        <f>C26 - G26 - H26</f>
        <v>42210</v>
      </c>
      <c r="J26" s="1" t="str">
        <f>_xlfn.TEXTBEFORE(A26," ")</f>
        <v>Iveco</v>
      </c>
      <c r="K26" s="1" t="str">
        <f>_xlfn.TEXTAFTER(A26, " ")</f>
        <v>100E</v>
      </c>
      <c r="L26" s="1">
        <f>$O$4 - F26</f>
        <v>579</v>
      </c>
    </row>
    <row r="27" spans="1:12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C27*INT(E27 / 100000)*0.02</f>
        <v>5460</v>
      </c>
      <c r="H27">
        <f>C27*(2017 - B27)*0.05</f>
        <v>36400</v>
      </c>
      <c r="I27" s="1">
        <f>C27 - G27 - H27</f>
        <v>49140</v>
      </c>
      <c r="J27" s="1" t="str">
        <f>_xlfn.TEXTBEFORE(A27," ")</f>
        <v>Mercedes</v>
      </c>
      <c r="K27" s="1" t="str">
        <f>_xlfn.TEXTAFTER(A27, " ")</f>
        <v>Atego</v>
      </c>
      <c r="L27" s="1">
        <f>$O$4 - F27</f>
        <v>562</v>
      </c>
    </row>
    <row r="28" spans="1:12" x14ac:dyDescent="0.25">
      <c r="A28" s="1" t="s">
        <v>71</v>
      </c>
      <c r="B28">
        <v>2010</v>
      </c>
      <c r="C28">
        <v>75300</v>
      </c>
      <c r="D28" s="1" t="s">
        <v>72</v>
      </c>
      <c r="E28">
        <v>302000</v>
      </c>
      <c r="F28" s="2">
        <v>42174</v>
      </c>
      <c r="G28">
        <f>C28*INT(E28 / 100000)*0.02</f>
        <v>4518</v>
      </c>
      <c r="H28">
        <f>C28*(2017 - B28)*0.05</f>
        <v>26355</v>
      </c>
      <c r="I28" s="1">
        <f>C28 - G28 - H28</f>
        <v>44427</v>
      </c>
      <c r="J28" s="1" t="str">
        <f>_xlfn.TEXTBEFORE(A28," ")</f>
        <v>Renault</v>
      </c>
      <c r="K28" s="1" t="str">
        <f>_xlfn.TEXTAFTER(A28, " ")</f>
        <v>D10</v>
      </c>
      <c r="L28" s="1">
        <f>$O$4 - F28</f>
        <v>562</v>
      </c>
    </row>
    <row r="29" spans="1:12" x14ac:dyDescent="0.25">
      <c r="A29" s="1" t="s">
        <v>35</v>
      </c>
      <c r="B29">
        <v>2010</v>
      </c>
      <c r="C29">
        <v>92000</v>
      </c>
      <c r="D29" s="1" t="s">
        <v>74</v>
      </c>
      <c r="E29">
        <v>356000</v>
      </c>
      <c r="F29" s="2">
        <v>42174</v>
      </c>
      <c r="G29">
        <f>C29*INT(E29 / 100000)*0.02</f>
        <v>5520</v>
      </c>
      <c r="H29">
        <f>C29*(2017 - B29)*0.05</f>
        <v>32200</v>
      </c>
      <c r="I29" s="1">
        <f>C29 - G29 - H29</f>
        <v>54280</v>
      </c>
      <c r="J29" s="1" t="str">
        <f>_xlfn.TEXTBEFORE(A29," ")</f>
        <v>Mercedes</v>
      </c>
      <c r="K29" s="1" t="str">
        <f>_xlfn.TEXTAFTER(A29, " ")</f>
        <v>Atego</v>
      </c>
      <c r="L29" s="1">
        <f>$O$4 - F29</f>
        <v>562</v>
      </c>
    </row>
    <row r="30" spans="1:12" x14ac:dyDescent="0.25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  <c r="G30">
        <f>C30*INT(E30 / 100000)*0.02</f>
        <v>4458</v>
      </c>
      <c r="H30">
        <f>C30*(2017 - B30)*0.05</f>
        <v>22290</v>
      </c>
      <c r="I30" s="1">
        <f>C30 - G30 - H30</f>
        <v>47552</v>
      </c>
      <c r="J30" s="1" t="str">
        <f>_xlfn.TEXTBEFORE(A30," ")</f>
        <v>Renault</v>
      </c>
      <c r="K30" s="1" t="str">
        <f>_xlfn.TEXTAFTER(A30, " ")</f>
        <v>D10</v>
      </c>
      <c r="L30" s="1">
        <f>$O$4 - F30</f>
        <v>562</v>
      </c>
    </row>
    <row r="31" spans="1:12" x14ac:dyDescent="0.25">
      <c r="A31" s="1" t="s">
        <v>136</v>
      </c>
      <c r="B31">
        <v>2012</v>
      </c>
      <c r="C31">
        <v>240000</v>
      </c>
      <c r="D31" s="1" t="s">
        <v>137</v>
      </c>
      <c r="E31">
        <v>301344</v>
      </c>
      <c r="F31" s="2">
        <v>42185</v>
      </c>
      <c r="G31">
        <f>C31*INT(E31 / 100000)*0.02</f>
        <v>14400</v>
      </c>
      <c r="H31">
        <f>C31*(2017 - B31)*0.05</f>
        <v>60000</v>
      </c>
      <c r="I31" s="1">
        <f>C31 - G31 - H31</f>
        <v>165600</v>
      </c>
      <c r="J31" s="1" t="str">
        <f>_xlfn.TEXTBEFORE(A31," ")</f>
        <v>DAF</v>
      </c>
      <c r="K31" s="1" t="str">
        <f>_xlfn.TEXTAFTER(A31, " ")</f>
        <v>XF460</v>
      </c>
      <c r="L31" s="1">
        <f>$O$4 - F31</f>
        <v>551</v>
      </c>
    </row>
    <row r="32" spans="1:12" x14ac:dyDescent="0.25">
      <c r="A32" s="1" t="s">
        <v>136</v>
      </c>
      <c r="B32">
        <v>2012</v>
      </c>
      <c r="C32">
        <v>240000</v>
      </c>
      <c r="D32" s="1" t="s">
        <v>138</v>
      </c>
      <c r="E32">
        <v>315988</v>
      </c>
      <c r="F32" s="2">
        <v>42185</v>
      </c>
      <c r="G32">
        <f>C32*INT(E32 / 100000)*0.02</f>
        <v>14400</v>
      </c>
      <c r="H32">
        <f>C32*(2017 - B32)*0.05</f>
        <v>60000</v>
      </c>
      <c r="I32" s="1">
        <f>C32 - G32 - H32</f>
        <v>165600</v>
      </c>
      <c r="J32" s="1" t="str">
        <f>_xlfn.TEXTBEFORE(A32," ")</f>
        <v>DAF</v>
      </c>
      <c r="K32" s="1" t="str">
        <f>_xlfn.TEXTAFTER(A32, " ")</f>
        <v>XF460</v>
      </c>
      <c r="L32" s="1">
        <f>$O$4 - F32</f>
        <v>551</v>
      </c>
    </row>
    <row r="33" spans="1:12" x14ac:dyDescent="0.25">
      <c r="A33" s="1" t="s">
        <v>136</v>
      </c>
      <c r="B33">
        <v>2012</v>
      </c>
      <c r="C33">
        <v>240000</v>
      </c>
      <c r="D33" s="1" t="s">
        <v>139</v>
      </c>
      <c r="E33">
        <v>234760</v>
      </c>
      <c r="F33" s="2">
        <v>42185</v>
      </c>
      <c r="G33">
        <f>C33*INT(E33 / 100000)*0.02</f>
        <v>9600</v>
      </c>
      <c r="H33">
        <f>C33*(2017 - B33)*0.05</f>
        <v>60000</v>
      </c>
      <c r="I33" s="1">
        <f>C33 - G33 - H33</f>
        <v>170400</v>
      </c>
      <c r="J33" s="1" t="str">
        <f>_xlfn.TEXTBEFORE(A33," ")</f>
        <v>DAF</v>
      </c>
      <c r="K33" s="1" t="str">
        <f>_xlfn.TEXTAFTER(A33, " ")</f>
        <v>XF460</v>
      </c>
      <c r="L33" s="1">
        <f>$O$4 - F33</f>
        <v>551</v>
      </c>
    </row>
    <row r="34" spans="1:12" x14ac:dyDescent="0.25">
      <c r="A34" s="1" t="s">
        <v>136</v>
      </c>
      <c r="B34">
        <v>2012</v>
      </c>
      <c r="C34">
        <v>240000</v>
      </c>
      <c r="D34" s="1" t="s">
        <v>140</v>
      </c>
      <c r="E34">
        <v>210780</v>
      </c>
      <c r="F34" s="2">
        <v>42185</v>
      </c>
      <c r="G34">
        <f>C34*INT(E34 / 100000)*0.02</f>
        <v>9600</v>
      </c>
      <c r="H34">
        <f>C34*(2017 - B34)*0.05</f>
        <v>60000</v>
      </c>
      <c r="I34" s="1">
        <f>C34 - G34 - H34</f>
        <v>170400</v>
      </c>
      <c r="J34" s="1" t="str">
        <f>_xlfn.TEXTBEFORE(A34," ")</f>
        <v>DAF</v>
      </c>
      <c r="K34" s="1" t="str">
        <f>_xlfn.TEXTAFTER(A34, " ")</f>
        <v>XF460</v>
      </c>
      <c r="L34" s="1">
        <f>$O$4 - F34</f>
        <v>551</v>
      </c>
    </row>
    <row r="35" spans="1:12" x14ac:dyDescent="0.25">
      <c r="A35" s="1" t="s">
        <v>136</v>
      </c>
      <c r="B35">
        <v>2012</v>
      </c>
      <c r="C35">
        <v>240000</v>
      </c>
      <c r="D35" s="1" t="s">
        <v>141</v>
      </c>
      <c r="E35">
        <v>198240</v>
      </c>
      <c r="F35" s="2">
        <v>42185</v>
      </c>
      <c r="G35">
        <f>C35*INT(E35 / 100000)*0.02</f>
        <v>4800</v>
      </c>
      <c r="H35">
        <f>C35*(2017 - B35)*0.05</f>
        <v>60000</v>
      </c>
      <c r="I35" s="1">
        <f>C35 - G35 - H35</f>
        <v>175200</v>
      </c>
      <c r="J35" s="1" t="str">
        <f>_xlfn.TEXTBEFORE(A35," ")</f>
        <v>DAF</v>
      </c>
      <c r="K35" s="1" t="str">
        <f>_xlfn.TEXTAFTER(A35, " ")</f>
        <v>XF460</v>
      </c>
      <c r="L35" s="1">
        <f>$O$4 - F35</f>
        <v>551</v>
      </c>
    </row>
    <row r="36" spans="1:12" x14ac:dyDescent="0.25">
      <c r="A36" s="1" t="s">
        <v>28</v>
      </c>
      <c r="B36">
        <v>2009</v>
      </c>
      <c r="C36">
        <v>67900</v>
      </c>
      <c r="D36" s="1" t="s">
        <v>29</v>
      </c>
      <c r="E36">
        <v>850000</v>
      </c>
      <c r="F36" s="2">
        <v>42194</v>
      </c>
      <c r="G36">
        <f>C36*INT(E36 / 100000)*0.02</f>
        <v>10864</v>
      </c>
      <c r="H36">
        <f>C36*(2017 - B36)*0.05</f>
        <v>27160</v>
      </c>
      <c r="I36" s="1">
        <f>C36 - G36 - H36</f>
        <v>29876</v>
      </c>
      <c r="J36" s="1" t="str">
        <f>_xlfn.TEXTBEFORE(A36," ")</f>
        <v>Scania</v>
      </c>
      <c r="K36" s="1" t="str">
        <f>_xlfn.TEXTAFTER(A36, " ")</f>
        <v>L94</v>
      </c>
      <c r="L36" s="1">
        <f>$O$4 - F36</f>
        <v>542</v>
      </c>
    </row>
    <row r="37" spans="1:12" x14ac:dyDescent="0.25">
      <c r="A37" s="1" t="s">
        <v>28</v>
      </c>
      <c r="B37">
        <v>2009</v>
      </c>
      <c r="C37">
        <v>68900</v>
      </c>
      <c r="D37" s="1" t="s">
        <v>31</v>
      </c>
      <c r="E37">
        <v>846000</v>
      </c>
      <c r="F37" s="2">
        <v>42194</v>
      </c>
      <c r="G37">
        <f>C37*INT(E37 / 100000)*0.02</f>
        <v>11024</v>
      </c>
      <c r="H37">
        <f>C37*(2017 - B37)*0.05</f>
        <v>27560</v>
      </c>
      <c r="I37" s="1">
        <f>C37 - G37 - H37</f>
        <v>30316</v>
      </c>
      <c r="J37" s="1" t="str">
        <f>_xlfn.TEXTBEFORE(A37," ")</f>
        <v>Scania</v>
      </c>
      <c r="K37" s="1" t="str">
        <f>_xlfn.TEXTAFTER(A37, " ")</f>
        <v>L94</v>
      </c>
      <c r="L37" s="1">
        <f>$O$4 - F37</f>
        <v>542</v>
      </c>
    </row>
    <row r="38" spans="1:12" x14ac:dyDescent="0.25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  <c r="G38">
        <f>C38*INT(E38 / 100000)*0.02</f>
        <v>5167.9800000000005</v>
      </c>
      <c r="H38">
        <f>C38*(2017 - B38)*0.05</f>
        <v>34453.200000000004</v>
      </c>
      <c r="I38" s="1">
        <f>C38 - G38 - H38</f>
        <v>46511.82</v>
      </c>
      <c r="J38" s="1" t="str">
        <f>_xlfn.TEXTBEFORE(A38," ")</f>
        <v>Iveco</v>
      </c>
      <c r="K38" s="1" t="str">
        <f>_xlfn.TEXTAFTER(A38, " ")</f>
        <v>EuroCargo</v>
      </c>
      <c r="L38" s="1">
        <f>$O$4 - F38</f>
        <v>528</v>
      </c>
    </row>
    <row r="39" spans="1:12" x14ac:dyDescent="0.25">
      <c r="A39" s="1" t="s">
        <v>41</v>
      </c>
      <c r="B39">
        <v>2012</v>
      </c>
      <c r="C39">
        <v>87133</v>
      </c>
      <c r="D39" s="1" t="s">
        <v>115</v>
      </c>
      <c r="E39">
        <v>376000</v>
      </c>
      <c r="F39" s="2">
        <v>42208</v>
      </c>
      <c r="G39">
        <f>C39*INT(E39 / 100000)*0.02</f>
        <v>5227.9800000000005</v>
      </c>
      <c r="H39">
        <f>C39*(2017 - B39)*0.05</f>
        <v>21783.25</v>
      </c>
      <c r="I39" s="1">
        <f>C39 - G39 - H39</f>
        <v>60121.770000000004</v>
      </c>
      <c r="J39" s="1" t="str">
        <f>_xlfn.TEXTBEFORE(A39," ")</f>
        <v>Iveco</v>
      </c>
      <c r="K39" s="1" t="str">
        <f>_xlfn.TEXTAFTER(A39, " ")</f>
        <v>EuroCargo</v>
      </c>
      <c r="L39" s="1">
        <f>$O$4 - F39</f>
        <v>528</v>
      </c>
    </row>
    <row r="40" spans="1:12" x14ac:dyDescent="0.25">
      <c r="A40" s="1" t="s">
        <v>16</v>
      </c>
      <c r="B40">
        <v>2008</v>
      </c>
      <c r="C40">
        <v>49411</v>
      </c>
      <c r="D40" s="1" t="s">
        <v>17</v>
      </c>
      <c r="E40">
        <v>186000</v>
      </c>
      <c r="F40" s="2">
        <v>42210</v>
      </c>
      <c r="G40">
        <f>C40*INT(E40 / 100000)*0.02</f>
        <v>988.22</v>
      </c>
      <c r="H40">
        <f>C40*(2017 - B40)*0.05</f>
        <v>22234.95</v>
      </c>
      <c r="I40" s="1">
        <f>C40 - G40 - H40</f>
        <v>26187.829999999998</v>
      </c>
      <c r="J40" s="1" t="str">
        <f>_xlfn.TEXTBEFORE(A40," ")</f>
        <v>Volvo</v>
      </c>
      <c r="K40" s="1" t="str">
        <f>_xlfn.TEXTAFTER(A40, " ")</f>
        <v>FE</v>
      </c>
      <c r="L40" s="1">
        <f>$O$4 - F40</f>
        <v>526</v>
      </c>
    </row>
    <row r="41" spans="1:12" x14ac:dyDescent="0.25">
      <c r="A41" s="1" t="s">
        <v>16</v>
      </c>
      <c r="B41">
        <v>2009</v>
      </c>
      <c r="C41">
        <v>48411</v>
      </c>
      <c r="D41" s="1" t="s">
        <v>24</v>
      </c>
      <c r="E41">
        <v>190000</v>
      </c>
      <c r="F41" s="2">
        <v>42210</v>
      </c>
      <c r="G41">
        <f>C41*INT(E41 / 100000)*0.02</f>
        <v>968.22</v>
      </c>
      <c r="H41">
        <f>C41*(2017 - B41)*0.05</f>
        <v>19364.400000000001</v>
      </c>
      <c r="I41" s="1">
        <f>C41 - G41 - H41</f>
        <v>28078.379999999997</v>
      </c>
      <c r="J41" s="1" t="str">
        <f>_xlfn.TEXTBEFORE(A41," ")</f>
        <v>Volvo</v>
      </c>
      <c r="K41" s="1" t="str">
        <f>_xlfn.TEXTAFTER(A41, " ")</f>
        <v>FE</v>
      </c>
      <c r="L41" s="1">
        <f>$O$4 - F41</f>
        <v>526</v>
      </c>
    </row>
    <row r="42" spans="1:12" x14ac:dyDescent="0.25">
      <c r="A42" s="1" t="s">
        <v>16</v>
      </c>
      <c r="B42">
        <v>2009</v>
      </c>
      <c r="C42">
        <v>49411</v>
      </c>
      <c r="D42" s="1" t="s">
        <v>27</v>
      </c>
      <c r="E42">
        <v>186000</v>
      </c>
      <c r="F42" s="2">
        <v>42210</v>
      </c>
      <c r="G42">
        <f>C42*INT(E42 / 100000)*0.02</f>
        <v>988.22</v>
      </c>
      <c r="H42">
        <f>C42*(2017 - B42)*0.05</f>
        <v>19764.400000000001</v>
      </c>
      <c r="I42" s="1">
        <f>C42 - G42 - H42</f>
        <v>28658.379999999997</v>
      </c>
      <c r="J42" s="1" t="str">
        <f>_xlfn.TEXTBEFORE(A42," ")</f>
        <v>Volvo</v>
      </c>
      <c r="K42" s="1" t="str">
        <f>_xlfn.TEXTAFTER(A42, " ")</f>
        <v>FE</v>
      </c>
      <c r="L42" s="1">
        <f>$O$4 - F42</f>
        <v>526</v>
      </c>
    </row>
    <row r="43" spans="1:12" x14ac:dyDescent="0.25">
      <c r="A43" s="1" t="s">
        <v>67</v>
      </c>
      <c r="B43">
        <v>2010</v>
      </c>
      <c r="C43">
        <v>60000</v>
      </c>
      <c r="D43" s="1" t="s">
        <v>68</v>
      </c>
      <c r="E43">
        <v>99250</v>
      </c>
      <c r="F43" s="2">
        <v>42226</v>
      </c>
      <c r="G43">
        <f>C43*INT(E43 / 100000)*0.02</f>
        <v>0</v>
      </c>
      <c r="H43">
        <f>C43*(2017 - B43)*0.05</f>
        <v>21000</v>
      </c>
      <c r="I43" s="1">
        <f>C43 - G43 - H43</f>
        <v>39000</v>
      </c>
      <c r="J43" s="1" t="str">
        <f>_xlfn.TEXTBEFORE(A43," ")</f>
        <v>Renault</v>
      </c>
      <c r="K43" s="1" t="str">
        <f>_xlfn.TEXTAFTER(A43, " ")</f>
        <v>Midlum</v>
      </c>
      <c r="L43" s="1">
        <f>$O$4 - F43</f>
        <v>510</v>
      </c>
    </row>
    <row r="44" spans="1:12" x14ac:dyDescent="0.25">
      <c r="A44" s="1" t="s">
        <v>67</v>
      </c>
      <c r="B44">
        <v>2011</v>
      </c>
      <c r="C44">
        <v>59000</v>
      </c>
      <c r="D44" s="1" t="s">
        <v>94</v>
      </c>
      <c r="E44">
        <v>103250</v>
      </c>
      <c r="F44" s="2">
        <v>42226</v>
      </c>
      <c r="G44">
        <f>C44*INT(E44 / 100000)*0.02</f>
        <v>1180</v>
      </c>
      <c r="H44">
        <f>C44*(2017 - B44)*0.05</f>
        <v>17700</v>
      </c>
      <c r="I44" s="1">
        <f>C44 - G44 - H44</f>
        <v>40120</v>
      </c>
      <c r="J44" s="1" t="str">
        <f>_xlfn.TEXTBEFORE(A44," ")</f>
        <v>Renault</v>
      </c>
      <c r="K44" s="1" t="str">
        <f>_xlfn.TEXTAFTER(A44, " ")</f>
        <v>Midlum</v>
      </c>
      <c r="L44" s="1">
        <f>$O$4 - F44</f>
        <v>510</v>
      </c>
    </row>
    <row r="45" spans="1:12" x14ac:dyDescent="0.25">
      <c r="A45" s="1" t="s">
        <v>83</v>
      </c>
      <c r="B45">
        <v>2010</v>
      </c>
      <c r="C45">
        <v>265000</v>
      </c>
      <c r="D45" s="1" t="s">
        <v>84</v>
      </c>
      <c r="E45">
        <v>930000</v>
      </c>
      <c r="F45" s="2">
        <v>42236</v>
      </c>
      <c r="G45">
        <f>C45*INT(E45 / 100000)*0.02</f>
        <v>47700</v>
      </c>
      <c r="H45">
        <f>C45*(2017 - B45)*0.05</f>
        <v>92750</v>
      </c>
      <c r="I45" s="1">
        <f>C45 - G45 - H45</f>
        <v>124550</v>
      </c>
      <c r="J45" s="1" t="str">
        <f>_xlfn.TEXTBEFORE(A45," ")</f>
        <v>Renault</v>
      </c>
      <c r="K45" s="1" t="str">
        <f>_xlfn.TEXTAFTER(A45, " ")</f>
        <v>Magnum</v>
      </c>
      <c r="L45" s="1">
        <f>$O$4 - F45</f>
        <v>500</v>
      </c>
    </row>
    <row r="46" spans="1:12" x14ac:dyDescent="0.25">
      <c r="A46" s="1" t="s">
        <v>83</v>
      </c>
      <c r="B46">
        <v>2010</v>
      </c>
      <c r="C46">
        <v>265000</v>
      </c>
      <c r="D46" s="1" t="s">
        <v>85</v>
      </c>
      <c r="E46">
        <v>912000</v>
      </c>
      <c r="F46" s="2">
        <v>42236</v>
      </c>
      <c r="G46">
        <f>C46*INT(E46 / 100000)*0.02</f>
        <v>47700</v>
      </c>
      <c r="H46">
        <f>C46*(2017 - B46)*0.05</f>
        <v>92750</v>
      </c>
      <c r="I46" s="1">
        <f>C46 - G46 - H46</f>
        <v>124550</v>
      </c>
      <c r="J46" s="1" t="str">
        <f>_xlfn.TEXTBEFORE(A46," ")</f>
        <v>Renault</v>
      </c>
      <c r="K46" s="1" t="str">
        <f>_xlfn.TEXTAFTER(A46, " ")</f>
        <v>Magnum</v>
      </c>
      <c r="L46" s="1">
        <f>$O$4 - F46</f>
        <v>500</v>
      </c>
    </row>
    <row r="47" spans="1:12" x14ac:dyDescent="0.25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  <c r="G47">
        <f>C47*INT(E47 / 100000)*0.02</f>
        <v>42400</v>
      </c>
      <c r="H47">
        <f>C47*(2017 - B47)*0.05</f>
        <v>92750</v>
      </c>
      <c r="I47" s="1">
        <f>C47 - G47 - H47</f>
        <v>129850</v>
      </c>
      <c r="J47" s="1" t="str">
        <f>_xlfn.TEXTBEFORE(A47," ")</f>
        <v>Renault</v>
      </c>
      <c r="K47" s="1" t="str">
        <f>_xlfn.TEXTAFTER(A47, " ")</f>
        <v>Magnum</v>
      </c>
      <c r="L47" s="1">
        <f>$O$4 - F47</f>
        <v>500</v>
      </c>
    </row>
    <row r="48" spans="1:12" x14ac:dyDescent="0.25">
      <c r="A48" s="1" t="s">
        <v>91</v>
      </c>
      <c r="B48">
        <v>2011</v>
      </c>
      <c r="C48">
        <v>56700</v>
      </c>
      <c r="D48" s="1" t="s">
        <v>92</v>
      </c>
      <c r="E48">
        <v>290000</v>
      </c>
      <c r="F48" s="2">
        <v>42236</v>
      </c>
      <c r="G48">
        <f>C48*INT(E48 / 100000)*0.02</f>
        <v>2268</v>
      </c>
      <c r="H48">
        <f>C48*(2017 - B48)*0.05</f>
        <v>17010</v>
      </c>
      <c r="I48" s="1">
        <f>C48 - G48 - H48</f>
        <v>37422</v>
      </c>
      <c r="J48" s="1" t="str">
        <f>_xlfn.TEXTBEFORE(A48," ")</f>
        <v>Renault</v>
      </c>
      <c r="K48" s="1" t="str">
        <f>_xlfn.TEXTAFTER(A48, " ")</f>
        <v>R385</v>
      </c>
      <c r="L48" s="1">
        <f>$O$4 - F48</f>
        <v>500</v>
      </c>
    </row>
    <row r="49" spans="1:12" x14ac:dyDescent="0.25">
      <c r="A49" s="1" t="s">
        <v>91</v>
      </c>
      <c r="B49">
        <v>2011</v>
      </c>
      <c r="C49">
        <v>57700</v>
      </c>
      <c r="D49" s="1" t="s">
        <v>93</v>
      </c>
      <c r="E49">
        <v>286000</v>
      </c>
      <c r="F49" s="2">
        <v>42236</v>
      </c>
      <c r="G49">
        <f>C49*INT(E49 / 100000)*0.02</f>
        <v>2308</v>
      </c>
      <c r="H49">
        <f>C49*(2017 - B49)*0.05</f>
        <v>17310</v>
      </c>
      <c r="I49" s="1">
        <f>C49 - G49 - H49</f>
        <v>38082</v>
      </c>
      <c r="J49" s="1" t="str">
        <f>_xlfn.TEXTBEFORE(A49," ")</f>
        <v>Renault</v>
      </c>
      <c r="K49" s="1" t="str">
        <f>_xlfn.TEXTAFTER(A49, " ")</f>
        <v>R385</v>
      </c>
      <c r="L49" s="1">
        <f>$O$4 - F49</f>
        <v>500</v>
      </c>
    </row>
    <row r="50" spans="1:12" x14ac:dyDescent="0.25">
      <c r="A50" s="1" t="s">
        <v>100</v>
      </c>
      <c r="B50">
        <v>2011</v>
      </c>
      <c r="C50">
        <v>220000</v>
      </c>
      <c r="D50" s="1" t="s">
        <v>101</v>
      </c>
      <c r="E50">
        <v>731000</v>
      </c>
      <c r="F50" s="2">
        <v>42236</v>
      </c>
      <c r="G50">
        <f>C50*INT(E50 / 100000)*0.02</f>
        <v>30800</v>
      </c>
      <c r="H50">
        <f>C50*(2017 - B50)*0.05</f>
        <v>66000</v>
      </c>
      <c r="I50" s="1">
        <f>C50 - G50 - H50</f>
        <v>123200</v>
      </c>
      <c r="J50" s="1" t="str">
        <f>_xlfn.TEXTBEFORE(A50," ")</f>
        <v>Renault</v>
      </c>
      <c r="K50" s="1" t="str">
        <f>_xlfn.TEXTAFTER(A50, " ")</f>
        <v>Pelen</v>
      </c>
      <c r="L50" s="1">
        <f>$O$4 - F50</f>
        <v>500</v>
      </c>
    </row>
    <row r="51" spans="1:12" x14ac:dyDescent="0.25">
      <c r="A51" s="1" t="s">
        <v>100</v>
      </c>
      <c r="B51">
        <v>2011</v>
      </c>
      <c r="C51">
        <v>220000</v>
      </c>
      <c r="D51" s="1" t="s">
        <v>102</v>
      </c>
      <c r="E51">
        <v>685413</v>
      </c>
      <c r="F51" s="2">
        <v>42236</v>
      </c>
      <c r="G51">
        <f>C51*INT(E51 / 100000)*0.02</f>
        <v>26400</v>
      </c>
      <c r="H51">
        <f>C51*(2017 - B51)*0.05</f>
        <v>66000</v>
      </c>
      <c r="I51" s="1">
        <f>C51 - G51 - H51</f>
        <v>127600</v>
      </c>
      <c r="J51" s="1" t="str">
        <f>_xlfn.TEXTBEFORE(A51," ")</f>
        <v>Renault</v>
      </c>
      <c r="K51" s="1" t="str">
        <f>_xlfn.TEXTAFTER(A51, " ")</f>
        <v>Pelen</v>
      </c>
      <c r="L51" s="1">
        <f>$O$4 - F51</f>
        <v>500</v>
      </c>
    </row>
    <row r="52" spans="1:12" x14ac:dyDescent="0.25">
      <c r="A52" s="1" t="s">
        <v>76</v>
      </c>
      <c r="B52">
        <v>2010</v>
      </c>
      <c r="C52">
        <v>94000</v>
      </c>
      <c r="D52" s="1" t="s">
        <v>77</v>
      </c>
      <c r="E52">
        <v>91000</v>
      </c>
      <c r="F52" s="2">
        <v>42268</v>
      </c>
      <c r="G52">
        <f>C52*INT(E52 / 100000)*0.02</f>
        <v>0</v>
      </c>
      <c r="H52">
        <f>C52*(2017 - B52)*0.05</f>
        <v>32900</v>
      </c>
      <c r="I52" s="1">
        <f>C52 - G52 - H52</f>
        <v>61100</v>
      </c>
      <c r="J52" s="1" t="str">
        <f>_xlfn.TEXTBEFORE(A52," ")</f>
        <v>DAF</v>
      </c>
      <c r="K52" s="1" t="str">
        <f>_xlfn.TEXTAFTER(A52, " ")</f>
        <v>CF75</v>
      </c>
      <c r="L52" s="1">
        <f>$O$4 - F52</f>
        <v>468</v>
      </c>
    </row>
    <row r="53" spans="1:12" x14ac:dyDescent="0.25">
      <c r="A53" s="1" t="s">
        <v>76</v>
      </c>
      <c r="B53">
        <v>2013</v>
      </c>
      <c r="C53">
        <v>93000</v>
      </c>
      <c r="D53" s="1" t="s">
        <v>146</v>
      </c>
      <c r="E53">
        <v>195000</v>
      </c>
      <c r="F53" s="2">
        <v>42268</v>
      </c>
      <c r="G53">
        <f>C53*INT(E53 / 100000)*0.02</f>
        <v>1860</v>
      </c>
      <c r="H53">
        <f>C53*(2017 - B53)*0.05</f>
        <v>18600</v>
      </c>
      <c r="I53" s="1">
        <f>C53 - G53 - H53</f>
        <v>72540</v>
      </c>
      <c r="J53" s="1" t="str">
        <f>_xlfn.TEXTBEFORE(A53," ")</f>
        <v>DAF</v>
      </c>
      <c r="K53" s="1" t="str">
        <f>_xlfn.TEXTAFTER(A53, " ")</f>
        <v>CF75</v>
      </c>
      <c r="L53" s="1">
        <f>$O$4 - F53</f>
        <v>468</v>
      </c>
    </row>
    <row r="54" spans="1:12" x14ac:dyDescent="0.25">
      <c r="A54" s="1" t="s">
        <v>18</v>
      </c>
      <c r="B54">
        <v>2008</v>
      </c>
      <c r="C54">
        <v>58000</v>
      </c>
      <c r="D54" s="1" t="s">
        <v>19</v>
      </c>
      <c r="E54">
        <v>306000</v>
      </c>
      <c r="F54" s="2">
        <v>42271</v>
      </c>
      <c r="G54">
        <f>C54*INT(E54 / 100000)*0.02</f>
        <v>3480</v>
      </c>
      <c r="H54">
        <f>C54*(2017 - B54)*0.05</f>
        <v>26100</v>
      </c>
      <c r="I54" s="1">
        <f>C54 - G54 - H54</f>
        <v>28420</v>
      </c>
      <c r="J54" s="1" t="str">
        <f>_xlfn.TEXTBEFORE(A54," ")</f>
        <v>Volvo</v>
      </c>
      <c r="K54" s="1" t="str">
        <f>_xlfn.TEXTAFTER(A54, " ")</f>
        <v>FM</v>
      </c>
      <c r="L54" s="1">
        <f>$O$4 - F54</f>
        <v>465</v>
      </c>
    </row>
    <row r="55" spans="1:12" x14ac:dyDescent="0.25">
      <c r="A55" s="1" t="s">
        <v>18</v>
      </c>
      <c r="B55">
        <v>2009</v>
      </c>
      <c r="C55">
        <v>59000</v>
      </c>
      <c r="D55" s="1" t="s">
        <v>32</v>
      </c>
      <c r="E55">
        <v>302000</v>
      </c>
      <c r="F55" s="2">
        <v>42271</v>
      </c>
      <c r="G55">
        <f>C55*INT(E55 / 100000)*0.02</f>
        <v>3540</v>
      </c>
      <c r="H55">
        <f>C55*(2017 - B55)*0.05</f>
        <v>23600</v>
      </c>
      <c r="I55" s="1">
        <f>C55 - G55 - H55</f>
        <v>31860</v>
      </c>
      <c r="J55" s="1" t="str">
        <f>_xlfn.TEXTBEFORE(A55," ")</f>
        <v>Volvo</v>
      </c>
      <c r="K55" s="1" t="str">
        <f>_xlfn.TEXTAFTER(A55, " ")</f>
        <v>FM</v>
      </c>
      <c r="L55" s="1">
        <f>$O$4 - F55</f>
        <v>465</v>
      </c>
    </row>
    <row r="56" spans="1:12" x14ac:dyDescent="0.25">
      <c r="A56" s="1" t="s">
        <v>18</v>
      </c>
      <c r="B56">
        <v>2012</v>
      </c>
      <c r="C56">
        <v>59000</v>
      </c>
      <c r="D56" s="1" t="s">
        <v>113</v>
      </c>
      <c r="E56">
        <v>302000</v>
      </c>
      <c r="F56" s="2">
        <v>42271</v>
      </c>
      <c r="G56">
        <f>C56*INT(E56 / 100000)*0.02</f>
        <v>3540</v>
      </c>
      <c r="H56">
        <f>C56*(2017 - B56)*0.05</f>
        <v>14750</v>
      </c>
      <c r="I56" s="1">
        <f>C56 - G56 - H56</f>
        <v>40710</v>
      </c>
      <c r="J56" s="1" t="str">
        <f>_xlfn.TEXTBEFORE(A56," ")</f>
        <v>Volvo</v>
      </c>
      <c r="K56" s="1" t="str">
        <f>_xlfn.TEXTAFTER(A56, " ")</f>
        <v>FM</v>
      </c>
      <c r="L56" s="1">
        <f>$O$4 - F56</f>
        <v>465</v>
      </c>
    </row>
    <row r="57" spans="1:12" x14ac:dyDescent="0.25">
      <c r="A57" s="1" t="s">
        <v>54</v>
      </c>
      <c r="B57">
        <v>2009</v>
      </c>
      <c r="C57">
        <v>168800</v>
      </c>
      <c r="D57" s="1" t="s">
        <v>55</v>
      </c>
      <c r="E57">
        <v>186300</v>
      </c>
      <c r="F57" s="2">
        <v>42272</v>
      </c>
      <c r="G57">
        <f>C57*INT(E57 / 100000)*0.02</f>
        <v>3376</v>
      </c>
      <c r="H57">
        <f>C57*(2017 - B57)*0.05</f>
        <v>67520</v>
      </c>
      <c r="I57" s="1">
        <f>C57 - G57 - H57</f>
        <v>97904</v>
      </c>
      <c r="J57" s="1" t="str">
        <f>_xlfn.TEXTBEFORE(A57," ")</f>
        <v>MAN</v>
      </c>
      <c r="K57" s="1" t="str">
        <f>_xlfn.TEXTAFTER(A57, " ")</f>
        <v>TGA41</v>
      </c>
      <c r="L57" s="1">
        <f>$O$4 - F57</f>
        <v>464</v>
      </c>
    </row>
    <row r="58" spans="1:12" x14ac:dyDescent="0.25">
      <c r="A58" s="1" t="s">
        <v>54</v>
      </c>
      <c r="B58">
        <v>2014</v>
      </c>
      <c r="C58">
        <v>167800</v>
      </c>
      <c r="D58" s="1" t="s">
        <v>164</v>
      </c>
      <c r="E58">
        <v>190300</v>
      </c>
      <c r="F58" s="2">
        <v>42272</v>
      </c>
      <c r="G58">
        <f>C58*INT(E58 / 100000)*0.02</f>
        <v>3356</v>
      </c>
      <c r="H58">
        <f>C58*(2017 - B58)*0.05</f>
        <v>25170</v>
      </c>
      <c r="I58" s="1">
        <f>C58 - G58 - H58</f>
        <v>139274</v>
      </c>
      <c r="J58" s="1" t="str">
        <f>_xlfn.TEXTBEFORE(A58," ")</f>
        <v>MAN</v>
      </c>
      <c r="K58" s="1" t="str">
        <f>_xlfn.TEXTAFTER(A58, " ")</f>
        <v>TGA41</v>
      </c>
      <c r="L58" s="1">
        <f>$O$4 - F58</f>
        <v>464</v>
      </c>
    </row>
    <row r="59" spans="1:12" x14ac:dyDescent="0.25">
      <c r="A59" s="1" t="s">
        <v>58</v>
      </c>
      <c r="B59">
        <v>2009</v>
      </c>
      <c r="C59">
        <v>195340</v>
      </c>
      <c r="D59" s="1" t="s">
        <v>59</v>
      </c>
      <c r="E59">
        <v>190000</v>
      </c>
      <c r="F59" s="2">
        <v>42278</v>
      </c>
      <c r="G59">
        <f>C59*INT(E59 / 100000)*0.02</f>
        <v>3906.8</v>
      </c>
      <c r="H59">
        <f>C59*(2017 - B59)*0.05</f>
        <v>78136</v>
      </c>
      <c r="I59" s="1">
        <f>C59 - G59 - H59</f>
        <v>113297.20000000001</v>
      </c>
      <c r="J59" s="1" t="str">
        <f>_xlfn.TEXTBEFORE(A59," ")</f>
        <v>DAF</v>
      </c>
      <c r="K59" s="1" t="str">
        <f>_xlfn.TEXTAFTER(A59, " ")</f>
        <v>CF85</v>
      </c>
      <c r="L59" s="1">
        <f>$O$4 - F59</f>
        <v>458</v>
      </c>
    </row>
    <row r="60" spans="1:12" x14ac:dyDescent="0.25">
      <c r="A60" s="1" t="s">
        <v>58</v>
      </c>
      <c r="B60">
        <v>2011</v>
      </c>
      <c r="C60">
        <v>196340</v>
      </c>
      <c r="D60" s="1" t="s">
        <v>103</v>
      </c>
      <c r="E60">
        <v>186000</v>
      </c>
      <c r="F60" s="2">
        <v>42278</v>
      </c>
      <c r="G60">
        <f>C60*INT(E60 / 100000)*0.02</f>
        <v>3926.8</v>
      </c>
      <c r="H60">
        <f>C60*(2017 - B60)*0.05</f>
        <v>58902</v>
      </c>
      <c r="I60" s="1">
        <f>C60 - G60 - H60</f>
        <v>133511.20000000001</v>
      </c>
      <c r="J60" s="1" t="str">
        <f>_xlfn.TEXTBEFORE(A60," ")</f>
        <v>DAF</v>
      </c>
      <c r="K60" s="1" t="str">
        <f>_xlfn.TEXTAFTER(A60, " ")</f>
        <v>CF85</v>
      </c>
      <c r="L60" s="1">
        <f>$O$4 - F60</f>
        <v>458</v>
      </c>
    </row>
    <row r="61" spans="1:12" x14ac:dyDescent="0.25">
      <c r="A61" s="1" t="s">
        <v>62</v>
      </c>
      <c r="B61">
        <v>2010</v>
      </c>
      <c r="C61">
        <v>257000</v>
      </c>
      <c r="D61" s="1" t="s">
        <v>89</v>
      </c>
      <c r="E61">
        <v>164700</v>
      </c>
      <c r="F61" s="2">
        <v>42286</v>
      </c>
      <c r="G61">
        <f>C61*INT(E61 / 100000)*0.02</f>
        <v>5140</v>
      </c>
      <c r="H61">
        <f>C61*(2017 - B61)*0.05</f>
        <v>89950</v>
      </c>
      <c r="I61" s="1">
        <f>C61 - G61 - H61</f>
        <v>161910</v>
      </c>
      <c r="J61" s="1" t="str">
        <f>_xlfn.TEXTBEFORE(A61," ")</f>
        <v>Mercedes</v>
      </c>
      <c r="K61" s="1" t="str">
        <f>_xlfn.TEXTAFTER(A61, " ")</f>
        <v>Actros</v>
      </c>
      <c r="L61" s="1">
        <f>$O$4 - F61</f>
        <v>450</v>
      </c>
    </row>
    <row r="62" spans="1:12" x14ac:dyDescent="0.25">
      <c r="A62" s="1" t="s">
        <v>62</v>
      </c>
      <c r="B62">
        <v>2015</v>
      </c>
      <c r="C62">
        <v>258000</v>
      </c>
      <c r="D62" s="1" t="s">
        <v>171</v>
      </c>
      <c r="E62">
        <v>160700</v>
      </c>
      <c r="F62" s="2">
        <v>42286</v>
      </c>
      <c r="G62">
        <f>C62*INT(E62 / 100000)*0.02</f>
        <v>5160</v>
      </c>
      <c r="H62">
        <f>C62*(2017 - B62)*0.05</f>
        <v>25800</v>
      </c>
      <c r="I62" s="1">
        <f>C62 - G62 - H62</f>
        <v>227040</v>
      </c>
      <c r="J62" s="1" t="str">
        <f>_xlfn.TEXTBEFORE(A62," ")</f>
        <v>Mercedes</v>
      </c>
      <c r="K62" s="1" t="str">
        <f>_xlfn.TEXTAFTER(A62, " ")</f>
        <v>Actros</v>
      </c>
      <c r="L62" s="1">
        <f>$O$4 - F62</f>
        <v>450</v>
      </c>
    </row>
    <row r="63" spans="1:12" x14ac:dyDescent="0.25">
      <c r="A63" s="1" t="s">
        <v>62</v>
      </c>
      <c r="B63">
        <v>2009</v>
      </c>
      <c r="C63">
        <v>291000</v>
      </c>
      <c r="D63" s="1" t="s">
        <v>63</v>
      </c>
      <c r="E63">
        <v>166000</v>
      </c>
      <c r="F63" s="2">
        <v>42297</v>
      </c>
      <c r="G63">
        <f>C63*INT(E63 / 100000)*0.02</f>
        <v>5820</v>
      </c>
      <c r="H63">
        <f>C63*(2017 - B63)*0.05</f>
        <v>116400</v>
      </c>
      <c r="I63" s="1">
        <f>C63 - G63 - H63</f>
        <v>168780</v>
      </c>
      <c r="J63" s="1" t="str">
        <f>_xlfn.TEXTBEFORE(A63," ")</f>
        <v>Mercedes</v>
      </c>
      <c r="K63" s="1" t="str">
        <f>_xlfn.TEXTAFTER(A63, " ")</f>
        <v>Actros</v>
      </c>
      <c r="L63" s="1">
        <f>$O$4 - F63</f>
        <v>439</v>
      </c>
    </row>
    <row r="64" spans="1:12" x14ac:dyDescent="0.25">
      <c r="A64" s="1" t="s">
        <v>62</v>
      </c>
      <c r="B64">
        <v>2012</v>
      </c>
      <c r="C64">
        <v>290000</v>
      </c>
      <c r="D64" s="1" t="s">
        <v>142</v>
      </c>
      <c r="E64">
        <v>170000</v>
      </c>
      <c r="F64" s="2">
        <v>42297</v>
      </c>
      <c r="G64">
        <f>C64*INT(E64 / 100000)*0.02</f>
        <v>5800</v>
      </c>
      <c r="H64">
        <f>C64*(2017 - B64)*0.05</f>
        <v>72500</v>
      </c>
      <c r="I64" s="1">
        <f>C64 - G64 - H64</f>
        <v>211700</v>
      </c>
      <c r="J64" s="1" t="str">
        <f>_xlfn.TEXTBEFORE(A64," ")</f>
        <v>Mercedes</v>
      </c>
      <c r="K64" s="1" t="str">
        <f>_xlfn.TEXTAFTER(A64, " ")</f>
        <v>Actros</v>
      </c>
      <c r="L64" s="1">
        <f>$O$4 - F64</f>
        <v>439</v>
      </c>
    </row>
    <row r="65" spans="1:12" x14ac:dyDescent="0.25">
      <c r="A65" s="1" t="s">
        <v>60</v>
      </c>
      <c r="B65">
        <v>2009</v>
      </c>
      <c r="C65">
        <v>230000</v>
      </c>
      <c r="D65" s="1" t="s">
        <v>61</v>
      </c>
      <c r="E65">
        <v>305000</v>
      </c>
      <c r="F65" s="2">
        <v>42307</v>
      </c>
      <c r="G65">
        <f>C65*INT(E65 / 100000)*0.02</f>
        <v>13800</v>
      </c>
      <c r="H65">
        <f>C65*(2017 - B65)*0.05</f>
        <v>92000</v>
      </c>
      <c r="I65" s="1">
        <f>C65 - G65 - H65</f>
        <v>124200</v>
      </c>
      <c r="J65" s="1" t="str">
        <f>_xlfn.TEXTBEFORE(A65," ")</f>
        <v>Mercedes</v>
      </c>
      <c r="K65" s="1" t="str">
        <f>_xlfn.TEXTAFTER(A65, " ")</f>
        <v>Sided</v>
      </c>
      <c r="L65" s="1">
        <f>$O$4 - F65</f>
        <v>429</v>
      </c>
    </row>
    <row r="66" spans="1:12" x14ac:dyDescent="0.25">
      <c r="A66" s="1" t="s">
        <v>60</v>
      </c>
      <c r="B66">
        <v>2010</v>
      </c>
      <c r="C66">
        <v>231000</v>
      </c>
      <c r="D66" s="1" t="s">
        <v>88</v>
      </c>
      <c r="E66">
        <v>301000</v>
      </c>
      <c r="F66" s="2">
        <v>42307</v>
      </c>
      <c r="G66">
        <f>C66*INT(E66 / 100000)*0.02</f>
        <v>13860</v>
      </c>
      <c r="H66">
        <f>C66*(2017 - B66)*0.05</f>
        <v>80850</v>
      </c>
      <c r="I66" s="1">
        <f>C66 - G66 - H66</f>
        <v>136290</v>
      </c>
      <c r="J66" s="1" t="str">
        <f>_xlfn.TEXTBEFORE(A66," ")</f>
        <v>Mercedes</v>
      </c>
      <c r="K66" s="1" t="str">
        <f>_xlfn.TEXTAFTER(A66, " ")</f>
        <v>Sided</v>
      </c>
      <c r="L66" s="1">
        <f>$O$4 - F66</f>
        <v>429</v>
      </c>
    </row>
    <row r="67" spans="1:12" x14ac:dyDescent="0.25">
      <c r="A67" s="1" t="s">
        <v>50</v>
      </c>
      <c r="B67">
        <v>2010</v>
      </c>
      <c r="C67">
        <v>37000</v>
      </c>
      <c r="D67" s="1" t="s">
        <v>64</v>
      </c>
      <c r="E67">
        <v>978000</v>
      </c>
      <c r="F67" s="2">
        <v>42309</v>
      </c>
      <c r="G67">
        <f>C67*INT(E67 / 100000)*0.02</f>
        <v>6660</v>
      </c>
      <c r="H67">
        <f>C67*(2017 - B67)*0.05</f>
        <v>12950</v>
      </c>
      <c r="I67" s="1">
        <f>C67 - G67 - H67</f>
        <v>17390</v>
      </c>
      <c r="J67" s="1" t="str">
        <f>_xlfn.TEXTBEFORE(A67," ")</f>
        <v>DAF</v>
      </c>
      <c r="K67" s="1" t="str">
        <f>_xlfn.TEXTAFTER(A67, " ")</f>
        <v>LF45</v>
      </c>
      <c r="L67" s="1">
        <f>$O$4 - F67</f>
        <v>427</v>
      </c>
    </row>
    <row r="68" spans="1:12" x14ac:dyDescent="0.25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  <c r="G68">
        <f>C68*INT(E68 / 100000)*0.02</f>
        <v>3800</v>
      </c>
      <c r="H68">
        <f>C68*(2017 - B68)*0.05</f>
        <v>11400</v>
      </c>
      <c r="I68" s="1">
        <f>C68 - G68 - H68</f>
        <v>22800</v>
      </c>
      <c r="J68" s="1" t="str">
        <f>_xlfn.TEXTBEFORE(A68," ")</f>
        <v>DAF</v>
      </c>
      <c r="K68" s="1" t="str">
        <f>_xlfn.TEXTAFTER(A68, " ")</f>
        <v>LF45</v>
      </c>
      <c r="L68" s="1">
        <f>$O$4 - F68</f>
        <v>427</v>
      </c>
    </row>
    <row r="69" spans="1:12" x14ac:dyDescent="0.25">
      <c r="A69" s="1" t="s">
        <v>33</v>
      </c>
      <c r="B69">
        <v>2009</v>
      </c>
      <c r="C69">
        <v>162800</v>
      </c>
      <c r="D69" s="1" t="s">
        <v>53</v>
      </c>
      <c r="E69">
        <v>370000</v>
      </c>
      <c r="F69" s="2">
        <v>42329</v>
      </c>
      <c r="G69">
        <f>C69*INT(E69 / 100000)*0.02</f>
        <v>9768</v>
      </c>
      <c r="H69">
        <f>C69*(2017 - B69)*0.05</f>
        <v>65120</v>
      </c>
      <c r="I69" s="1">
        <f>C69 - G69 - H69</f>
        <v>87912</v>
      </c>
      <c r="J69" s="1" t="str">
        <f>_xlfn.TEXTBEFORE(A69," ")</f>
        <v>Renault</v>
      </c>
      <c r="K69" s="1" t="str">
        <f>_xlfn.TEXTAFTER(A69, " ")</f>
        <v>Premium</v>
      </c>
      <c r="L69" s="1">
        <f>$O$4 - F69</f>
        <v>407</v>
      </c>
    </row>
    <row r="70" spans="1:12" x14ac:dyDescent="0.25">
      <c r="A70" s="1" t="s">
        <v>33</v>
      </c>
      <c r="B70">
        <v>2012</v>
      </c>
      <c r="C70">
        <v>163800</v>
      </c>
      <c r="D70" s="1" t="s">
        <v>122</v>
      </c>
      <c r="E70">
        <v>366000</v>
      </c>
      <c r="F70" s="2">
        <v>42329</v>
      </c>
      <c r="G70">
        <f>C70*INT(E70 / 100000)*0.02</f>
        <v>9828</v>
      </c>
      <c r="H70">
        <f>C70*(2017 - B70)*0.05</f>
        <v>40950</v>
      </c>
      <c r="I70" s="1">
        <f>C70 - G70 - H70</f>
        <v>113022</v>
      </c>
      <c r="J70" s="1" t="str">
        <f>_xlfn.TEXTBEFORE(A70," ")</f>
        <v>Renault</v>
      </c>
      <c r="K70" s="1" t="str">
        <f>_xlfn.TEXTAFTER(A70, " ")</f>
        <v>Premium</v>
      </c>
      <c r="L70" s="1">
        <f>$O$4 - F70</f>
        <v>407</v>
      </c>
    </row>
    <row r="71" spans="1:12" x14ac:dyDescent="0.25">
      <c r="A71" s="1" t="s">
        <v>157</v>
      </c>
      <c r="B71">
        <v>2013</v>
      </c>
      <c r="C71">
        <v>271000</v>
      </c>
      <c r="D71" s="1" t="s">
        <v>158</v>
      </c>
      <c r="E71">
        <v>153000</v>
      </c>
      <c r="F71" s="2">
        <v>42334</v>
      </c>
      <c r="G71">
        <f>C71*INT(E71 / 100000)*0.02</f>
        <v>5420</v>
      </c>
      <c r="H71">
        <f>C71*(2017 - B71)*0.05</f>
        <v>54200</v>
      </c>
      <c r="I71" s="1">
        <f>C71 - G71 - H71</f>
        <v>211380</v>
      </c>
      <c r="J71" s="1" t="str">
        <f>_xlfn.TEXTBEFORE(A71," ")</f>
        <v>MAN</v>
      </c>
      <c r="K71" s="1" t="str">
        <f>_xlfn.TEXTAFTER(A71, " ")</f>
        <v>TGS</v>
      </c>
      <c r="L71" s="1">
        <f>$O$4 - F71</f>
        <v>402</v>
      </c>
    </row>
    <row r="72" spans="1:12" x14ac:dyDescent="0.25">
      <c r="A72" s="1" t="s">
        <v>157</v>
      </c>
      <c r="B72">
        <v>2014</v>
      </c>
      <c r="C72">
        <v>270000</v>
      </c>
      <c r="D72" s="1" t="s">
        <v>169</v>
      </c>
      <c r="E72">
        <v>157000</v>
      </c>
      <c r="F72" s="2">
        <v>42334</v>
      </c>
      <c r="G72">
        <f>C72*INT(E72 / 100000)*0.02</f>
        <v>5400</v>
      </c>
      <c r="H72">
        <f>C72*(2017 - B72)*0.05</f>
        <v>40500</v>
      </c>
      <c r="I72" s="1">
        <f>C72 - G72 - H72</f>
        <v>224100</v>
      </c>
      <c r="J72" s="1" t="str">
        <f>_xlfn.TEXTBEFORE(A72," ")</f>
        <v>MAN</v>
      </c>
      <c r="K72" s="1" t="str">
        <f>_xlfn.TEXTAFTER(A72, " ")</f>
        <v>TGS</v>
      </c>
      <c r="L72" s="1">
        <f>$O$4 - F72</f>
        <v>402</v>
      </c>
    </row>
    <row r="73" spans="1:12" x14ac:dyDescent="0.25">
      <c r="A73" s="1" t="s">
        <v>160</v>
      </c>
      <c r="B73">
        <v>2014</v>
      </c>
      <c r="C73">
        <v>98000</v>
      </c>
      <c r="D73" s="1" t="s">
        <v>161</v>
      </c>
      <c r="E73">
        <v>251000</v>
      </c>
      <c r="F73" s="2">
        <v>42344</v>
      </c>
      <c r="G73">
        <f>C73*INT(E73 / 100000)*0.02</f>
        <v>3920</v>
      </c>
      <c r="H73">
        <f>C73*(2017 - B73)*0.05</f>
        <v>14700</v>
      </c>
      <c r="I73" s="1">
        <f>C73 - G73 - H73</f>
        <v>79380</v>
      </c>
      <c r="J73" s="1" t="str">
        <f>_xlfn.TEXTBEFORE(A73," ")</f>
        <v>MAN</v>
      </c>
      <c r="K73" s="1" t="str">
        <f>_xlfn.TEXTAFTER(A73, " ")</f>
        <v>TGA18</v>
      </c>
      <c r="L73" s="1">
        <f>$O$4 - F73</f>
        <v>392</v>
      </c>
    </row>
    <row r="74" spans="1:12" x14ac:dyDescent="0.25">
      <c r="A74" s="1" t="s">
        <v>160</v>
      </c>
      <c r="B74">
        <v>2014</v>
      </c>
      <c r="C74">
        <v>99000</v>
      </c>
      <c r="D74" s="1" t="s">
        <v>162</v>
      </c>
      <c r="E74">
        <v>247000</v>
      </c>
      <c r="F74" s="2">
        <v>42344</v>
      </c>
      <c r="G74">
        <f>C74*INT(E74 / 100000)*0.02</f>
        <v>3960</v>
      </c>
      <c r="H74">
        <f>C74*(2017 - B74)*0.05</f>
        <v>14850</v>
      </c>
      <c r="I74" s="1">
        <f>C74 - G74 - H74</f>
        <v>80190</v>
      </c>
      <c r="J74" s="1" t="str">
        <f>_xlfn.TEXTBEFORE(A74," ")</f>
        <v>MAN</v>
      </c>
      <c r="K74" s="1" t="str">
        <f>_xlfn.TEXTAFTER(A74, " ")</f>
        <v>TGA18</v>
      </c>
      <c r="L74" s="1">
        <f>$O$4 - F74</f>
        <v>392</v>
      </c>
    </row>
    <row r="75" spans="1:12" x14ac:dyDescent="0.25">
      <c r="A75" s="1" t="s">
        <v>50</v>
      </c>
      <c r="B75">
        <v>2009</v>
      </c>
      <c r="C75">
        <v>131780</v>
      </c>
      <c r="D75" s="1" t="s">
        <v>51</v>
      </c>
      <c r="E75">
        <v>306000</v>
      </c>
      <c r="F75" s="2">
        <v>42365</v>
      </c>
      <c r="G75">
        <f>C75*INT(E75 / 100000)*0.02</f>
        <v>7906.8</v>
      </c>
      <c r="H75">
        <f>C75*(2017 - B75)*0.05</f>
        <v>52712</v>
      </c>
      <c r="I75" s="1">
        <f>C75 - G75 - H75</f>
        <v>71161.2</v>
      </c>
      <c r="J75" s="1" t="str">
        <f>_xlfn.TEXTBEFORE(A75," ")</f>
        <v>DAF</v>
      </c>
      <c r="K75" s="1" t="str">
        <f>_xlfn.TEXTAFTER(A75, " ")</f>
        <v>LF45</v>
      </c>
      <c r="L75" s="1">
        <f>$O$4 - F75</f>
        <v>371</v>
      </c>
    </row>
    <row r="76" spans="1:12" x14ac:dyDescent="0.25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  <c r="G76">
        <f>C76*INT(E76 / 100000)*0.02</f>
        <v>7846.8</v>
      </c>
      <c r="H76">
        <f>C76*(2017 - B76)*0.05</f>
        <v>32695</v>
      </c>
      <c r="I76" s="1">
        <f>C76 - G76 - H76</f>
        <v>90238.2</v>
      </c>
      <c r="J76" s="1" t="str">
        <f>_xlfn.TEXTBEFORE(A76," ")</f>
        <v>DAF</v>
      </c>
      <c r="K76" s="1" t="str">
        <f>_xlfn.TEXTAFTER(A76, " ")</f>
        <v>LF45</v>
      </c>
      <c r="L76" s="1">
        <f>$O$4 - F76</f>
        <v>371</v>
      </c>
    </row>
    <row r="77" spans="1:12" x14ac:dyDescent="0.25">
      <c r="A77" s="1" t="s">
        <v>33</v>
      </c>
      <c r="B77">
        <v>2009</v>
      </c>
      <c r="C77">
        <v>77000</v>
      </c>
      <c r="D77" s="1" t="s">
        <v>34</v>
      </c>
      <c r="E77">
        <v>846000</v>
      </c>
      <c r="F77" s="2">
        <v>42376</v>
      </c>
      <c r="G77">
        <f>C77*INT(E77 / 100000)*0.02</f>
        <v>12320</v>
      </c>
      <c r="H77">
        <f>C77*(2017 - B77)*0.05</f>
        <v>30800</v>
      </c>
      <c r="I77" s="1">
        <f>C77 - G77 - H77</f>
        <v>33880</v>
      </c>
      <c r="J77" s="1" t="str">
        <f>_xlfn.TEXTBEFORE(A77," ")</f>
        <v>Renault</v>
      </c>
      <c r="K77" s="1" t="str">
        <f>_xlfn.TEXTAFTER(A77, " ")</f>
        <v>Premium</v>
      </c>
      <c r="L77" s="1">
        <f>$O$4 - F77</f>
        <v>360</v>
      </c>
    </row>
    <row r="78" spans="1:12" x14ac:dyDescent="0.25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  <c r="G78">
        <f>C78*INT(E78 / 100000)*0.02</f>
        <v>12160</v>
      </c>
      <c r="H78">
        <f>C78*(2017 - B78)*0.05</f>
        <v>19000</v>
      </c>
      <c r="I78" s="1">
        <f>C78 - G78 - H78</f>
        <v>44840</v>
      </c>
      <c r="J78" s="1" t="str">
        <f>_xlfn.TEXTBEFORE(A78," ")</f>
        <v>Renault</v>
      </c>
      <c r="K78" s="1" t="str">
        <f>_xlfn.TEXTAFTER(A78, " ")</f>
        <v>Premium</v>
      </c>
      <c r="L78" s="1">
        <f>$O$4 - F78</f>
        <v>360</v>
      </c>
    </row>
    <row r="79" spans="1:12" x14ac:dyDescent="0.25">
      <c r="A79" s="1" t="s">
        <v>37</v>
      </c>
      <c r="B79">
        <v>2009</v>
      </c>
      <c r="C79">
        <v>79000</v>
      </c>
      <c r="D79" s="1" t="s">
        <v>38</v>
      </c>
      <c r="E79">
        <v>390000</v>
      </c>
      <c r="F79" s="2">
        <v>42379</v>
      </c>
      <c r="G79">
        <f>C79*INT(E79 / 100000)*0.02</f>
        <v>4740</v>
      </c>
      <c r="H79">
        <f>C79*(2017 - B79)*0.05</f>
        <v>31600</v>
      </c>
      <c r="I79" s="1">
        <f>C79 - G79 - H79</f>
        <v>42660</v>
      </c>
      <c r="J79" s="1" t="str">
        <f>_xlfn.TEXTBEFORE(A79," ")</f>
        <v>Scania</v>
      </c>
      <c r="K79" s="1" t="str">
        <f>_xlfn.TEXTAFTER(A79, " ")</f>
        <v>M93</v>
      </c>
      <c r="L79" s="1">
        <f>$O$4 - F79</f>
        <v>357</v>
      </c>
    </row>
    <row r="80" spans="1:12" x14ac:dyDescent="0.25">
      <c r="A80" s="1" t="s">
        <v>37</v>
      </c>
      <c r="B80">
        <v>2009</v>
      </c>
      <c r="C80">
        <v>79000</v>
      </c>
      <c r="D80" s="1" t="s">
        <v>39</v>
      </c>
      <c r="E80">
        <v>390000</v>
      </c>
      <c r="F80" s="2">
        <v>42379</v>
      </c>
      <c r="G80">
        <f>C80*INT(E80 / 100000)*0.02</f>
        <v>4740</v>
      </c>
      <c r="H80">
        <f>C80*(2017 - B80)*0.05</f>
        <v>31600</v>
      </c>
      <c r="I80" s="1">
        <f>C80 - G80 - H80</f>
        <v>42660</v>
      </c>
      <c r="J80" s="1" t="str">
        <f>_xlfn.TEXTBEFORE(A80," ")</f>
        <v>Scania</v>
      </c>
      <c r="K80" s="1" t="str">
        <f>_xlfn.TEXTAFTER(A80, " ")</f>
        <v>M93</v>
      </c>
      <c r="L80" s="1">
        <f>$O$4 - F80</f>
        <v>357</v>
      </c>
    </row>
    <row r="81" spans="1:12" x14ac:dyDescent="0.25">
      <c r="A81" s="1" t="s">
        <v>37</v>
      </c>
      <c r="B81">
        <v>2013</v>
      </c>
      <c r="C81">
        <v>80000</v>
      </c>
      <c r="D81" s="1" t="s">
        <v>144</v>
      </c>
      <c r="E81">
        <v>350000</v>
      </c>
      <c r="F81" s="2">
        <v>42379</v>
      </c>
      <c r="G81">
        <f>C81*INT(E81 / 100000)*0.02</f>
        <v>4800</v>
      </c>
      <c r="H81">
        <f>C81*(2017 - B81)*0.05</f>
        <v>16000</v>
      </c>
      <c r="I81" s="1">
        <f>C81 - G81 - H81</f>
        <v>59200</v>
      </c>
      <c r="J81" s="1" t="str">
        <f>_xlfn.TEXTBEFORE(A81," ")</f>
        <v>Scania</v>
      </c>
      <c r="K81" s="1" t="str">
        <f>_xlfn.TEXTAFTER(A81, " ")</f>
        <v>M93</v>
      </c>
      <c r="L81" s="1">
        <f>$O$4 - F81</f>
        <v>357</v>
      </c>
    </row>
    <row r="82" spans="1:12" x14ac:dyDescent="0.25">
      <c r="A82" s="1" t="s">
        <v>37</v>
      </c>
      <c r="B82">
        <v>2013</v>
      </c>
      <c r="C82">
        <v>80000</v>
      </c>
      <c r="D82" s="1" t="s">
        <v>145</v>
      </c>
      <c r="E82">
        <v>235000</v>
      </c>
      <c r="F82" s="2">
        <v>42379</v>
      </c>
      <c r="G82">
        <f>C82*INT(E82 / 100000)*0.02</f>
        <v>3200</v>
      </c>
      <c r="H82">
        <f>C82*(2017 - B82)*0.05</f>
        <v>16000</v>
      </c>
      <c r="I82" s="1">
        <f>C82 - G82 - H82</f>
        <v>60800</v>
      </c>
      <c r="J82" s="1" t="str">
        <f>_xlfn.TEXTBEFORE(A82," ")</f>
        <v>Scania</v>
      </c>
      <c r="K82" s="1" t="str">
        <f>_xlfn.TEXTAFTER(A82, " ")</f>
        <v>M93</v>
      </c>
      <c r="L82" s="1">
        <f>$O$4 - F82</f>
        <v>357</v>
      </c>
    </row>
    <row r="83" spans="1:12" x14ac:dyDescent="0.25">
      <c r="A83" s="1" t="s">
        <v>20</v>
      </c>
      <c r="B83">
        <v>2008</v>
      </c>
      <c r="C83">
        <v>84000</v>
      </c>
      <c r="D83" s="1" t="s">
        <v>21</v>
      </c>
      <c r="E83">
        <v>266000</v>
      </c>
      <c r="F83" s="2">
        <v>42382</v>
      </c>
      <c r="G83">
        <f>C83*INT(E83 / 100000)*0.02</f>
        <v>3360</v>
      </c>
      <c r="H83">
        <f>C83*(2017 - B83)*0.05</f>
        <v>37800</v>
      </c>
      <c r="I83" s="1">
        <f>C83 - G83 - H83</f>
        <v>42840</v>
      </c>
      <c r="J83" s="1" t="str">
        <f>_xlfn.TEXTBEFORE(A83," ")</f>
        <v>Volvo</v>
      </c>
      <c r="K83" s="1" t="str">
        <f>_xlfn.TEXTAFTER(A83, " ")</f>
        <v>FMX</v>
      </c>
      <c r="L83" s="1">
        <f>$O$4 - F83</f>
        <v>354</v>
      </c>
    </row>
    <row r="84" spans="1:12" x14ac:dyDescent="0.25">
      <c r="A84" s="1" t="s">
        <v>20</v>
      </c>
      <c r="B84">
        <v>2009</v>
      </c>
      <c r="C84">
        <v>83000</v>
      </c>
      <c r="D84" s="1" t="s">
        <v>40</v>
      </c>
      <c r="E84">
        <v>270000</v>
      </c>
      <c r="F84" s="2">
        <v>42382</v>
      </c>
      <c r="G84">
        <f>C84*INT(E84 / 100000)*0.02</f>
        <v>3320</v>
      </c>
      <c r="H84">
        <f>C84*(2017 - B84)*0.05</f>
        <v>33200</v>
      </c>
      <c r="I84" s="1">
        <f>C84 - G84 - H84</f>
        <v>46480</v>
      </c>
      <c r="J84" s="1" t="str">
        <f>_xlfn.TEXTBEFORE(A84," ")</f>
        <v>Volvo</v>
      </c>
      <c r="K84" s="1" t="str">
        <f>_xlfn.TEXTAFTER(A84, " ")</f>
        <v>FMX</v>
      </c>
      <c r="L84" s="1">
        <f>$O$4 - F84</f>
        <v>354</v>
      </c>
    </row>
    <row r="85" spans="1:12" x14ac:dyDescent="0.25">
      <c r="A85" s="1" t="s">
        <v>20</v>
      </c>
      <c r="B85">
        <v>2010</v>
      </c>
      <c r="C85">
        <v>84000</v>
      </c>
      <c r="D85" s="1" t="s">
        <v>73</v>
      </c>
      <c r="E85">
        <v>266000</v>
      </c>
      <c r="F85" s="2">
        <v>42382</v>
      </c>
      <c r="G85">
        <f>C85*INT(E85 / 100000)*0.02</f>
        <v>3360</v>
      </c>
      <c r="H85">
        <f>C85*(2017 - B85)*0.05</f>
        <v>29400</v>
      </c>
      <c r="I85" s="1">
        <f>C85 - G85 - H85</f>
        <v>51240</v>
      </c>
      <c r="J85" s="1" t="str">
        <f>_xlfn.TEXTBEFORE(A85," ")</f>
        <v>Volvo</v>
      </c>
      <c r="K85" s="1" t="str">
        <f>_xlfn.TEXTAFTER(A85, " ")</f>
        <v>FMX</v>
      </c>
      <c r="L85" s="1">
        <f>$O$4 - F85</f>
        <v>354</v>
      </c>
    </row>
    <row r="86" spans="1:12" x14ac:dyDescent="0.25">
      <c r="A86" s="1" t="s">
        <v>45</v>
      </c>
      <c r="B86">
        <v>2010</v>
      </c>
      <c r="C86">
        <v>89000</v>
      </c>
      <c r="D86" s="1" t="s">
        <v>75</v>
      </c>
      <c r="E86">
        <v>266000</v>
      </c>
      <c r="F86" s="2">
        <v>42382</v>
      </c>
      <c r="G86">
        <f>C86*INT(E86 / 100000)*0.02</f>
        <v>3560</v>
      </c>
      <c r="H86">
        <f>C86*(2017 - B86)*0.05</f>
        <v>31150</v>
      </c>
      <c r="I86" s="1">
        <f>C86 - G86 - H86</f>
        <v>54290</v>
      </c>
      <c r="J86" s="1" t="str">
        <f>_xlfn.TEXTBEFORE(A86," ")</f>
        <v>MAN</v>
      </c>
      <c r="K86" s="1" t="str">
        <f>_xlfn.TEXTAFTER(A86, " ")</f>
        <v>TGL</v>
      </c>
      <c r="L86" s="1">
        <f>$O$4 - F86</f>
        <v>354</v>
      </c>
    </row>
    <row r="87" spans="1:12" x14ac:dyDescent="0.25">
      <c r="A87" s="1" t="s">
        <v>16</v>
      </c>
      <c r="B87">
        <v>2009</v>
      </c>
      <c r="C87">
        <v>65000</v>
      </c>
      <c r="D87" s="1" t="s">
        <v>30</v>
      </c>
      <c r="E87">
        <v>740000</v>
      </c>
      <c r="F87" s="2">
        <v>42385</v>
      </c>
      <c r="G87">
        <f>C87*INT(E87 / 100000)*0.02</f>
        <v>9100</v>
      </c>
      <c r="H87">
        <f>C87*(2017 - B87)*0.05</f>
        <v>26000</v>
      </c>
      <c r="I87" s="1">
        <f>C87 - G87 - H87</f>
        <v>29900</v>
      </c>
      <c r="J87" s="1" t="str">
        <f>_xlfn.TEXTBEFORE(A87," ")</f>
        <v>Volvo</v>
      </c>
      <c r="K87" s="1" t="str">
        <f>_xlfn.TEXTAFTER(A87, " ")</f>
        <v>FE</v>
      </c>
      <c r="L87" s="1">
        <f>$O$4 - F87</f>
        <v>351</v>
      </c>
    </row>
    <row r="88" spans="1:12" x14ac:dyDescent="0.25">
      <c r="A88" s="1" t="s">
        <v>47</v>
      </c>
      <c r="B88">
        <v>2009</v>
      </c>
      <c r="C88">
        <v>134000</v>
      </c>
      <c r="D88" s="1" t="s">
        <v>48</v>
      </c>
      <c r="E88">
        <v>482000</v>
      </c>
      <c r="F88" s="2">
        <v>42385</v>
      </c>
      <c r="G88">
        <f>C88*INT(E88 / 100000)*0.02</f>
        <v>10720</v>
      </c>
      <c r="H88">
        <f>C88*(2017 - B88)*0.05</f>
        <v>53600</v>
      </c>
      <c r="I88" s="1">
        <f>C88 - G88 - H88</f>
        <v>69680</v>
      </c>
      <c r="J88" s="1" t="str">
        <f>_xlfn.TEXTBEFORE(A88," ")</f>
        <v>Volvo</v>
      </c>
      <c r="K88" s="1" t="str">
        <f>_xlfn.TEXTAFTER(A88, " ")</f>
        <v>FL</v>
      </c>
      <c r="L88" s="1">
        <f>$O$4 - F88</f>
        <v>351</v>
      </c>
    </row>
    <row r="89" spans="1:12" x14ac:dyDescent="0.25">
      <c r="A89" s="1" t="s">
        <v>47</v>
      </c>
      <c r="B89">
        <v>2009</v>
      </c>
      <c r="C89">
        <v>135000</v>
      </c>
      <c r="D89" s="1" t="s">
        <v>49</v>
      </c>
      <c r="E89">
        <v>478000</v>
      </c>
      <c r="F89" s="2">
        <v>42385</v>
      </c>
      <c r="G89">
        <f>C89*INT(E89 / 100000)*0.02</f>
        <v>10800</v>
      </c>
      <c r="H89">
        <f>C89*(2017 - B89)*0.05</f>
        <v>54000</v>
      </c>
      <c r="I89" s="1">
        <f>C89 - G89 - H89</f>
        <v>70200</v>
      </c>
      <c r="J89" s="1" t="str">
        <f>_xlfn.TEXTBEFORE(A89," ")</f>
        <v>Volvo</v>
      </c>
      <c r="K89" s="1" t="str">
        <f>_xlfn.TEXTAFTER(A89, " ")</f>
        <v>FL</v>
      </c>
      <c r="L89" s="1">
        <f>$O$4 - F89</f>
        <v>351</v>
      </c>
    </row>
    <row r="90" spans="1:12" x14ac:dyDescent="0.25">
      <c r="A90" s="1" t="s">
        <v>16</v>
      </c>
      <c r="B90">
        <v>2010</v>
      </c>
      <c r="C90">
        <v>66000</v>
      </c>
      <c r="D90" s="1" t="s">
        <v>66</v>
      </c>
      <c r="E90">
        <v>736000</v>
      </c>
      <c r="F90" s="2">
        <v>42385</v>
      </c>
      <c r="G90">
        <f>C90*INT(E90 / 100000)*0.02</f>
        <v>9240</v>
      </c>
      <c r="H90">
        <f>C90*(2017 - B90)*0.05</f>
        <v>23100</v>
      </c>
      <c r="I90" s="1">
        <f>C90 - G90 - H90</f>
        <v>33660</v>
      </c>
      <c r="J90" s="1" t="str">
        <f>_xlfn.TEXTBEFORE(A90," ")</f>
        <v>Volvo</v>
      </c>
      <c r="K90" s="1" t="str">
        <f>_xlfn.TEXTAFTER(A90, " ")</f>
        <v>FE</v>
      </c>
      <c r="L90" s="1">
        <f>$O$4 - F90</f>
        <v>351</v>
      </c>
    </row>
    <row r="91" spans="1:12" x14ac:dyDescent="0.25">
      <c r="A91" s="1" t="s">
        <v>129</v>
      </c>
      <c r="B91">
        <v>2012</v>
      </c>
      <c r="C91">
        <v>210000</v>
      </c>
      <c r="D91" s="1" t="s">
        <v>130</v>
      </c>
      <c r="E91">
        <v>517000</v>
      </c>
      <c r="F91" s="2">
        <v>42415</v>
      </c>
      <c r="G91">
        <f>C91*INT(E91 / 100000)*0.02</f>
        <v>21000</v>
      </c>
      <c r="H91">
        <f>C91*(2017 - B91)*0.05</f>
        <v>52500</v>
      </c>
      <c r="I91" s="1">
        <f>C91 - G91 - H91</f>
        <v>136500</v>
      </c>
      <c r="J91" s="1" t="str">
        <f>_xlfn.TEXTBEFORE(A91," ")</f>
        <v>Volvo</v>
      </c>
      <c r="K91" s="1" t="str">
        <f>_xlfn.TEXTAFTER(A91, " ")</f>
        <v>FH13-500</v>
      </c>
      <c r="L91" s="1">
        <f>$O$4 - F91</f>
        <v>321</v>
      </c>
    </row>
    <row r="92" spans="1:12" x14ac:dyDescent="0.25">
      <c r="A92" s="1" t="s">
        <v>129</v>
      </c>
      <c r="B92">
        <v>2012</v>
      </c>
      <c r="C92">
        <v>210000</v>
      </c>
      <c r="D92" s="1" t="s">
        <v>132</v>
      </c>
      <c r="E92">
        <v>435000</v>
      </c>
      <c r="F92" s="2">
        <v>42415</v>
      </c>
      <c r="G92">
        <f>C92*INT(E92 / 100000)*0.02</f>
        <v>16800</v>
      </c>
      <c r="H92">
        <f>C92*(2017 - B92)*0.05</f>
        <v>52500</v>
      </c>
      <c r="I92" s="1">
        <f>C92 - G92 - H92</f>
        <v>140700</v>
      </c>
      <c r="J92" s="1" t="str">
        <f>_xlfn.TEXTBEFORE(A92," ")</f>
        <v>Volvo</v>
      </c>
      <c r="K92" s="1" t="str">
        <f>_xlfn.TEXTAFTER(A92, " ")</f>
        <v>FH13-500</v>
      </c>
      <c r="L92" s="1">
        <f>$O$4 - F92</f>
        <v>321</v>
      </c>
    </row>
    <row r="93" spans="1:12" x14ac:dyDescent="0.25">
      <c r="A93" s="1" t="s">
        <v>33</v>
      </c>
      <c r="B93">
        <v>2010</v>
      </c>
      <c r="C93">
        <v>230000</v>
      </c>
      <c r="D93" s="1" t="s">
        <v>87</v>
      </c>
      <c r="E93">
        <v>455000</v>
      </c>
      <c r="F93" s="2">
        <v>42439</v>
      </c>
      <c r="G93">
        <f>C93*INT(E93 / 100000)*0.02</f>
        <v>18400</v>
      </c>
      <c r="H93">
        <f>C93*(2017 - B93)*0.05</f>
        <v>80500</v>
      </c>
      <c r="I93" s="1">
        <f>C93 - G93 - H93</f>
        <v>131100</v>
      </c>
      <c r="J93" s="1" t="str">
        <f>_xlfn.TEXTBEFORE(A93," ")</f>
        <v>Renault</v>
      </c>
      <c r="K93" s="1" t="str">
        <f>_xlfn.TEXTAFTER(A93, " ")</f>
        <v>Premium</v>
      </c>
      <c r="L93" s="1">
        <f>$O$4 - F93</f>
        <v>297</v>
      </c>
    </row>
    <row r="94" spans="1:12" x14ac:dyDescent="0.25">
      <c r="A94" s="1" t="s">
        <v>33</v>
      </c>
      <c r="B94">
        <v>2012</v>
      </c>
      <c r="C94">
        <v>231000</v>
      </c>
      <c r="D94" s="1" t="s">
        <v>135</v>
      </c>
      <c r="E94">
        <v>451000</v>
      </c>
      <c r="F94" s="2">
        <v>42439</v>
      </c>
      <c r="G94">
        <f>C94*INT(E94 / 100000)*0.02</f>
        <v>18480</v>
      </c>
      <c r="H94">
        <f>C94*(2017 - B94)*0.05</f>
        <v>57750</v>
      </c>
      <c r="I94" s="1">
        <f>C94 - G94 - H94</f>
        <v>154770</v>
      </c>
      <c r="J94" s="1" t="str">
        <f>_xlfn.TEXTBEFORE(A94," ")</f>
        <v>Renault</v>
      </c>
      <c r="K94" s="1" t="str">
        <f>_xlfn.TEXTAFTER(A94, " ")</f>
        <v>Premium</v>
      </c>
      <c r="L94" s="1">
        <f>$O$4 - F94</f>
        <v>297</v>
      </c>
    </row>
    <row r="95" spans="1:12" x14ac:dyDescent="0.25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  <c r="G95">
        <f>C95*INT(E95 / 100000)*0.02</f>
        <v>18300</v>
      </c>
      <c r="H95">
        <f>C95*(2017 - B95)*0.05</f>
        <v>45750</v>
      </c>
      <c r="I95" s="1">
        <f>C95 - G95 - H95</f>
        <v>118950</v>
      </c>
      <c r="J95" s="1" t="str">
        <f>_xlfn.TEXTBEFORE(A95," ")</f>
        <v>Scania</v>
      </c>
      <c r="K95" s="1" t="str">
        <f>_xlfn.TEXTAFTER(A95, " ")</f>
        <v>R420</v>
      </c>
      <c r="L95" s="1">
        <f>$O$4 - F95</f>
        <v>292</v>
      </c>
    </row>
    <row r="96" spans="1:12" x14ac:dyDescent="0.25">
      <c r="A96" s="1" t="s">
        <v>123</v>
      </c>
      <c r="B96">
        <v>2012</v>
      </c>
      <c r="C96">
        <v>183000</v>
      </c>
      <c r="D96" s="1" t="s">
        <v>125</v>
      </c>
      <c r="E96">
        <v>530000</v>
      </c>
      <c r="F96" s="2">
        <v>42444</v>
      </c>
      <c r="G96">
        <f>C96*INT(E96 / 100000)*0.02</f>
        <v>18300</v>
      </c>
      <c r="H96">
        <f>C96*(2017 - B96)*0.05</f>
        <v>45750</v>
      </c>
      <c r="I96" s="1">
        <f>C96 - G96 - H96</f>
        <v>118950</v>
      </c>
      <c r="J96" s="1" t="str">
        <f>_xlfn.TEXTBEFORE(A96," ")</f>
        <v>Scania</v>
      </c>
      <c r="K96" s="1" t="str">
        <f>_xlfn.TEXTAFTER(A96, " ")</f>
        <v>R420</v>
      </c>
      <c r="L96" s="1">
        <f>$O$4 - F96</f>
        <v>292</v>
      </c>
    </row>
    <row r="97" spans="1:12" x14ac:dyDescent="0.25">
      <c r="A97" s="1" t="s">
        <v>123</v>
      </c>
      <c r="B97">
        <v>2012</v>
      </c>
      <c r="C97">
        <v>183000</v>
      </c>
      <c r="D97" s="1" t="s">
        <v>126</v>
      </c>
      <c r="E97">
        <v>490000</v>
      </c>
      <c r="F97" s="2">
        <v>42444</v>
      </c>
      <c r="G97">
        <f>C97*INT(E97 / 100000)*0.02</f>
        <v>14640</v>
      </c>
      <c r="H97">
        <f>C97*(2017 - B97)*0.05</f>
        <v>45750</v>
      </c>
      <c r="I97" s="1">
        <f>C97 - G97 - H97</f>
        <v>122610</v>
      </c>
      <c r="J97" s="1" t="str">
        <f>_xlfn.TEXTBEFORE(A97," ")</f>
        <v>Scania</v>
      </c>
      <c r="K97" s="1" t="str">
        <f>_xlfn.TEXTAFTER(A97, " ")</f>
        <v>R420</v>
      </c>
      <c r="L97" s="1">
        <f>$O$4 - F97</f>
        <v>292</v>
      </c>
    </row>
    <row r="98" spans="1:12" x14ac:dyDescent="0.25">
      <c r="A98" s="1" t="s">
        <v>123</v>
      </c>
      <c r="B98">
        <v>2012</v>
      </c>
      <c r="C98">
        <v>183000</v>
      </c>
      <c r="D98" s="1" t="s">
        <v>127</v>
      </c>
      <c r="E98">
        <v>481000</v>
      </c>
      <c r="F98" s="2">
        <v>42444</v>
      </c>
      <c r="G98">
        <f>C98*INT(E98 / 100000)*0.02</f>
        <v>14640</v>
      </c>
      <c r="H98">
        <f>C98*(2017 - B98)*0.05</f>
        <v>45750</v>
      </c>
      <c r="I98" s="1">
        <f>C98 - G98 - H98</f>
        <v>122610</v>
      </c>
      <c r="J98" s="1" t="str">
        <f>_xlfn.TEXTBEFORE(A98," ")</f>
        <v>Scania</v>
      </c>
      <c r="K98" s="1" t="str">
        <f>_xlfn.TEXTAFTER(A98, " ")</f>
        <v>R420</v>
      </c>
      <c r="L98" s="1">
        <f>$O$4 - F98</f>
        <v>292</v>
      </c>
    </row>
    <row r="99" spans="1:12" x14ac:dyDescent="0.25">
      <c r="A99" s="1" t="s">
        <v>123</v>
      </c>
      <c r="B99">
        <v>2012</v>
      </c>
      <c r="C99">
        <v>183000</v>
      </c>
      <c r="D99" s="1" t="s">
        <v>128</v>
      </c>
      <c r="E99">
        <v>454000</v>
      </c>
      <c r="F99" s="2">
        <v>42444</v>
      </c>
      <c r="G99">
        <f>C99*INT(E99 / 100000)*0.02</f>
        <v>14640</v>
      </c>
      <c r="H99">
        <f>C99*(2017 - B99)*0.05</f>
        <v>45750</v>
      </c>
      <c r="I99" s="1">
        <f>C99 - G99 - H99</f>
        <v>122610</v>
      </c>
      <c r="J99" s="1" t="str">
        <f>_xlfn.TEXTBEFORE(A99," ")</f>
        <v>Scania</v>
      </c>
      <c r="K99" s="1" t="str">
        <f>_xlfn.TEXTAFTER(A99, " ")</f>
        <v>R420</v>
      </c>
      <c r="L99" s="1">
        <f>$O$4 - F99</f>
        <v>292</v>
      </c>
    </row>
    <row r="100" spans="1:12" x14ac:dyDescent="0.25">
      <c r="A100" s="1" t="s">
        <v>104</v>
      </c>
      <c r="B100">
        <v>2011</v>
      </c>
      <c r="C100">
        <v>245000</v>
      </c>
      <c r="D100" s="1" t="s">
        <v>105</v>
      </c>
      <c r="E100">
        <v>720000</v>
      </c>
      <c r="F100" s="2">
        <v>42462</v>
      </c>
      <c r="G100">
        <f>C100*INT(E100 / 100000)*0.02</f>
        <v>34300</v>
      </c>
      <c r="H100">
        <f>C100*(2017 - B100)*0.05</f>
        <v>73500</v>
      </c>
      <c r="I100" s="1">
        <f>C100 - G100 - H100</f>
        <v>137200</v>
      </c>
      <c r="J100" s="1" t="str">
        <f>_xlfn.TEXTBEFORE(A100," ")</f>
        <v>Scania</v>
      </c>
      <c r="K100" s="1" t="str">
        <f>_xlfn.TEXTAFTER(A100, " ")</f>
        <v>R500</v>
      </c>
      <c r="L100" s="1">
        <f>$O$4 - F100</f>
        <v>274</v>
      </c>
    </row>
    <row r="101" spans="1:12" x14ac:dyDescent="0.25">
      <c r="A101" s="1" t="s">
        <v>104</v>
      </c>
      <c r="B101">
        <v>2011</v>
      </c>
      <c r="C101">
        <v>245000</v>
      </c>
      <c r="D101" s="1" t="s">
        <v>106</v>
      </c>
      <c r="E101">
        <v>680000</v>
      </c>
      <c r="F101" s="2">
        <v>42462</v>
      </c>
      <c r="G101">
        <f>C101*INT(E101 / 100000)*0.02</f>
        <v>29400</v>
      </c>
      <c r="H101">
        <f>C101*(2017 - B101)*0.05</f>
        <v>73500</v>
      </c>
      <c r="I101" s="1">
        <f>C101 - G101 - H101</f>
        <v>142100</v>
      </c>
      <c r="J101" s="1" t="str">
        <f>_xlfn.TEXTBEFORE(A101," ")</f>
        <v>Scania</v>
      </c>
      <c r="K101" s="1" t="str">
        <f>_xlfn.TEXTAFTER(A101, " ")</f>
        <v>R500</v>
      </c>
      <c r="L101" s="1">
        <f>$O$4 - F101</f>
        <v>274</v>
      </c>
    </row>
    <row r="102" spans="1:12" x14ac:dyDescent="0.25">
      <c r="A102" s="1" t="s">
        <v>104</v>
      </c>
      <c r="B102">
        <v>2011</v>
      </c>
      <c r="C102">
        <v>245000</v>
      </c>
      <c r="D102" s="1" t="s">
        <v>107</v>
      </c>
      <c r="E102">
        <v>660000</v>
      </c>
      <c r="F102" s="2">
        <v>42462</v>
      </c>
      <c r="G102">
        <f>C102*INT(E102 / 100000)*0.02</f>
        <v>29400</v>
      </c>
      <c r="H102">
        <f>C102*(2017 - B102)*0.05</f>
        <v>73500</v>
      </c>
      <c r="I102" s="1">
        <f>C102 - G102 - H102</f>
        <v>142100</v>
      </c>
      <c r="J102" s="1" t="str">
        <f>_xlfn.TEXTBEFORE(A102," ")</f>
        <v>Scania</v>
      </c>
      <c r="K102" s="1" t="str">
        <f>_xlfn.TEXTAFTER(A102, " ")</f>
        <v>R500</v>
      </c>
      <c r="L102" s="1">
        <f>$O$4 - F102</f>
        <v>274</v>
      </c>
    </row>
    <row r="103" spans="1:12" x14ac:dyDescent="0.25">
      <c r="A103" s="1" t="s">
        <v>104</v>
      </c>
      <c r="B103">
        <v>2011</v>
      </c>
      <c r="C103">
        <v>245000</v>
      </c>
      <c r="D103" s="1" t="s">
        <v>108</v>
      </c>
      <c r="E103">
        <v>630000</v>
      </c>
      <c r="F103" s="2">
        <v>42462</v>
      </c>
      <c r="G103">
        <f>C103*INT(E103 / 100000)*0.02</f>
        <v>29400</v>
      </c>
      <c r="H103">
        <f>C103*(2017 - B103)*0.05</f>
        <v>73500</v>
      </c>
      <c r="I103" s="1">
        <f>C103 - G103 - H103</f>
        <v>142100</v>
      </c>
      <c r="J103" s="1" t="str">
        <f>_xlfn.TEXTBEFORE(A103," ")</f>
        <v>Scania</v>
      </c>
      <c r="K103" s="1" t="str">
        <f>_xlfn.TEXTAFTER(A103, " ")</f>
        <v>R500</v>
      </c>
      <c r="L103" s="1">
        <f>$O$4 - F103</f>
        <v>274</v>
      </c>
    </row>
    <row r="104" spans="1:12" x14ac:dyDescent="0.25">
      <c r="A104" s="1" t="s">
        <v>104</v>
      </c>
      <c r="B104">
        <v>2011</v>
      </c>
      <c r="C104">
        <v>245000</v>
      </c>
      <c r="D104" s="1" t="s">
        <v>109</v>
      </c>
      <c r="E104">
        <v>655000</v>
      </c>
      <c r="F104" s="2">
        <v>42462</v>
      </c>
      <c r="G104">
        <f>C104*INT(E104 / 100000)*0.02</f>
        <v>29400</v>
      </c>
      <c r="H104">
        <f>C104*(2017 - B104)*0.05</f>
        <v>73500</v>
      </c>
      <c r="I104" s="1">
        <f>C104 - G104 - H104</f>
        <v>142100</v>
      </c>
      <c r="J104" s="1" t="str">
        <f>_xlfn.TEXTBEFORE(A104," ")</f>
        <v>Scania</v>
      </c>
      <c r="K104" s="1" t="str">
        <f>_xlfn.TEXTAFTER(A104, " ")</f>
        <v>R500</v>
      </c>
      <c r="L104" s="1">
        <f>$O$4 - F104</f>
        <v>274</v>
      </c>
    </row>
    <row r="105" spans="1:12" x14ac:dyDescent="0.25">
      <c r="A105" s="1" t="s">
        <v>104</v>
      </c>
      <c r="B105">
        <v>2011</v>
      </c>
      <c r="C105">
        <v>245000</v>
      </c>
      <c r="D105" s="1" t="s">
        <v>110</v>
      </c>
      <c r="E105">
        <v>590000</v>
      </c>
      <c r="F105" s="2">
        <v>42462</v>
      </c>
      <c r="G105">
        <f>C105*INT(E105 / 100000)*0.02</f>
        <v>24500</v>
      </c>
      <c r="H105">
        <f>C105*(2017 - B105)*0.05</f>
        <v>73500</v>
      </c>
      <c r="I105" s="1">
        <f>C105 - G105 - H105</f>
        <v>147000</v>
      </c>
      <c r="J105" s="1" t="str">
        <f>_xlfn.TEXTBEFORE(A105," ")</f>
        <v>Scania</v>
      </c>
      <c r="K105" s="1" t="str">
        <f>_xlfn.TEXTAFTER(A105, " ")</f>
        <v>R500</v>
      </c>
      <c r="L105" s="1">
        <f>$O$4 - F105</f>
        <v>274</v>
      </c>
    </row>
    <row r="106" spans="1:12" x14ac:dyDescent="0.25">
      <c r="A106" s="1" t="s">
        <v>56</v>
      </c>
      <c r="B106">
        <v>2009</v>
      </c>
      <c r="C106">
        <v>195370</v>
      </c>
      <c r="D106" s="1" t="s">
        <v>57</v>
      </c>
      <c r="E106">
        <v>290000</v>
      </c>
      <c r="F106" s="2">
        <v>42467</v>
      </c>
      <c r="G106">
        <f>C106*INT(E106 / 100000)*0.02</f>
        <v>7814.8</v>
      </c>
      <c r="H106">
        <f>C106*(2017 - B106)*0.05</f>
        <v>78148</v>
      </c>
      <c r="I106" s="1">
        <f>C106 - G106 - H106</f>
        <v>109407.20000000001</v>
      </c>
      <c r="J106" s="1" t="str">
        <f>_xlfn.TEXTBEFORE(A106," ")</f>
        <v>MAN</v>
      </c>
      <c r="K106" s="1" t="str">
        <f>_xlfn.TEXTAFTER(A106, " ")</f>
        <v>TGA33</v>
      </c>
      <c r="L106" s="1">
        <f>$O$4 - F106</f>
        <v>269</v>
      </c>
    </row>
    <row r="107" spans="1:12" x14ac:dyDescent="0.25">
      <c r="A107" s="1" t="s">
        <v>56</v>
      </c>
      <c r="B107">
        <v>2012</v>
      </c>
      <c r="C107">
        <v>196370</v>
      </c>
      <c r="D107" s="1" t="s">
        <v>131</v>
      </c>
      <c r="E107">
        <v>286000</v>
      </c>
      <c r="F107" s="2">
        <v>42467</v>
      </c>
      <c r="G107">
        <f>C107*INT(E107 / 100000)*0.02</f>
        <v>7854.8</v>
      </c>
      <c r="H107">
        <f>C107*(2017 - B107)*0.05</f>
        <v>49092.5</v>
      </c>
      <c r="I107" s="1">
        <f>C107 - G107 - H107</f>
        <v>139422.70000000001</v>
      </c>
      <c r="J107" s="1" t="str">
        <f>_xlfn.TEXTBEFORE(A107," ")</f>
        <v>MAN</v>
      </c>
      <c r="K107" s="1" t="str">
        <f>_xlfn.TEXTAFTER(A107, " ")</f>
        <v>TGA33</v>
      </c>
      <c r="L107" s="1">
        <f>$O$4 - F107</f>
        <v>269</v>
      </c>
    </row>
    <row r="108" spans="1:12" x14ac:dyDescent="0.25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  <c r="G108">
        <f>C108*INT(E108 / 100000)*0.02</f>
        <v>5420.08</v>
      </c>
      <c r="H108">
        <f>C108*(2017 - B108)*0.05</f>
        <v>33875.5</v>
      </c>
      <c r="I108" s="1">
        <f>C108 - G108 - H108</f>
        <v>96206.42</v>
      </c>
      <c r="J108" s="1" t="str">
        <f>_xlfn.TEXTBEFORE(A108," ")</f>
        <v>MAN</v>
      </c>
      <c r="K108" s="1" t="str">
        <f>_xlfn.TEXTAFTER(A108, " ")</f>
        <v>TGL</v>
      </c>
      <c r="L108" s="1">
        <f>$O$4 - F108</f>
        <v>260</v>
      </c>
    </row>
    <row r="109" spans="1:12" x14ac:dyDescent="0.25">
      <c r="A109" s="1" t="s">
        <v>45</v>
      </c>
      <c r="B109">
        <v>2014</v>
      </c>
      <c r="C109">
        <v>136502</v>
      </c>
      <c r="D109" s="1" t="s">
        <v>163</v>
      </c>
      <c r="E109">
        <v>243000</v>
      </c>
      <c r="F109" s="2">
        <v>42476</v>
      </c>
      <c r="G109">
        <f>C109*INT(E109 / 100000)*0.02</f>
        <v>5460.08</v>
      </c>
      <c r="H109">
        <f>C109*(2017 - B109)*0.05</f>
        <v>20475.300000000003</v>
      </c>
      <c r="I109" s="1">
        <f>C109 - G109 - H109</f>
        <v>110566.62</v>
      </c>
      <c r="J109" s="1" t="str">
        <f>_xlfn.TEXTBEFORE(A109," ")</f>
        <v>MAN</v>
      </c>
      <c r="K109" s="1" t="str">
        <f>_xlfn.TEXTAFTER(A109, " ")</f>
        <v>TGL</v>
      </c>
      <c r="L109" s="1">
        <f>$O$4 - F109</f>
        <v>260</v>
      </c>
    </row>
    <row r="110" spans="1:12" x14ac:dyDescent="0.25">
      <c r="A110" s="1" t="s">
        <v>62</v>
      </c>
      <c r="B110">
        <v>2011</v>
      </c>
      <c r="C110">
        <v>210000</v>
      </c>
      <c r="D110" s="1" t="s">
        <v>96</v>
      </c>
      <c r="E110">
        <v>780000</v>
      </c>
      <c r="F110" s="2">
        <v>42481</v>
      </c>
      <c r="G110">
        <f>C110*INT(E110 / 100000)*0.02</f>
        <v>29400</v>
      </c>
      <c r="H110">
        <f>C110*(2017 - B110)*0.05</f>
        <v>63000</v>
      </c>
      <c r="I110" s="1">
        <f>C110 - G110 - H110</f>
        <v>117600</v>
      </c>
      <c r="J110" s="1" t="str">
        <f>_xlfn.TEXTBEFORE(A110," ")</f>
        <v>Mercedes</v>
      </c>
      <c r="K110" s="1" t="str">
        <f>_xlfn.TEXTAFTER(A110, " ")</f>
        <v>Actros</v>
      </c>
      <c r="L110" s="1">
        <f>$O$4 - F110</f>
        <v>255</v>
      </c>
    </row>
    <row r="111" spans="1:12" x14ac:dyDescent="0.25">
      <c r="A111" s="1" t="s">
        <v>62</v>
      </c>
      <c r="B111">
        <v>2011</v>
      </c>
      <c r="C111">
        <v>210000</v>
      </c>
      <c r="D111" s="1" t="s">
        <v>97</v>
      </c>
      <c r="E111">
        <v>760300</v>
      </c>
      <c r="F111" s="2">
        <v>42481</v>
      </c>
      <c r="G111">
        <f>C111*INT(E111 / 100000)*0.02</f>
        <v>29400</v>
      </c>
      <c r="H111">
        <f>C111*(2017 - B111)*0.05</f>
        <v>63000</v>
      </c>
      <c r="I111" s="1">
        <f>C111 - G111 - H111</f>
        <v>117600</v>
      </c>
      <c r="J111" s="1" t="str">
        <f>_xlfn.TEXTBEFORE(A111," ")</f>
        <v>Mercedes</v>
      </c>
      <c r="K111" s="1" t="str">
        <f>_xlfn.TEXTAFTER(A111, " ")</f>
        <v>Actros</v>
      </c>
      <c r="L111" s="1">
        <f>$O$4 - F111</f>
        <v>255</v>
      </c>
    </row>
    <row r="112" spans="1:12" x14ac:dyDescent="0.25">
      <c r="A112" s="1" t="s">
        <v>62</v>
      </c>
      <c r="B112">
        <v>2011</v>
      </c>
      <c r="C112">
        <v>210000</v>
      </c>
      <c r="D112" s="1" t="s">
        <v>98</v>
      </c>
      <c r="E112">
        <v>680000</v>
      </c>
      <c r="F112" s="2">
        <v>42481</v>
      </c>
      <c r="G112">
        <f>C112*INT(E112 / 100000)*0.02</f>
        <v>25200</v>
      </c>
      <c r="H112">
        <f>C112*(2017 - B112)*0.05</f>
        <v>63000</v>
      </c>
      <c r="I112" s="1">
        <f>C112 - G112 - H112</f>
        <v>121800</v>
      </c>
      <c r="J112" s="1" t="str">
        <f>_xlfn.TEXTBEFORE(A112," ")</f>
        <v>Mercedes</v>
      </c>
      <c r="K112" s="1" t="str">
        <f>_xlfn.TEXTAFTER(A112, " ")</f>
        <v>Actros</v>
      </c>
      <c r="L112" s="1">
        <f>$O$4 - F112</f>
        <v>255</v>
      </c>
    </row>
    <row r="113" spans="1:12" x14ac:dyDescent="0.25">
      <c r="A113" s="1" t="s">
        <v>62</v>
      </c>
      <c r="B113">
        <v>2011</v>
      </c>
      <c r="C113">
        <v>210000</v>
      </c>
      <c r="D113" s="1" t="s">
        <v>99</v>
      </c>
      <c r="E113">
        <v>655000</v>
      </c>
      <c r="F113" s="2">
        <v>42481</v>
      </c>
      <c r="G113">
        <f>C113*INT(E113 / 100000)*0.02</f>
        <v>25200</v>
      </c>
      <c r="H113">
        <f>C113*(2017 - B113)*0.05</f>
        <v>63000</v>
      </c>
      <c r="I113" s="1">
        <f>C113 - G113 - H113</f>
        <v>121800</v>
      </c>
      <c r="J113" s="1" t="str">
        <f>_xlfn.TEXTBEFORE(A113," ")</f>
        <v>Mercedes</v>
      </c>
      <c r="K113" s="1" t="str">
        <f>_xlfn.TEXTAFTER(A113, " ")</f>
        <v>Actros</v>
      </c>
      <c r="L113" s="1">
        <f>$O$4 - F113</f>
        <v>255</v>
      </c>
    </row>
    <row r="114" spans="1:12" x14ac:dyDescent="0.25">
      <c r="A114" s="1" t="s">
        <v>12</v>
      </c>
      <c r="B114">
        <v>2007</v>
      </c>
      <c r="C114">
        <v>205000</v>
      </c>
      <c r="D114" s="1" t="s">
        <v>13</v>
      </c>
      <c r="E114">
        <v>1260000</v>
      </c>
      <c r="F114" s="2">
        <v>42483</v>
      </c>
      <c r="G114">
        <f>C114*INT(E114 / 100000)*0.02</f>
        <v>49200</v>
      </c>
      <c r="H114">
        <f>C114*(2017 - B114)*0.05</f>
        <v>102500</v>
      </c>
      <c r="I114" s="1">
        <f>C114 - G114 - H114</f>
        <v>53300</v>
      </c>
      <c r="J114" s="1" t="str">
        <f>_xlfn.TEXTBEFORE(A114," ")</f>
        <v>Mercedes</v>
      </c>
      <c r="K114" s="1" t="str">
        <f>_xlfn.TEXTAFTER(A114, " ")</f>
        <v>Axor</v>
      </c>
      <c r="L114" s="1">
        <f>$O$4 - F114</f>
        <v>253</v>
      </c>
    </row>
    <row r="115" spans="1:12" x14ac:dyDescent="0.25">
      <c r="A115" s="1" t="s">
        <v>14</v>
      </c>
      <c r="B115">
        <v>2007</v>
      </c>
      <c r="C115">
        <v>198000</v>
      </c>
      <c r="D115" s="1" t="s">
        <v>15</v>
      </c>
      <c r="E115">
        <v>890200</v>
      </c>
      <c r="F115" s="2">
        <v>42520</v>
      </c>
      <c r="G115">
        <f>C115*INT(E115 / 100000)*0.02</f>
        <v>31680</v>
      </c>
      <c r="H115">
        <f>C115*(2017 - B115)*0.05</f>
        <v>99000</v>
      </c>
      <c r="I115" s="1">
        <f>C115 - G115 - H115</f>
        <v>67320</v>
      </c>
      <c r="J115" s="1" t="str">
        <f>_xlfn.TEXTBEFORE(A115," ")</f>
        <v>MAN</v>
      </c>
      <c r="K115" s="1" t="str">
        <f>_xlfn.TEXTAFTER(A115, " ")</f>
        <v>TGA</v>
      </c>
      <c r="L115" s="1">
        <f>$O$4 - F115</f>
        <v>216</v>
      </c>
    </row>
    <row r="116" spans="1:12" x14ac:dyDescent="0.25">
      <c r="A116" s="1" t="s">
        <v>133</v>
      </c>
      <c r="B116">
        <v>2012</v>
      </c>
      <c r="C116">
        <v>210300</v>
      </c>
      <c r="D116" s="1" t="s">
        <v>134</v>
      </c>
      <c r="E116">
        <v>417671</v>
      </c>
      <c r="F116" s="2">
        <v>42520</v>
      </c>
      <c r="G116">
        <f>C116*INT(E116 / 100000)*0.02</f>
        <v>16824</v>
      </c>
      <c r="H116">
        <f>C116*(2017 - B116)*0.05</f>
        <v>52575</v>
      </c>
      <c r="I116" s="1">
        <f>C116 - G116 - H116</f>
        <v>140901</v>
      </c>
      <c r="J116" s="1" t="str">
        <f>_xlfn.TEXTBEFORE(A116," ")</f>
        <v>MAN</v>
      </c>
      <c r="K116" s="1" t="str">
        <f>_xlfn.TEXTAFTER(A116, " ")</f>
        <v>TGX</v>
      </c>
      <c r="L116" s="1">
        <f>$O$4 - F116</f>
        <v>216</v>
      </c>
    </row>
    <row r="117" spans="1:12" x14ac:dyDescent="0.25">
      <c r="A117" s="1" t="s">
        <v>157</v>
      </c>
      <c r="B117">
        <v>2013</v>
      </c>
      <c r="C117">
        <v>271000</v>
      </c>
      <c r="D117" s="1" t="s">
        <v>159</v>
      </c>
      <c r="E117">
        <v>123000</v>
      </c>
      <c r="F117" s="2">
        <v>42520</v>
      </c>
      <c r="G117">
        <f>C117*INT(E117 / 100000)*0.02</f>
        <v>5420</v>
      </c>
      <c r="H117">
        <f>C117*(2017 - B117)*0.05</f>
        <v>54200</v>
      </c>
      <c r="I117" s="1">
        <f>C117 - G117 - H117</f>
        <v>211380</v>
      </c>
      <c r="J117" s="1" t="str">
        <f>_xlfn.TEXTBEFORE(A117," ")</f>
        <v>MAN</v>
      </c>
      <c r="K117" s="1" t="str">
        <f>_xlfn.TEXTAFTER(A117, " ")</f>
        <v>TGS</v>
      </c>
      <c r="L117" s="1">
        <f>$O$4 - F117</f>
        <v>216</v>
      </c>
    </row>
    <row r="118" spans="1:12" x14ac:dyDescent="0.25">
      <c r="A118" s="1" t="s">
        <v>45</v>
      </c>
      <c r="B118">
        <v>2009</v>
      </c>
      <c r="C118">
        <v>159000</v>
      </c>
      <c r="D118" s="1" t="s">
        <v>52</v>
      </c>
      <c r="E118">
        <v>403000</v>
      </c>
      <c r="F118" s="2">
        <v>42681</v>
      </c>
      <c r="G118">
        <f>C118*INT(E118 / 100000)*0.02</f>
        <v>12720</v>
      </c>
      <c r="H118">
        <f>C118*(2017 - B118)*0.05</f>
        <v>63600</v>
      </c>
      <c r="I118" s="1">
        <f>C118 - G118 - H118</f>
        <v>82680</v>
      </c>
      <c r="J118" s="1" t="str">
        <f>_xlfn.TEXTBEFORE(A118," ")</f>
        <v>MAN</v>
      </c>
      <c r="K118" s="1" t="str">
        <f>_xlfn.TEXTAFTER(A118, " ")</f>
        <v>TGL</v>
      </c>
      <c r="L118" s="1">
        <f>$O$4 - F118</f>
        <v>55</v>
      </c>
    </row>
    <row r="119" spans="1:12" x14ac:dyDescent="0.25">
      <c r="A119" s="1" t="s">
        <v>45</v>
      </c>
      <c r="B119">
        <v>2013</v>
      </c>
      <c r="C119">
        <v>158000</v>
      </c>
      <c r="D119" s="1" t="s">
        <v>148</v>
      </c>
      <c r="E119">
        <v>407000</v>
      </c>
      <c r="F119" s="2">
        <v>42681</v>
      </c>
      <c r="G119">
        <f>C119*INT(E119 / 100000)*0.02</f>
        <v>12640</v>
      </c>
      <c r="H119">
        <f>C119*(2017 - B119)*0.05</f>
        <v>31600</v>
      </c>
      <c r="I119" s="1">
        <f>C119 - G119 - H119</f>
        <v>113760</v>
      </c>
      <c r="J119" s="1" t="str">
        <f>_xlfn.TEXTBEFORE(A119," ")</f>
        <v>MAN</v>
      </c>
      <c r="K119" s="1" t="str">
        <f>_xlfn.TEXTAFTER(A119, " ")</f>
        <v>TGL</v>
      </c>
      <c r="L119" s="1">
        <f>$O$4 - F119</f>
        <v>55</v>
      </c>
    </row>
    <row r="120" spans="1:12" x14ac:dyDescent="0.25">
      <c r="A120" s="1" t="s">
        <v>136</v>
      </c>
      <c r="B120">
        <v>2014</v>
      </c>
      <c r="C120">
        <v>240000</v>
      </c>
      <c r="D120" s="1" t="s">
        <v>166</v>
      </c>
      <c r="E120">
        <v>183788</v>
      </c>
      <c r="F120" s="2">
        <v>42681</v>
      </c>
      <c r="G120">
        <f>C120*INT(E120 / 100000)*0.02</f>
        <v>4800</v>
      </c>
      <c r="H120">
        <f>C120*(2017 - B120)*0.05</f>
        <v>36000</v>
      </c>
      <c r="I120" s="1">
        <f>C120 - G120 - H120</f>
        <v>199200</v>
      </c>
      <c r="J120" s="1" t="str">
        <f>_xlfn.TEXTBEFORE(A120," ")</f>
        <v>DAF</v>
      </c>
      <c r="K120" s="1" t="str">
        <f>_xlfn.TEXTAFTER(A120, " ")</f>
        <v>XF460</v>
      </c>
      <c r="L120" s="1">
        <f>$O$4 - F120</f>
        <v>55</v>
      </c>
    </row>
    <row r="121" spans="1:12" x14ac:dyDescent="0.25">
      <c r="A121" s="1" t="s">
        <v>136</v>
      </c>
      <c r="B121">
        <v>2014</v>
      </c>
      <c r="C121">
        <v>240000</v>
      </c>
      <c r="D121" s="1" t="s">
        <v>167</v>
      </c>
      <c r="E121">
        <v>160198</v>
      </c>
      <c r="F121" s="2">
        <v>42681</v>
      </c>
      <c r="G121">
        <f>C121*INT(E121 / 100000)*0.02</f>
        <v>4800</v>
      </c>
      <c r="H121">
        <f>C121*(2017 - B121)*0.05</f>
        <v>36000</v>
      </c>
      <c r="I121" s="1">
        <f>C121 - G121 - H121</f>
        <v>199200</v>
      </c>
      <c r="J121" s="1" t="str">
        <f>_xlfn.TEXTBEFORE(A121," ")</f>
        <v>DAF</v>
      </c>
      <c r="K121" s="1" t="str">
        <f>_xlfn.TEXTAFTER(A121, " ")</f>
        <v>XF460</v>
      </c>
      <c r="L121" s="1">
        <f>$O$4 - F121</f>
        <v>55</v>
      </c>
    </row>
    <row r="122" spans="1:12" x14ac:dyDescent="0.25">
      <c r="A122" s="1" t="s">
        <v>136</v>
      </c>
      <c r="B122">
        <v>2014</v>
      </c>
      <c r="C122">
        <v>240000</v>
      </c>
      <c r="D122" s="1" t="s">
        <v>168</v>
      </c>
      <c r="E122">
        <v>156724</v>
      </c>
      <c r="F122" s="2">
        <v>42681</v>
      </c>
      <c r="G122">
        <f>C122*INT(E122 / 100000)*0.02</f>
        <v>4800</v>
      </c>
      <c r="H122">
        <f>C122*(2017 - B122)*0.05</f>
        <v>36000</v>
      </c>
      <c r="I122" s="1">
        <f>C122 - G122 - H122</f>
        <v>199200</v>
      </c>
      <c r="J122" s="1" t="str">
        <f>_xlfn.TEXTBEFORE(A122," ")</f>
        <v>DAF</v>
      </c>
      <c r="K122" s="1" t="str">
        <f>_xlfn.TEXTAFTER(A122, " ")</f>
        <v>XF460</v>
      </c>
      <c r="L122" s="1">
        <f>$O$4 - F122</f>
        <v>55</v>
      </c>
    </row>
    <row r="123" spans="1:12" x14ac:dyDescent="0.25">
      <c r="A123" s="1" t="s">
        <v>136</v>
      </c>
      <c r="B123">
        <v>2013</v>
      </c>
      <c r="C123">
        <v>240000</v>
      </c>
      <c r="D123" s="1" t="s">
        <v>149</v>
      </c>
      <c r="E123">
        <v>301232</v>
      </c>
      <c r="F123" s="2">
        <v>42719</v>
      </c>
      <c r="G123">
        <f>C123*INT(E123 / 100000)*0.02</f>
        <v>14400</v>
      </c>
      <c r="H123">
        <f>C123*(2017 - B123)*0.05</f>
        <v>48000</v>
      </c>
      <c r="I123" s="1">
        <f>C123 - G123 - H123</f>
        <v>177600</v>
      </c>
      <c r="J123" s="1" t="str">
        <f>_xlfn.TEXTBEFORE(A123," ")</f>
        <v>DAF</v>
      </c>
      <c r="K123" s="1" t="str">
        <f>_xlfn.TEXTAFTER(A123, " ")</f>
        <v>XF460</v>
      </c>
      <c r="L123" s="1">
        <f>$O$4 - F123</f>
        <v>17</v>
      </c>
    </row>
    <row r="124" spans="1:12" x14ac:dyDescent="0.25">
      <c r="A124" s="1" t="s">
        <v>136</v>
      </c>
      <c r="B124">
        <v>2013</v>
      </c>
      <c r="C124">
        <v>240000</v>
      </c>
      <c r="D124" s="1" t="s">
        <v>150</v>
      </c>
      <c r="E124">
        <v>289567</v>
      </c>
      <c r="F124" s="2">
        <v>42719</v>
      </c>
      <c r="G124">
        <f>C124*INT(E124 / 100000)*0.02</f>
        <v>9600</v>
      </c>
      <c r="H124">
        <f>C124*(2017 - B124)*0.05</f>
        <v>48000</v>
      </c>
      <c r="I124" s="1">
        <f>C124 - G124 - H124</f>
        <v>182400</v>
      </c>
      <c r="J124" s="1" t="str">
        <f>_xlfn.TEXTBEFORE(A124," ")</f>
        <v>DAF</v>
      </c>
      <c r="K124" s="1" t="str">
        <f>_xlfn.TEXTAFTER(A124, " ")</f>
        <v>XF460</v>
      </c>
      <c r="L124" s="1">
        <f>$O$4 - F124</f>
        <v>17</v>
      </c>
    </row>
    <row r="125" spans="1:12" x14ac:dyDescent="0.25">
      <c r="A125" s="1" t="s">
        <v>136</v>
      </c>
      <c r="B125">
        <v>2013</v>
      </c>
      <c r="C125">
        <v>240000</v>
      </c>
      <c r="D125" s="1" t="s">
        <v>151</v>
      </c>
      <c r="E125">
        <v>245211</v>
      </c>
      <c r="F125" s="2">
        <v>42719</v>
      </c>
      <c r="G125">
        <f>C125*INT(E125 / 100000)*0.02</f>
        <v>9600</v>
      </c>
      <c r="H125">
        <f>C125*(2017 - B125)*0.05</f>
        <v>48000</v>
      </c>
      <c r="I125" s="1">
        <f>C125 - G125 - H125</f>
        <v>182400</v>
      </c>
      <c r="J125" s="1" t="str">
        <f>_xlfn.TEXTBEFORE(A125," ")</f>
        <v>DAF</v>
      </c>
      <c r="K125" s="1" t="str">
        <f>_xlfn.TEXTAFTER(A125, " ")</f>
        <v>XF460</v>
      </c>
      <c r="L125" s="1">
        <f>$O$4 - F125</f>
        <v>17</v>
      </c>
    </row>
    <row r="126" spans="1:12" x14ac:dyDescent="0.25">
      <c r="A126" s="1" t="s">
        <v>136</v>
      </c>
      <c r="B126">
        <v>2013</v>
      </c>
      <c r="C126">
        <v>240000</v>
      </c>
      <c r="D126" s="1" t="s">
        <v>152</v>
      </c>
      <c r="E126">
        <v>200123</v>
      </c>
      <c r="F126" s="2">
        <v>42719</v>
      </c>
      <c r="G126">
        <f>C126*INT(E126 / 100000)*0.02</f>
        <v>9600</v>
      </c>
      <c r="H126">
        <f>C126*(2017 - B126)*0.05</f>
        <v>48000</v>
      </c>
      <c r="I126" s="1">
        <f>C126 - G126 - H126</f>
        <v>182400</v>
      </c>
      <c r="J126" s="1" t="str">
        <f>_xlfn.TEXTBEFORE(A126," ")</f>
        <v>DAF</v>
      </c>
      <c r="K126" s="1" t="str">
        <f>_xlfn.TEXTAFTER(A126, " ")</f>
        <v>XF460</v>
      </c>
      <c r="L126" s="1">
        <f>$O$4 - F126</f>
        <v>17</v>
      </c>
    </row>
    <row r="127" spans="1:12" x14ac:dyDescent="0.25">
      <c r="A127" s="1" t="s">
        <v>136</v>
      </c>
      <c r="B127">
        <v>2013</v>
      </c>
      <c r="C127">
        <v>240000</v>
      </c>
      <c r="D127" s="1" t="s">
        <v>153</v>
      </c>
      <c r="E127">
        <v>235811</v>
      </c>
      <c r="F127" s="2">
        <v>42719</v>
      </c>
      <c r="G127">
        <f>C127*INT(E127 / 100000)*0.02</f>
        <v>9600</v>
      </c>
      <c r="H127">
        <f>C127*(2017 - B127)*0.05</f>
        <v>48000</v>
      </c>
      <c r="I127" s="1">
        <f>C127 - G127 - H127</f>
        <v>182400</v>
      </c>
      <c r="J127" s="1" t="str">
        <f>_xlfn.TEXTBEFORE(A127," ")</f>
        <v>DAF</v>
      </c>
      <c r="K127" s="1" t="str">
        <f>_xlfn.TEXTAFTER(A127, " ")</f>
        <v>XF460</v>
      </c>
      <c r="L127" s="1">
        <f>$O$4 - F127</f>
        <v>17</v>
      </c>
    </row>
    <row r="128" spans="1:12" x14ac:dyDescent="0.25">
      <c r="A128" s="1" t="s">
        <v>136</v>
      </c>
      <c r="B128">
        <v>2013</v>
      </c>
      <c r="C128">
        <v>240000</v>
      </c>
      <c r="D128" s="1" t="s">
        <v>154</v>
      </c>
      <c r="E128">
        <v>250021</v>
      </c>
      <c r="F128" s="2">
        <v>42719</v>
      </c>
      <c r="G128">
        <f>C128*INT(E128 / 100000)*0.02</f>
        <v>9600</v>
      </c>
      <c r="H128">
        <f>C128*(2017 - B128)*0.05</f>
        <v>48000</v>
      </c>
      <c r="I128" s="1">
        <f>C128 - G128 - H128</f>
        <v>182400</v>
      </c>
      <c r="J128" s="1" t="str">
        <f>_xlfn.TEXTBEFORE(A128," ")</f>
        <v>DAF</v>
      </c>
      <c r="K128" s="1" t="str">
        <f>_xlfn.TEXTAFTER(A128, " ")</f>
        <v>XF460</v>
      </c>
      <c r="L128" s="1">
        <f>$O$4 - F128</f>
        <v>17</v>
      </c>
    </row>
    <row r="129" spans="1:12" x14ac:dyDescent="0.25">
      <c r="A129" s="1" t="s">
        <v>136</v>
      </c>
      <c r="B129">
        <v>2013</v>
      </c>
      <c r="C129">
        <v>240000</v>
      </c>
      <c r="D129" s="1" t="s">
        <v>155</v>
      </c>
      <c r="E129">
        <v>198340</v>
      </c>
      <c r="F129" s="2">
        <v>42719</v>
      </c>
      <c r="G129">
        <f>C129*INT(E129 / 100000)*0.02</f>
        <v>4800</v>
      </c>
      <c r="H129">
        <f>C129*(2017 - B129)*0.05</f>
        <v>48000</v>
      </c>
      <c r="I129" s="1">
        <f>C129 - G129 - H129</f>
        <v>187200</v>
      </c>
      <c r="J129" s="1" t="str">
        <f>_xlfn.TEXTBEFORE(A129," ")</f>
        <v>DAF</v>
      </c>
      <c r="K129" s="1" t="str">
        <f>_xlfn.TEXTAFTER(A129, " ")</f>
        <v>XF460</v>
      </c>
      <c r="L129" s="1">
        <f>$O$4 - F129</f>
        <v>17</v>
      </c>
    </row>
    <row r="130" spans="1:12" x14ac:dyDescent="0.25">
      <c r="A130" s="1" t="s">
        <v>136</v>
      </c>
      <c r="B130">
        <v>2013</v>
      </c>
      <c r="C130">
        <v>240000</v>
      </c>
      <c r="D130" s="1" t="s">
        <v>156</v>
      </c>
      <c r="E130">
        <v>189761</v>
      </c>
      <c r="F130" s="2">
        <v>42719</v>
      </c>
      <c r="G130">
        <f>C130*INT(E130 / 100000)*0.02</f>
        <v>4800</v>
      </c>
      <c r="H130">
        <f>C130*(2017 - B130)*0.05</f>
        <v>48000</v>
      </c>
      <c r="I130" s="1">
        <f>C130 - G130 - H130</f>
        <v>187200</v>
      </c>
      <c r="J130" s="1" t="str">
        <f>_xlfn.TEXTBEFORE(A130," ")</f>
        <v>DAF</v>
      </c>
      <c r="K130" s="1" t="str">
        <f>_xlfn.TEXTAFTER(A130, " ")</f>
        <v>XF460</v>
      </c>
      <c r="L130" s="1">
        <f>$O$4 - F130</f>
        <v>17</v>
      </c>
    </row>
    <row r="131" spans="1:12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C131*INT(E131 / 100000)*0.02</f>
        <v>7200</v>
      </c>
      <c r="H131">
        <f>C131*(2017 - B131)*0.05</f>
        <v>36000</v>
      </c>
      <c r="I131" s="1">
        <f>C131 - G131 - H131</f>
        <v>316800</v>
      </c>
      <c r="J131" s="1" t="str">
        <f>_xlfn.TEXTBEFORE(A131," ")</f>
        <v>Volvo</v>
      </c>
      <c r="K131" s="1" t="str">
        <f>_xlfn.TEXTAFTER(A131, " ")</f>
        <v>2015Euro6M</v>
      </c>
      <c r="L131" s="1">
        <f>$O$4 - F131</f>
        <v>2</v>
      </c>
    </row>
    <row r="132" spans="1:12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C132*INT(E132 / 100000)*0.02</f>
        <v>7200</v>
      </c>
      <c r="H132">
        <f>C132*(2017 - B132)*0.05</f>
        <v>36000</v>
      </c>
      <c r="I132" s="1">
        <f>C132 - G132 - H132</f>
        <v>316800</v>
      </c>
      <c r="J132" s="1" t="str">
        <f>_xlfn.TEXTBEFORE(A132," ")</f>
        <v>Volvo</v>
      </c>
      <c r="K132" s="1" t="str">
        <f>_xlfn.TEXTAFTER(A132, " ")</f>
        <v>2015Euro6M</v>
      </c>
      <c r="L132" s="1">
        <f>$O$4 - F132</f>
        <v>2</v>
      </c>
    </row>
    <row r="133" spans="1:12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C133*INT(E133 / 100000)*0.02</f>
        <v>7200</v>
      </c>
      <c r="H133">
        <f>C133*(2017 - B133)*0.05</f>
        <v>36000</v>
      </c>
      <c r="I133" s="1">
        <f>C133 - G133 - H133</f>
        <v>316800</v>
      </c>
      <c r="J133" s="1" t="str">
        <f>_xlfn.TEXTBEFORE(A133," ")</f>
        <v>Volvo</v>
      </c>
      <c r="K133" s="1" t="str">
        <f>_xlfn.TEXTAFTER(A133, " ")</f>
        <v>2015Euro6M</v>
      </c>
      <c r="L133" s="1">
        <f>$O$4 - F133</f>
        <v>2</v>
      </c>
    </row>
    <row r="134" spans="1:12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C134*INT(E134 / 100000)*0.02</f>
        <v>7200</v>
      </c>
      <c r="H134">
        <f>C134*(2017 - B134)*0.05</f>
        <v>36000</v>
      </c>
      <c r="I134" s="1">
        <f>C134 - G134 - H134</f>
        <v>316800</v>
      </c>
      <c r="J134" s="1" t="str">
        <f>_xlfn.TEXTBEFORE(A134," ")</f>
        <v>Volvo</v>
      </c>
      <c r="K134" s="1" t="str">
        <f>_xlfn.TEXTAFTER(A134, " ")</f>
        <v>2015Euro6M</v>
      </c>
      <c r="L134" s="1">
        <f>$O$4 - F134</f>
        <v>2</v>
      </c>
    </row>
    <row r="135" spans="1:12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C135*INT(E135 / 100000)*0.02</f>
        <v>7200</v>
      </c>
      <c r="H135">
        <f>C135*(2017 - B135)*0.05</f>
        <v>36000</v>
      </c>
      <c r="I135" s="1">
        <f>C135 - G135 - H135</f>
        <v>316800</v>
      </c>
      <c r="J135" s="1" t="str">
        <f>_xlfn.TEXTBEFORE(A135," ")</f>
        <v>Volvo</v>
      </c>
      <c r="K135" s="1" t="str">
        <f>_xlfn.TEXTAFTER(A135, " ")</f>
        <v>2015Euro6M</v>
      </c>
      <c r="L135" s="1">
        <f>$O$4 - F135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40FE-F8A5-4158-A602-5B415B84586D}">
  <dimension ref="A3:L12"/>
  <sheetViews>
    <sheetView workbookViewId="0">
      <selection activeCell="A4" sqref="A4:K11"/>
    </sheetView>
  </sheetViews>
  <sheetFormatPr defaultRowHeight="15" x14ac:dyDescent="0.25"/>
  <cols>
    <col min="1" max="2" width="17.7109375" bestFit="1" customWidth="1"/>
    <col min="3" max="11" width="5" bestFit="1" customWidth="1"/>
    <col min="12" max="12" width="14.28515625" bestFit="1" customWidth="1"/>
  </cols>
  <sheetData>
    <row r="3" spans="1:12" x14ac:dyDescent="0.25">
      <c r="A3" s="3" t="s">
        <v>192</v>
      </c>
      <c r="B3" s="3" t="s">
        <v>193</v>
      </c>
    </row>
    <row r="4" spans="1:12" x14ac:dyDescent="0.25">
      <c r="A4" s="3" t="s">
        <v>183</v>
      </c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 t="s">
        <v>191</v>
      </c>
    </row>
    <row r="5" spans="1:12" x14ac:dyDescent="0.25">
      <c r="A5" s="4" t="s">
        <v>184</v>
      </c>
      <c r="B5" s="1"/>
      <c r="C5" s="1"/>
      <c r="D5" s="1"/>
      <c r="E5" s="1">
        <v>2</v>
      </c>
      <c r="F5" s="1">
        <v>4</v>
      </c>
      <c r="G5" s="1">
        <v>2</v>
      </c>
      <c r="H5" s="1">
        <v>8</v>
      </c>
      <c r="I5" s="1">
        <v>11</v>
      </c>
      <c r="J5" s="1">
        <v>3</v>
      </c>
      <c r="K5" s="1"/>
      <c r="L5" s="1">
        <v>30</v>
      </c>
    </row>
    <row r="6" spans="1:12" x14ac:dyDescent="0.25">
      <c r="A6" s="4" t="s">
        <v>185</v>
      </c>
      <c r="B6" s="1">
        <v>5</v>
      </c>
      <c r="C6" s="1"/>
      <c r="D6" s="1"/>
      <c r="E6" s="1">
        <v>2</v>
      </c>
      <c r="F6" s="1">
        <v>2</v>
      </c>
      <c r="G6" s="1"/>
      <c r="H6" s="1">
        <v>3</v>
      </c>
      <c r="I6" s="1"/>
      <c r="J6" s="1"/>
      <c r="K6" s="1"/>
      <c r="L6" s="1">
        <v>12</v>
      </c>
    </row>
    <row r="7" spans="1:12" x14ac:dyDescent="0.25">
      <c r="A7" s="4" t="s">
        <v>186</v>
      </c>
      <c r="B7" s="1"/>
      <c r="C7" s="1">
        <v>1</v>
      </c>
      <c r="D7" s="1"/>
      <c r="E7" s="1">
        <v>4</v>
      </c>
      <c r="F7" s="1">
        <v>2</v>
      </c>
      <c r="G7" s="1"/>
      <c r="H7" s="1">
        <v>3</v>
      </c>
      <c r="I7" s="1">
        <v>3</v>
      </c>
      <c r="J7" s="1">
        <v>5</v>
      </c>
      <c r="K7" s="1"/>
      <c r="L7" s="1">
        <v>18</v>
      </c>
    </row>
    <row r="8" spans="1:12" x14ac:dyDescent="0.25">
      <c r="A8" s="4" t="s">
        <v>187</v>
      </c>
      <c r="B8" s="1"/>
      <c r="C8" s="1">
        <v>1</v>
      </c>
      <c r="D8" s="1"/>
      <c r="E8" s="1">
        <v>4</v>
      </c>
      <c r="F8" s="1">
        <v>4</v>
      </c>
      <c r="G8" s="1">
        <v>4</v>
      </c>
      <c r="H8" s="1">
        <v>1</v>
      </c>
      <c r="I8" s="1"/>
      <c r="J8" s="1">
        <v>1</v>
      </c>
      <c r="K8" s="1">
        <v>2</v>
      </c>
      <c r="L8" s="1">
        <v>17</v>
      </c>
    </row>
    <row r="9" spans="1:12" x14ac:dyDescent="0.25">
      <c r="A9" s="4" t="s">
        <v>188</v>
      </c>
      <c r="B9" s="1"/>
      <c r="C9" s="1"/>
      <c r="D9" s="1"/>
      <c r="E9" s="1">
        <v>2</v>
      </c>
      <c r="F9" s="1">
        <v>6</v>
      </c>
      <c r="G9" s="1">
        <v>6</v>
      </c>
      <c r="H9" s="1">
        <v>3</v>
      </c>
      <c r="I9" s="1"/>
      <c r="J9" s="1"/>
      <c r="K9" s="1"/>
      <c r="L9" s="1">
        <v>17</v>
      </c>
    </row>
    <row r="10" spans="1:12" x14ac:dyDescent="0.25">
      <c r="A10" s="4" t="s">
        <v>189</v>
      </c>
      <c r="B10" s="1"/>
      <c r="C10" s="1"/>
      <c r="D10" s="1"/>
      <c r="E10" s="1">
        <v>4</v>
      </c>
      <c r="F10" s="1"/>
      <c r="G10" s="1">
        <v>6</v>
      </c>
      <c r="H10" s="1">
        <v>5</v>
      </c>
      <c r="I10" s="1">
        <v>2</v>
      </c>
      <c r="J10" s="1"/>
      <c r="K10" s="1"/>
      <c r="L10" s="1">
        <v>17</v>
      </c>
    </row>
    <row r="11" spans="1:12" x14ac:dyDescent="0.25">
      <c r="A11" s="4" t="s">
        <v>190</v>
      </c>
      <c r="B11" s="1"/>
      <c r="C11" s="1"/>
      <c r="D11" s="1">
        <v>4</v>
      </c>
      <c r="E11" s="1">
        <v>8</v>
      </c>
      <c r="F11" s="1">
        <v>2</v>
      </c>
      <c r="G11" s="1"/>
      <c r="H11" s="1">
        <v>4</v>
      </c>
      <c r="I11" s="1"/>
      <c r="J11" s="1"/>
      <c r="K11" s="1">
        <v>5</v>
      </c>
      <c r="L11" s="1">
        <v>23</v>
      </c>
    </row>
    <row r="12" spans="1:12" x14ac:dyDescent="0.25">
      <c r="A12" s="4" t="s">
        <v>191</v>
      </c>
      <c r="B12" s="1">
        <v>5</v>
      </c>
      <c r="C12" s="1">
        <v>2</v>
      </c>
      <c r="D12" s="1">
        <v>4</v>
      </c>
      <c r="E12" s="1">
        <v>26</v>
      </c>
      <c r="F12" s="1">
        <v>20</v>
      </c>
      <c r="G12" s="1">
        <v>18</v>
      </c>
      <c r="H12" s="1">
        <v>27</v>
      </c>
      <c r="I12" s="1">
        <v>16</v>
      </c>
      <c r="J12" s="1">
        <v>9</v>
      </c>
      <c r="K12" s="1">
        <v>7</v>
      </c>
      <c r="L12" s="1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EF7-4122-4EE0-BDEB-9F09AF90B3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m q u K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m q u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r i l Y 3 a L C 1 p A E A A I 4 C A A A T A B w A R m 9 y b X V s Y X M v U 2 V j d G l v b j E u b S C i G A A o o B Q A A A A A A A A A A A A A A A A A A A A A A A A A A A C N k k F r 2 z A U x 8 8 L 5 D s I 7 5 K A a 5 J s 6 2 D F B + N k L I y Y r k k P a z 2 M a r 9 l i m U 9 I z 0 1 t U M u / U o 9 D X o r + V 5 T m 6 0 d Z I f p I r 3 3 R 7 + n / x 8 Z y E m g Y v P 9 P j z p d r o d 8 4 N r K B h p r k y N m l j I J F C 3 w 9 z a / d Q P d 8 X u F l 0 z N t f B G H N b g a L e R y E h i F G R K 0 z P m 3 x I Z 5 y s 5 l k 2 G o z e p L N o c X 7 2 l U 3 Z R T S O k m m U x p 8 n 6 W g w f J / m L e i 1 g D y d T Z M j p 0 2 O n t r P 0 w O 6 I a / v X 4 5 B i k o Q 6 N B 7 5 f k s R m k r Z c J j n 0 1 U j o V Q y 3 A 4 e j f w 2 R e L B H N q J I Q v x y B B B d / 6 / t 7 F a y / h y 9 3 t w 9 2 6 F A x Z j c W 6 2 d 2 b F l V T u a o V W A n w n M U F v 3 J 3 T z V W D v Q J e A H a 9 J 4 z 8 N n l b y m S c p 5 z y b U J S d u / B 1 0 4 k n L R I q O m f k E u H u 1 9 R 1 3 t f S y a G k z v / 5 7 l b z b e j O u S Z y K r s A D p 0 n B s Y A Q 3 t P X Z x j v D M q s 1 F r b M V 8 K p U 0 X H b 4 P H G U 9 y D I p n L S 9 t b Q / F R G c a V m B c / n m z U s 0 B / F S 3 c C V g e X h 1 z I l n a I i T c j o 6 T u X + g / 1 D K D j B d t v v d o T 6 d z g n v w B Q S w E C L Q A U A A I A C A C a q 4 p W R I Y o Q q Q A A A D 2 A A A A E g A A A A A A A A A A A A A A A A A A A A A A Q 2 9 u Z m l n L 1 B h Y 2 t h Z 2 U u e G 1 s U E s B A i 0 A F A A C A A g A m q u K V g / K 6 a u k A A A A 6 Q A A A B M A A A A A A A A A A A A A A A A A 8 A A A A F t D b 2 5 0 Z W 5 0 X 1 R 5 c G V z X S 5 4 b W x Q S w E C L Q A U A A I A C A C a q 4 p W N 2 i w t a Q B A A C O A g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A A A A A A A A P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H J h b n N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x O T o y O D o 1 M i 4 0 M j g w M j g 2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9 B W 7 S U w 2 F D h e L q o X G y 7 m M A A A A A A g A A A A A A E G Y A A A A B A A A g A A A A I U 1 J f z f l / v i v Z z P P R j U P F / 3 O g G 3 u H b E P D 7 I o 6 y 6 p H y 0 A A A A A D o A A A A A C A A A g A A A A F u h b 3 i m h u c k r s r i V v s v R 9 c P w E j h O l u T f j J z F + G 0 5 E q 5 Q A A A A V N K H m V j p O d 5 F C 9 3 z s L k 1 D I b b n n 5 r W V l 2 t V S l D c U 2 n 3 g p I G K d K m b + b Y M e E j Y 6 G / d j V 4 m 7 y x t O F a 3 P 9 S S O + V l C 6 8 j 5 4 Z c O B 0 J 7 M O L U R N 3 m d u F A A A A A e 9 w j t 2 y r O q 8 P t 1 D B g C 6 5 H Y i 8 k s q u Y o B Z J e C f T b m 2 y 5 e 0 h P p w w / y V h o 7 e u J n b c p E N / 9 b Z 0 l s Y M / 8 d g T k Q S G x 1 e w = = < / D a t a M a s h u p > 
</file>

<file path=customXml/itemProps1.xml><?xml version="1.0" encoding="utf-8"?>
<ds:datastoreItem xmlns:ds="http://schemas.openxmlformats.org/officeDocument/2006/customXml" ds:itemID="{507DCBFF-10E1-40C0-B2C2-F501247EBA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transport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2023-04-10T19:21:44Z</dcterms:created>
  <dcterms:modified xsi:type="dcterms:W3CDTF">2023-04-10T20:10:07Z</dcterms:modified>
</cp:coreProperties>
</file>