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ura__2023\MATURY I ZADANIA\CKE\2019\czerwiec\"/>
    </mc:Choice>
  </mc:AlternateContent>
  <xr:revisionPtr revIDLastSave="0" documentId="13_ncr:1_{05792293-F4C4-421D-A74F-63A138B656A9}" xr6:coauthVersionLast="47" xr6:coauthVersionMax="47" xr10:uidLastSave="{00000000-0000-0000-0000-000000000000}"/>
  <bookViews>
    <workbookView xWindow="-120" yWindow="-120" windowWidth="29040" windowHeight="15840" activeTab="4" xr2:uid="{5CDF854C-AADC-49BD-BA6B-63FFDB14EC43}"/>
  </bookViews>
  <sheets>
    <sheet name="Arkusz2" sheetId="3" r:id="rId1"/>
    <sheet name="Arkusz3" sheetId="4" r:id="rId2"/>
    <sheet name="Arkusz1" sheetId="1" r:id="rId3"/>
    <sheet name="Arkusz5" sheetId="6" r:id="rId4"/>
    <sheet name="statek" sheetId="2" r:id="rId5"/>
  </sheets>
  <definedNames>
    <definedName name="ExternalData_1" localSheetId="4" hidden="1">statek!$A$1:$F$203</definedName>
  </definedNames>
  <calcPr calcId="191029"/>
  <pivotCaches>
    <pivotCache cacheId="2" r:id="rId6"/>
    <pivotCache cacheId="5" r:id="rId7"/>
    <pivotCache cacheId="9" r:id="rId8"/>
    <pivotCache cacheId="18" r:id="rId9"/>
    <pivotCache cacheId="5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6" l="1"/>
  <c r="E7" i="6"/>
  <c r="E8" i="6"/>
  <c r="E9" i="6"/>
  <c r="E5" i="6"/>
  <c r="E9" i="4"/>
  <c r="I5" i="2"/>
  <c r="I2" i="2"/>
  <c r="I3" i="2"/>
  <c r="I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AA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85439D-8C69-4CFF-A563-0427094BBB5A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</connections>
</file>

<file path=xl/sharedStrings.xml><?xml version="1.0" encoding="utf-8"?>
<sst xmlns="http://schemas.openxmlformats.org/spreadsheetml/2006/main" count="734" uniqueCount="84">
  <si>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</si>
  <si>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</si>
  <si>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</si>
  <si>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</si>
  <si>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</si>
  <si>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</si>
  <si>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</si>
  <si>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</si>
  <si>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</si>
  <si>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</si>
  <si>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</si>
  <si>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</si>
  <si>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</si>
  <si>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</si>
  <si>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</si>
  <si>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</si>
  <si>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</si>
  <si>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</si>
  <si>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</si>
  <si>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</si>
  <si>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</si>
  <si>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</si>
  <si>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</si>
  <si>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Etykiety wierszy</t>
  </si>
  <si>
    <t>Suma końcowa</t>
  </si>
  <si>
    <t>Załadunek</t>
  </si>
  <si>
    <t>Tony</t>
  </si>
  <si>
    <t>Suma z Załadunek</t>
  </si>
  <si>
    <t>Suma z Tony</t>
  </si>
  <si>
    <t>Różnica</t>
  </si>
  <si>
    <t>Etykiety kolumn</t>
  </si>
  <si>
    <t>Suma z ile ton</t>
  </si>
  <si>
    <t>BANK</t>
  </si>
  <si>
    <t>2016</t>
  </si>
  <si>
    <t>sty</t>
  </si>
  <si>
    <t>lut</t>
  </si>
  <si>
    <t>mar</t>
  </si>
  <si>
    <t>kwi</t>
  </si>
  <si>
    <t>cze</t>
  </si>
  <si>
    <t>lip</t>
  </si>
  <si>
    <t>sie</t>
  </si>
  <si>
    <t>wrz</t>
  </si>
  <si>
    <t>lis</t>
  </si>
  <si>
    <t>2017</t>
  </si>
  <si>
    <t>maj</t>
  </si>
  <si>
    <t>paź</t>
  </si>
  <si>
    <t>2018</t>
  </si>
  <si>
    <t>gru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</si>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</sst>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3" fillId="4" borderId="10" xfId="0" applyFont="1" applyFill="1" applyBorder="1"/>
    <xf numFmtId="0" fontId="1" fillId="2" borderId="0" xfId="0" applyNumberFormat="1" applyFont="1" applyFill="1"/>
    <xf numFmtId="1" fontId="0" fillId="0" borderId="0" xfId="0" applyNumberFormat="1"/>
    <xf numFmtId="0" fontId="1" fillId="2" borderId="0" xfId="1"/>
    <xf numFmtId="0" fontId="2" fillId="3" borderId="0" xfId="0" applyNumberFormat="1" applyFont="1" applyFill="1"/>
    <xf numFmtId="0" fontId="2" fillId="3" borderId="0" xfId="2"/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indent="1"/>
    </xf>
  </cellXfs>
  <cellStyles count="3">
    <cellStyle name="Dobry" xfId="1" builtinId="26"/>
    <cellStyle name="Normalny" xfId="0" builtinId="0"/>
    <cellStyle name="Zły" xfId="2" builtinId="27"/>
  </cellStyles>
  <dxfs count="11">
    <dxf>
      <numFmt numFmtId="165" formatCode="yyyy/mm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charset val="238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238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238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Wyładunek</a:t>
            </a:r>
            <a:r>
              <a:rPr lang="pl-PL" baseline="0"/>
              <a:t> i rozładunek T5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statek!$U$107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statek!$T$108:$T$143</c:f>
              <c:strCache>
                <c:ptCount val="36"/>
                <c:pt idx="0">
                  <c:v>2016.01</c:v>
                </c:pt>
                <c:pt idx="1">
                  <c:v>2016.02</c:v>
                </c:pt>
                <c:pt idx="2">
                  <c:v>2016.03</c:v>
                </c:pt>
                <c:pt idx="3">
                  <c:v>2016.04</c:v>
                </c:pt>
                <c:pt idx="4">
                  <c:v>2016.05</c:v>
                </c:pt>
                <c:pt idx="5">
                  <c:v>2016.06</c:v>
                </c:pt>
                <c:pt idx="6">
                  <c:v>2016.07</c:v>
                </c:pt>
                <c:pt idx="7">
                  <c:v>2016.08</c:v>
                </c:pt>
                <c:pt idx="8">
                  <c:v>2016.09</c:v>
                </c:pt>
                <c:pt idx="9">
                  <c:v>2016.10</c:v>
                </c:pt>
                <c:pt idx="10">
                  <c:v>2016.11</c:v>
                </c:pt>
                <c:pt idx="11">
                  <c:v>2016.12</c:v>
                </c:pt>
                <c:pt idx="12">
                  <c:v>2017.01</c:v>
                </c:pt>
                <c:pt idx="13">
                  <c:v>2017.02</c:v>
                </c:pt>
                <c:pt idx="14">
                  <c:v>2017.03</c:v>
                </c:pt>
                <c:pt idx="15">
                  <c:v>2017.04</c:v>
                </c:pt>
                <c:pt idx="16">
                  <c:v>2017.05</c:v>
                </c:pt>
                <c:pt idx="17">
                  <c:v>2017.06</c:v>
                </c:pt>
                <c:pt idx="18">
                  <c:v>2017.07</c:v>
                </c:pt>
                <c:pt idx="19">
                  <c:v>2017.08</c:v>
                </c:pt>
                <c:pt idx="20">
                  <c:v>2017.09</c:v>
                </c:pt>
                <c:pt idx="21">
                  <c:v>2017.10</c:v>
                </c:pt>
                <c:pt idx="22">
                  <c:v>2017.11</c:v>
                </c:pt>
                <c:pt idx="23">
                  <c:v>2017.12</c:v>
                </c:pt>
                <c:pt idx="24">
                  <c:v>2018.01</c:v>
                </c:pt>
                <c:pt idx="25">
                  <c:v>2018.02</c:v>
                </c:pt>
                <c:pt idx="26">
                  <c:v>2018.03</c:v>
                </c:pt>
                <c:pt idx="27">
                  <c:v>2018.04</c:v>
                </c:pt>
                <c:pt idx="28">
                  <c:v>2018.05</c:v>
                </c:pt>
                <c:pt idx="29">
                  <c:v>2018.06</c:v>
                </c:pt>
                <c:pt idx="30">
                  <c:v>2018.07</c:v>
                </c:pt>
                <c:pt idx="31">
                  <c:v>2018.08</c:v>
                </c:pt>
                <c:pt idx="32">
                  <c:v>2018.09</c:v>
                </c:pt>
                <c:pt idx="33">
                  <c:v>2018.10</c:v>
                </c:pt>
                <c:pt idx="34">
                  <c:v>2018.11</c:v>
                </c:pt>
                <c:pt idx="35">
                  <c:v>2018.12</c:v>
                </c:pt>
              </c:strCache>
            </c:strRef>
          </c:cat>
          <c:val>
            <c:numRef>
              <c:f>statek!$U$108:$U$143</c:f>
              <c:numCache>
                <c:formatCode>General</c:formatCode>
                <c:ptCount val="36"/>
                <c:pt idx="0">
                  <c:v>32</c:v>
                </c:pt>
                <c:pt idx="1">
                  <c:v>81</c:v>
                </c:pt>
                <c:pt idx="2">
                  <c:v>50</c:v>
                </c:pt>
                <c:pt idx="3">
                  <c:v>43</c:v>
                </c:pt>
                <c:pt idx="4">
                  <c:v>38</c:v>
                </c:pt>
                <c:pt idx="5">
                  <c:v>118</c:v>
                </c:pt>
                <c:pt idx="6">
                  <c:v>73</c:v>
                </c:pt>
                <c:pt idx="7">
                  <c:v>191</c:v>
                </c:pt>
                <c:pt idx="8">
                  <c:v>49</c:v>
                </c:pt>
                <c:pt idx="9">
                  <c:v>2</c:v>
                </c:pt>
                <c:pt idx="10">
                  <c:v>108</c:v>
                </c:pt>
                <c:pt idx="11">
                  <c:v>79</c:v>
                </c:pt>
                <c:pt idx="12">
                  <c:v>112</c:v>
                </c:pt>
                <c:pt idx="13">
                  <c:v>118</c:v>
                </c:pt>
                <c:pt idx="14">
                  <c:v>33</c:v>
                </c:pt>
                <c:pt idx="15">
                  <c:v>23</c:v>
                </c:pt>
                <c:pt idx="16">
                  <c:v>265</c:v>
                </c:pt>
                <c:pt idx="17">
                  <c:v>38</c:v>
                </c:pt>
                <c:pt idx="18">
                  <c:v>143</c:v>
                </c:pt>
                <c:pt idx="19">
                  <c:v>59</c:v>
                </c:pt>
                <c:pt idx="20">
                  <c:v>19</c:v>
                </c:pt>
                <c:pt idx="21">
                  <c:v>6</c:v>
                </c:pt>
                <c:pt idx="22">
                  <c:v>282</c:v>
                </c:pt>
                <c:pt idx="23">
                  <c:v>4</c:v>
                </c:pt>
                <c:pt idx="24">
                  <c:v>125</c:v>
                </c:pt>
                <c:pt idx="25">
                  <c:v>49</c:v>
                </c:pt>
                <c:pt idx="26">
                  <c:v>80</c:v>
                </c:pt>
                <c:pt idx="27">
                  <c:v>1</c:v>
                </c:pt>
                <c:pt idx="29">
                  <c:v>184</c:v>
                </c:pt>
                <c:pt idx="30">
                  <c:v>240</c:v>
                </c:pt>
                <c:pt idx="31">
                  <c:v>244</c:v>
                </c:pt>
                <c:pt idx="32">
                  <c:v>112</c:v>
                </c:pt>
                <c:pt idx="33">
                  <c:v>45</c:v>
                </c:pt>
                <c:pt idx="34">
                  <c:v>68</c:v>
                </c:pt>
                <c:pt idx="3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C-4DE0-A252-7CA8BD8216C8}"/>
            </c:ext>
          </c:extLst>
        </c:ser>
        <c:ser>
          <c:idx val="1"/>
          <c:order val="1"/>
          <c:tx>
            <c:strRef>
              <c:f>statek!$V$107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statek!$T$108:$T$143</c:f>
              <c:strCache>
                <c:ptCount val="36"/>
                <c:pt idx="0">
                  <c:v>2016.01</c:v>
                </c:pt>
                <c:pt idx="1">
                  <c:v>2016.02</c:v>
                </c:pt>
                <c:pt idx="2">
                  <c:v>2016.03</c:v>
                </c:pt>
                <c:pt idx="3">
                  <c:v>2016.04</c:v>
                </c:pt>
                <c:pt idx="4">
                  <c:v>2016.05</c:v>
                </c:pt>
                <c:pt idx="5">
                  <c:v>2016.06</c:v>
                </c:pt>
                <c:pt idx="6">
                  <c:v>2016.07</c:v>
                </c:pt>
                <c:pt idx="7">
                  <c:v>2016.08</c:v>
                </c:pt>
                <c:pt idx="8">
                  <c:v>2016.09</c:v>
                </c:pt>
                <c:pt idx="9">
                  <c:v>2016.10</c:v>
                </c:pt>
                <c:pt idx="10">
                  <c:v>2016.11</c:v>
                </c:pt>
                <c:pt idx="11">
                  <c:v>2016.12</c:v>
                </c:pt>
                <c:pt idx="12">
                  <c:v>2017.01</c:v>
                </c:pt>
                <c:pt idx="13">
                  <c:v>2017.02</c:v>
                </c:pt>
                <c:pt idx="14">
                  <c:v>2017.03</c:v>
                </c:pt>
                <c:pt idx="15">
                  <c:v>2017.04</c:v>
                </c:pt>
                <c:pt idx="16">
                  <c:v>2017.05</c:v>
                </c:pt>
                <c:pt idx="17">
                  <c:v>2017.06</c:v>
                </c:pt>
                <c:pt idx="18">
                  <c:v>2017.07</c:v>
                </c:pt>
                <c:pt idx="19">
                  <c:v>2017.08</c:v>
                </c:pt>
                <c:pt idx="20">
                  <c:v>2017.09</c:v>
                </c:pt>
                <c:pt idx="21">
                  <c:v>2017.10</c:v>
                </c:pt>
                <c:pt idx="22">
                  <c:v>2017.11</c:v>
                </c:pt>
                <c:pt idx="23">
                  <c:v>2017.12</c:v>
                </c:pt>
                <c:pt idx="24">
                  <c:v>2018.01</c:v>
                </c:pt>
                <c:pt idx="25">
                  <c:v>2018.02</c:v>
                </c:pt>
                <c:pt idx="26">
                  <c:v>2018.03</c:v>
                </c:pt>
                <c:pt idx="27">
                  <c:v>2018.04</c:v>
                </c:pt>
                <c:pt idx="28">
                  <c:v>2018.05</c:v>
                </c:pt>
                <c:pt idx="29">
                  <c:v>2018.06</c:v>
                </c:pt>
                <c:pt idx="30">
                  <c:v>2018.07</c:v>
                </c:pt>
                <c:pt idx="31">
                  <c:v>2018.08</c:v>
                </c:pt>
                <c:pt idx="32">
                  <c:v>2018.09</c:v>
                </c:pt>
                <c:pt idx="33">
                  <c:v>2018.10</c:v>
                </c:pt>
                <c:pt idx="34">
                  <c:v>2018.11</c:v>
                </c:pt>
                <c:pt idx="35">
                  <c:v>2018.12</c:v>
                </c:pt>
              </c:strCache>
            </c:strRef>
          </c:cat>
          <c:val>
            <c:numRef>
              <c:f>statek!$V$108:$V$143</c:f>
              <c:numCache>
                <c:formatCode>General</c:formatCode>
                <c:ptCount val="36"/>
                <c:pt idx="0">
                  <c:v>229</c:v>
                </c:pt>
                <c:pt idx="1">
                  <c:v>17</c:v>
                </c:pt>
                <c:pt idx="2">
                  <c:v>49</c:v>
                </c:pt>
                <c:pt idx="3">
                  <c:v>98</c:v>
                </c:pt>
                <c:pt idx="4">
                  <c:v>10</c:v>
                </c:pt>
                <c:pt idx="5">
                  <c:v>173</c:v>
                </c:pt>
                <c:pt idx="6">
                  <c:v>115</c:v>
                </c:pt>
                <c:pt idx="7">
                  <c:v>45</c:v>
                </c:pt>
                <c:pt idx="8">
                  <c:v>203</c:v>
                </c:pt>
                <c:pt idx="9">
                  <c:v>37</c:v>
                </c:pt>
                <c:pt idx="10">
                  <c:v>79</c:v>
                </c:pt>
                <c:pt idx="11">
                  <c:v>59</c:v>
                </c:pt>
                <c:pt idx="12">
                  <c:v>211</c:v>
                </c:pt>
                <c:pt idx="13">
                  <c:v>58</c:v>
                </c:pt>
                <c:pt idx="14">
                  <c:v>75</c:v>
                </c:pt>
                <c:pt idx="15">
                  <c:v>28</c:v>
                </c:pt>
                <c:pt idx="16">
                  <c:v>153</c:v>
                </c:pt>
                <c:pt idx="17">
                  <c:v>100</c:v>
                </c:pt>
                <c:pt idx="18">
                  <c:v>118</c:v>
                </c:pt>
                <c:pt idx="19">
                  <c:v>126</c:v>
                </c:pt>
                <c:pt idx="20">
                  <c:v>30</c:v>
                </c:pt>
                <c:pt idx="21">
                  <c:v>43</c:v>
                </c:pt>
                <c:pt idx="22">
                  <c:v>70</c:v>
                </c:pt>
                <c:pt idx="23">
                  <c:v>64</c:v>
                </c:pt>
                <c:pt idx="24">
                  <c:v>98</c:v>
                </c:pt>
                <c:pt idx="25">
                  <c:v>139</c:v>
                </c:pt>
                <c:pt idx="26">
                  <c:v>70</c:v>
                </c:pt>
                <c:pt idx="27">
                  <c:v>68</c:v>
                </c:pt>
                <c:pt idx="28">
                  <c:v>101</c:v>
                </c:pt>
                <c:pt idx="29">
                  <c:v>169</c:v>
                </c:pt>
                <c:pt idx="30">
                  <c:v>45</c:v>
                </c:pt>
                <c:pt idx="31">
                  <c:v>117</c:v>
                </c:pt>
                <c:pt idx="32">
                  <c:v>130</c:v>
                </c:pt>
                <c:pt idx="33">
                  <c:v>38</c:v>
                </c:pt>
                <c:pt idx="34">
                  <c:v>115</c:v>
                </c:pt>
                <c:pt idx="35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C-4DE0-A252-7CA8BD821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718959"/>
        <c:axId val="857721839"/>
      </c:barChart>
      <c:catAx>
        <c:axId val="85771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7721839"/>
        <c:crosses val="autoZero"/>
        <c:auto val="1"/>
        <c:lblAlgn val="ctr"/>
        <c:lblOffset val="100"/>
        <c:noMultiLvlLbl val="0"/>
      </c:catAx>
      <c:valAx>
        <c:axId val="8577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Tony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771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148</xdr:row>
      <xdr:rowOff>166686</xdr:rowOff>
    </xdr:from>
    <xdr:to>
      <xdr:col>23</xdr:col>
      <xdr:colOff>314325</xdr:colOff>
      <xdr:row>169</xdr:row>
      <xdr:rowOff>19049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29F29E9-5327-3C49-A034-7A284E90E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ołaj Lepsy" refreshedDate="45036.934216203706" createdVersion="8" refreshedVersion="8" minRefreshableVersion="3" recordCount="192" xr:uid="{CCE9FA9D-5A90-48BB-A320-1E858B91CBCE}">
  <cacheSource type="worksheet">
    <worksheetSource ref="C7:F199" sheet="statek"/>
  </cacheSource>
  <cacheFields count="4">
    <cacheField name="T5" numFmtId="0">
      <sharedItems count="5">
        <s v="T2"/>
        <s v="T5"/>
        <s v="T4"/>
        <s v="T3"/>
        <s v="T1"/>
      </sharedItems>
    </cacheField>
    <cacheField name="W" numFmtId="0">
      <sharedItems/>
    </cacheField>
    <cacheField name="32" numFmtId="0">
      <sharedItems containsSemiMixedTypes="0" containsString="0" containsNumber="1" containsInteger="1" minValue="1" maxValue="192"/>
    </cacheField>
    <cacheField name="58" numFmtId="0">
      <sharedItems containsSemiMixedTypes="0" containsString="0" containsNumber="1" containsInteger="1" minValue="7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ołaj Lepsy" refreshedDate="45036.937459837965" createdVersion="8" refreshedVersion="8" minRefreshableVersion="3" recordCount="202" xr:uid="{48EA71D9-151E-48AA-A823-0FCA27BBAA0C}">
  <cacheSource type="worksheet">
    <worksheetSource name="statek[[towar]:[Tony]]"/>
  </cacheSource>
  <cacheFields count="6">
    <cacheField name="towar" numFmtId="0">
      <sharedItems count="5">
        <s v="T4"/>
        <s v="T5"/>
        <s v="T1"/>
        <s v="T2"/>
        <s v="T3"/>
      </sharedItems>
    </cacheField>
    <cacheField name="Z/W" numFmtId="0">
      <sharedItems/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  <cacheField name="Załadunek" numFmtId="0">
      <sharedItems containsSemiMixedTypes="0" containsString="0" containsNumber="1" containsInteger="1" minValue="0" maxValue="1"/>
    </cacheField>
    <cacheField name="Tony" numFmtId="0">
      <sharedItems containsSemiMixedTypes="0" containsString="0" containsNumber="1" containsInteger="1" minValue="0" maxValue="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ołaj Lepsy" refreshedDate="45036.947508912039" createdVersion="8" refreshedVersion="8" minRefreshableVersion="3" recordCount="10" xr:uid="{76A33505-EC41-49EC-9F43-2E85A5DF3030}">
  <cacheSource type="worksheet">
    <worksheetSource ref="C1:E11" sheet="statek"/>
  </cacheSource>
  <cacheFields count="3"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ołaj Lepsy" refreshedDate="45036.958121527779" createdVersion="8" refreshedVersion="8" minRefreshableVersion="3" recordCount="172" xr:uid="{C02CF315-AA85-49A5-99F2-577ACE3D1185}">
  <cacheSource type="worksheet">
    <worksheetSource ref="C1:E173" sheet="statek"/>
  </cacheSource>
  <cacheFields count="3"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ołaj Lepsy" refreshedDate="45036.970668402777" createdVersion="8" refreshedVersion="8" minRefreshableVersion="3" recordCount="202" xr:uid="{DB4AEE50-3A3D-4642-8056-2DF6FE58920D}">
  <cacheSource type="worksheet">
    <worksheetSource name="statek[[data]:[ile ton]]"/>
  </cacheSource>
  <cacheFields count="6">
    <cacheField name="data" numFmtId="14">
      <sharedItems containsSemiMixedTypes="0" containsNonDate="0" containsDate="1" containsString="0" minDate="2016-01-01T00:00:00" maxDate="2018-12-19T00:00:00" count="56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</sharedItems>
      <fieldGroup par="5" base="0">
        <rangePr groupBy="months" startDate="2016-01-01T00:00:00" endDate="2018-12-19T00:00:00"/>
        <groupItems count="14">
          <s v="&lt;01.01.2016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9.12.2018"/>
        </groupItems>
      </fieldGroup>
    </cacheField>
    <cacheField name="port" numFmtId="0">
      <sharedItems/>
    </cacheField>
    <cacheField name="towar" numFmtId="0">
      <sharedItems/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Lata" numFmtId="0" databaseField="0">
      <fieldGroup base="0">
        <rangePr groupBy="years" startDate="2016-01-01T00:00:00" endDate="2018-12-19T00:00:00"/>
        <groupItems count="5">
          <s v="&lt;01.01.2016"/>
          <s v="2016"/>
          <s v="2017"/>
          <s v="2018"/>
          <s v="&gt;19.12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s v="Z"/>
    <n v="14"/>
    <n v="26"/>
  </r>
  <r>
    <x v="1"/>
    <s v="Z"/>
    <n v="44"/>
    <n v="46"/>
  </r>
  <r>
    <x v="0"/>
    <s v="Z"/>
    <n v="1"/>
    <n v="28"/>
  </r>
  <r>
    <x v="2"/>
    <s v="Z"/>
    <n v="21"/>
    <n v="74"/>
  </r>
  <r>
    <x v="3"/>
    <s v="W"/>
    <n v="43"/>
    <n v="32"/>
  </r>
  <r>
    <x v="4"/>
    <s v="W"/>
    <n v="38"/>
    <n v="13"/>
  </r>
  <r>
    <x v="2"/>
    <s v="Z"/>
    <n v="9"/>
    <n v="59"/>
  </r>
  <r>
    <x v="1"/>
    <s v="Z"/>
    <n v="8"/>
    <n v="37"/>
  </r>
  <r>
    <x v="1"/>
    <s v="W"/>
    <n v="50"/>
    <n v="61"/>
  </r>
  <r>
    <x v="3"/>
    <s v="Z"/>
    <n v="32"/>
    <n v="20"/>
  </r>
  <r>
    <x v="4"/>
    <s v="Z"/>
    <n v="7"/>
    <n v="8"/>
  </r>
  <r>
    <x v="0"/>
    <s v="Z"/>
    <n v="10"/>
    <n v="24"/>
  </r>
  <r>
    <x v="4"/>
    <s v="W"/>
    <n v="7"/>
    <n v="12"/>
  </r>
  <r>
    <x v="3"/>
    <s v="Z"/>
    <n v="25"/>
    <n v="19"/>
  </r>
  <r>
    <x v="1"/>
    <s v="Z"/>
    <n v="33"/>
    <n v="38"/>
  </r>
  <r>
    <x v="0"/>
    <s v="W"/>
    <n v="36"/>
    <n v="35"/>
  </r>
  <r>
    <x v="2"/>
    <s v="Z"/>
    <n v="5"/>
    <n v="66"/>
  </r>
  <r>
    <x v="1"/>
    <s v="Z"/>
    <n v="35"/>
    <n v="41"/>
  </r>
  <r>
    <x v="2"/>
    <s v="W"/>
    <n v="38"/>
    <n v="98"/>
  </r>
  <r>
    <x v="0"/>
    <s v="Z"/>
    <n v="10"/>
    <n v="23"/>
  </r>
  <r>
    <x v="0"/>
    <s v="W"/>
    <n v="4"/>
    <n v="38"/>
  </r>
  <r>
    <x v="2"/>
    <s v="Z"/>
    <n v="42"/>
    <n v="60"/>
  </r>
  <r>
    <x v="4"/>
    <s v="Z"/>
    <n v="28"/>
    <n v="8"/>
  </r>
  <r>
    <x v="3"/>
    <s v="Z"/>
    <n v="19"/>
    <n v="19"/>
  </r>
  <r>
    <x v="3"/>
    <s v="W"/>
    <n v="72"/>
    <n v="28"/>
  </r>
  <r>
    <x v="2"/>
    <s v="W"/>
    <n v="42"/>
    <n v="90"/>
  </r>
  <r>
    <x v="1"/>
    <s v="Z"/>
    <n v="42"/>
    <n v="44"/>
  </r>
  <r>
    <x v="0"/>
    <s v="Z"/>
    <n v="33"/>
    <n v="26"/>
  </r>
  <r>
    <x v="4"/>
    <s v="Z"/>
    <n v="9"/>
    <n v="9"/>
  </r>
  <r>
    <x v="3"/>
    <s v="W"/>
    <n v="4"/>
    <n v="29"/>
  </r>
  <r>
    <x v="4"/>
    <s v="W"/>
    <n v="37"/>
    <n v="12"/>
  </r>
  <r>
    <x v="1"/>
    <s v="Z"/>
    <n v="35"/>
    <n v="42"/>
  </r>
  <r>
    <x v="2"/>
    <s v="Z"/>
    <n v="32"/>
    <n v="66"/>
  </r>
  <r>
    <x v="2"/>
    <s v="W"/>
    <n v="32"/>
    <n v="92"/>
  </r>
  <r>
    <x v="1"/>
    <s v="Z"/>
    <n v="48"/>
    <n v="43"/>
  </r>
  <r>
    <x v="1"/>
    <s v="W"/>
    <n v="191"/>
    <n v="60"/>
  </r>
  <r>
    <x v="0"/>
    <s v="Z"/>
    <n v="9"/>
    <n v="24"/>
  </r>
  <r>
    <x v="2"/>
    <s v="Z"/>
    <n v="36"/>
    <n v="65"/>
  </r>
  <r>
    <x v="4"/>
    <s v="Z"/>
    <n v="47"/>
    <n v="7"/>
  </r>
  <r>
    <x v="1"/>
    <s v="W"/>
    <n v="4"/>
    <n v="63"/>
  </r>
  <r>
    <x v="3"/>
    <s v="Z"/>
    <n v="8"/>
    <n v="19"/>
  </r>
  <r>
    <x v="0"/>
    <s v="Z"/>
    <n v="3"/>
    <n v="22"/>
  </r>
  <r>
    <x v="2"/>
    <s v="Z"/>
    <n v="41"/>
    <n v="59"/>
  </r>
  <r>
    <x v="1"/>
    <s v="Z"/>
    <n v="44"/>
    <n v="40"/>
  </r>
  <r>
    <x v="4"/>
    <s v="W"/>
    <n v="45"/>
    <n v="12"/>
  </r>
  <r>
    <x v="3"/>
    <s v="Z"/>
    <n v="40"/>
    <n v="20"/>
  </r>
  <r>
    <x v="2"/>
    <s v="Z"/>
    <n v="3"/>
    <n v="63"/>
  </r>
  <r>
    <x v="0"/>
    <s v="Z"/>
    <n v="17"/>
    <n v="24"/>
  </r>
  <r>
    <x v="4"/>
    <s v="W"/>
    <n v="2"/>
    <n v="12"/>
  </r>
  <r>
    <x v="3"/>
    <s v="Z"/>
    <n v="14"/>
    <n v="19"/>
  </r>
  <r>
    <x v="0"/>
    <s v="Z"/>
    <n v="23"/>
    <n v="23"/>
  </r>
  <r>
    <x v="4"/>
    <s v="Z"/>
    <n v="11"/>
    <n v="8"/>
  </r>
  <r>
    <x v="2"/>
    <s v="Z"/>
    <n v="17"/>
    <n v="66"/>
  </r>
  <r>
    <x v="1"/>
    <s v="Z"/>
    <n v="30"/>
    <n v="41"/>
  </r>
  <r>
    <x v="2"/>
    <s v="W"/>
    <n v="97"/>
    <n v="98"/>
  </r>
  <r>
    <x v="4"/>
    <s v="W"/>
    <n v="11"/>
    <n v="12"/>
  </r>
  <r>
    <x v="3"/>
    <s v="Z"/>
    <n v="17"/>
    <n v="20"/>
  </r>
  <r>
    <x v="0"/>
    <s v="Z"/>
    <n v="4"/>
    <n v="23"/>
  </r>
  <r>
    <x v="3"/>
    <s v="W"/>
    <n v="79"/>
    <n v="31"/>
  </r>
  <r>
    <x v="2"/>
    <s v="Z"/>
    <n v="33"/>
    <n v="60"/>
  </r>
  <r>
    <x v="0"/>
    <s v="Z"/>
    <n v="26"/>
    <n v="23"/>
  </r>
  <r>
    <x v="3"/>
    <s v="Z"/>
    <n v="40"/>
    <n v="22"/>
  </r>
  <r>
    <x v="4"/>
    <s v="Z"/>
    <n v="42"/>
    <n v="9"/>
  </r>
  <r>
    <x v="0"/>
    <s v="Z"/>
    <n v="42"/>
    <n v="26"/>
  </r>
  <r>
    <x v="2"/>
    <s v="Z"/>
    <n v="9"/>
    <n v="70"/>
  </r>
  <r>
    <x v="1"/>
    <s v="Z"/>
    <n v="39"/>
    <n v="44"/>
  </r>
  <r>
    <x v="1"/>
    <s v="W"/>
    <n v="112"/>
    <n v="59"/>
  </r>
  <r>
    <x v="2"/>
    <s v="Z"/>
    <n v="34"/>
    <n v="66"/>
  </r>
  <r>
    <x v="3"/>
    <s v="Z"/>
    <n v="5"/>
    <n v="21"/>
  </r>
  <r>
    <x v="2"/>
    <s v="W"/>
    <n v="74"/>
    <n v="92"/>
  </r>
  <r>
    <x v="0"/>
    <s v="Z"/>
    <n v="14"/>
    <n v="26"/>
  </r>
  <r>
    <x v="1"/>
    <s v="W"/>
    <n v="1"/>
    <n v="60"/>
  </r>
  <r>
    <x v="0"/>
    <s v="W"/>
    <n v="43"/>
    <n v="36"/>
  </r>
  <r>
    <x v="4"/>
    <s v="Z"/>
    <n v="30"/>
    <n v="8"/>
  </r>
  <r>
    <x v="3"/>
    <s v="Z"/>
    <n v="14"/>
    <n v="20"/>
  </r>
  <r>
    <x v="0"/>
    <s v="W"/>
    <n v="33"/>
    <n v="38"/>
  </r>
  <r>
    <x v="1"/>
    <s v="Z"/>
    <n v="35"/>
    <n v="37"/>
  </r>
  <r>
    <x v="3"/>
    <s v="Z"/>
    <n v="40"/>
    <n v="19"/>
  </r>
  <r>
    <x v="0"/>
    <s v="W"/>
    <n v="21"/>
    <n v="36"/>
  </r>
  <r>
    <x v="2"/>
    <s v="W"/>
    <n v="2"/>
    <n v="97"/>
  </r>
  <r>
    <x v="3"/>
    <s v="Z"/>
    <n v="12"/>
    <n v="20"/>
  </r>
  <r>
    <x v="4"/>
    <s v="Z"/>
    <n v="15"/>
    <n v="8"/>
  </r>
  <r>
    <x v="1"/>
    <s v="Z"/>
    <n v="1"/>
    <n v="40"/>
  </r>
  <r>
    <x v="4"/>
    <s v="W"/>
    <n v="86"/>
    <n v="12"/>
  </r>
  <r>
    <x v="3"/>
    <s v="W"/>
    <n v="110"/>
    <n v="31"/>
  </r>
  <r>
    <x v="1"/>
    <s v="Z"/>
    <n v="33"/>
    <n v="38"/>
  </r>
  <r>
    <x v="0"/>
    <s v="Z"/>
    <n v="13"/>
    <n v="23"/>
  </r>
  <r>
    <x v="2"/>
    <s v="Z"/>
    <n v="37"/>
    <n v="61"/>
  </r>
  <r>
    <x v="4"/>
    <s v="W"/>
    <n v="1"/>
    <n v="12"/>
  </r>
  <r>
    <x v="1"/>
    <s v="W"/>
    <n v="68"/>
    <n v="59"/>
  </r>
  <r>
    <x v="2"/>
    <s v="Z"/>
    <n v="35"/>
    <n v="66"/>
  </r>
  <r>
    <x v="3"/>
    <s v="Z"/>
    <n v="25"/>
    <n v="21"/>
  </r>
  <r>
    <x v="0"/>
    <s v="Z"/>
    <n v="10"/>
    <n v="25"/>
  </r>
  <r>
    <x v="0"/>
    <s v="W"/>
    <n v="38"/>
    <n v="37"/>
  </r>
  <r>
    <x v="4"/>
    <s v="Z"/>
    <n v="22"/>
    <n v="8"/>
  </r>
  <r>
    <x v="3"/>
    <s v="Z"/>
    <n v="25"/>
    <n v="20"/>
  </r>
  <r>
    <x v="1"/>
    <s v="Z"/>
    <n v="8"/>
    <n v="39"/>
  </r>
  <r>
    <x v="2"/>
    <s v="Z"/>
    <n v="45"/>
    <n v="62"/>
  </r>
  <r>
    <x v="2"/>
    <s v="W"/>
    <n v="116"/>
    <n v="100"/>
  </r>
  <r>
    <x v="3"/>
    <s v="Z"/>
    <n v="29"/>
    <n v="19"/>
  </r>
  <r>
    <x v="0"/>
    <s v="W"/>
    <n v="5"/>
    <n v="34"/>
  </r>
  <r>
    <x v="4"/>
    <s v="W"/>
    <n v="22"/>
    <n v="11"/>
  </r>
  <r>
    <x v="3"/>
    <s v="Z"/>
    <n v="37"/>
    <n v="22"/>
  </r>
  <r>
    <x v="2"/>
    <s v="Z"/>
    <n v="10"/>
    <n v="70"/>
  </r>
  <r>
    <x v="1"/>
    <s v="Z"/>
    <n v="42"/>
    <n v="44"/>
  </r>
  <r>
    <x v="2"/>
    <s v="W"/>
    <n v="11"/>
    <n v="94"/>
  </r>
  <r>
    <x v="1"/>
    <s v="W"/>
    <n v="48"/>
    <n v="59"/>
  </r>
  <r>
    <x v="3"/>
    <s v="Z"/>
    <n v="20"/>
    <n v="21"/>
  </r>
  <r>
    <x v="0"/>
    <s v="Z"/>
    <n v="26"/>
    <n v="25"/>
  </r>
  <r>
    <x v="4"/>
    <s v="Z"/>
    <n v="24"/>
    <n v="9"/>
  </r>
  <r>
    <x v="2"/>
    <s v="Z"/>
    <n v="38"/>
    <n v="68"/>
  </r>
  <r>
    <x v="3"/>
    <s v="Z"/>
    <n v="14"/>
    <n v="21"/>
  </r>
  <r>
    <x v="1"/>
    <s v="Z"/>
    <n v="4"/>
    <n v="43"/>
  </r>
  <r>
    <x v="0"/>
    <s v="W"/>
    <n v="19"/>
    <n v="36"/>
  </r>
  <r>
    <x v="2"/>
    <s v="Z"/>
    <n v="30"/>
    <n v="65"/>
  </r>
  <r>
    <x v="1"/>
    <s v="W"/>
    <n v="6"/>
    <n v="63"/>
  </r>
  <r>
    <x v="2"/>
    <s v="Z"/>
    <n v="43"/>
    <n v="59"/>
  </r>
  <r>
    <x v="1"/>
    <s v="W"/>
    <n v="1"/>
    <n v="61"/>
  </r>
  <r>
    <x v="3"/>
    <s v="W"/>
    <n v="147"/>
    <n v="30"/>
  </r>
  <r>
    <x v="4"/>
    <s v="Z"/>
    <n v="15"/>
    <n v="8"/>
  </r>
  <r>
    <x v="2"/>
    <s v="Z"/>
    <n v="24"/>
    <n v="63"/>
  </r>
  <r>
    <x v="0"/>
    <s v="Z"/>
    <n v="19"/>
    <n v="24"/>
  </r>
  <r>
    <x v="2"/>
    <s v="W"/>
    <n v="134"/>
    <n v="99"/>
  </r>
  <r>
    <x v="1"/>
    <s v="Z"/>
    <n v="12"/>
    <n v="38"/>
  </r>
  <r>
    <x v="3"/>
    <s v="W"/>
    <n v="4"/>
    <n v="30"/>
  </r>
  <r>
    <x v="4"/>
    <s v="Z"/>
    <n v="26"/>
    <n v="8"/>
  </r>
  <r>
    <x v="2"/>
    <s v="Z"/>
    <n v="38"/>
    <n v="66"/>
  </r>
  <r>
    <x v="2"/>
    <s v="W"/>
    <n v="38"/>
    <n v="98"/>
  </r>
  <r>
    <x v="0"/>
    <s v="W"/>
    <n v="44"/>
    <n v="37"/>
  </r>
  <r>
    <x v="4"/>
    <s v="Z"/>
    <n v="21"/>
    <n v="8"/>
  </r>
  <r>
    <x v="1"/>
    <s v="Z"/>
    <n v="10"/>
    <n v="39"/>
  </r>
  <r>
    <x v="0"/>
    <s v="W"/>
    <n v="15"/>
    <n v="38"/>
  </r>
  <r>
    <x v="1"/>
    <s v="W"/>
    <n v="22"/>
    <n v="63"/>
  </r>
  <r>
    <x v="2"/>
    <s v="Z"/>
    <n v="9"/>
    <n v="60"/>
  </r>
  <r>
    <x v="3"/>
    <s v="Z"/>
    <n v="6"/>
    <n v="19"/>
  </r>
  <r>
    <x v="4"/>
    <s v="Z"/>
    <n v="4"/>
    <n v="8"/>
  </r>
  <r>
    <x v="3"/>
    <s v="W"/>
    <n v="6"/>
    <n v="25"/>
  </r>
  <r>
    <x v="2"/>
    <s v="Z"/>
    <n v="48"/>
    <n v="79"/>
  </r>
  <r>
    <x v="1"/>
    <s v="Z"/>
    <n v="34"/>
    <n v="42"/>
  </r>
  <r>
    <x v="0"/>
    <s v="W"/>
    <n v="49"/>
    <n v="35"/>
  </r>
  <r>
    <x v="4"/>
    <s v="Z"/>
    <n v="10"/>
    <n v="8"/>
  </r>
  <r>
    <x v="3"/>
    <s v="Z"/>
    <n v="47"/>
    <n v="21"/>
  </r>
  <r>
    <x v="2"/>
    <s v="Z"/>
    <n v="48"/>
    <n v="66"/>
  </r>
  <r>
    <x v="1"/>
    <s v="W"/>
    <n v="34"/>
    <n v="58"/>
  </r>
  <r>
    <x v="4"/>
    <s v="Z"/>
    <n v="5"/>
    <n v="9"/>
  </r>
  <r>
    <x v="3"/>
    <s v="W"/>
    <n v="46"/>
    <n v="30"/>
  </r>
  <r>
    <x v="2"/>
    <s v="Z"/>
    <n v="49"/>
    <n v="65"/>
  </r>
  <r>
    <x v="4"/>
    <s v="Z"/>
    <n v="16"/>
    <n v="8"/>
  </r>
  <r>
    <x v="1"/>
    <s v="Z"/>
    <n v="5"/>
    <n v="37"/>
  </r>
  <r>
    <x v="3"/>
    <s v="W"/>
    <n v="1"/>
    <n v="32"/>
  </r>
  <r>
    <x v="4"/>
    <s v="Z"/>
    <n v="34"/>
    <n v="7"/>
  </r>
  <r>
    <x v="2"/>
    <s v="Z"/>
    <n v="29"/>
    <n v="59"/>
  </r>
  <r>
    <x v="0"/>
    <s v="Z"/>
    <n v="34"/>
    <n v="24"/>
  </r>
  <r>
    <x v="3"/>
    <s v="Z"/>
    <n v="27"/>
    <n v="20"/>
  </r>
  <r>
    <x v="4"/>
    <s v="Z"/>
    <n v="40"/>
    <n v="8"/>
  </r>
  <r>
    <x v="2"/>
    <s v="W"/>
    <n v="184"/>
    <n v="99"/>
  </r>
  <r>
    <x v="1"/>
    <s v="Z"/>
    <n v="48"/>
    <n v="38"/>
  </r>
  <r>
    <x v="0"/>
    <s v="Z"/>
    <n v="21"/>
    <n v="23"/>
  </r>
  <r>
    <x v="2"/>
    <s v="Z"/>
    <n v="47"/>
    <n v="66"/>
  </r>
  <r>
    <x v="0"/>
    <s v="Z"/>
    <n v="6"/>
    <n v="25"/>
  </r>
  <r>
    <x v="1"/>
    <s v="Z"/>
    <n v="47"/>
    <n v="41"/>
  </r>
  <r>
    <x v="4"/>
    <s v="W"/>
    <n v="192"/>
    <n v="12"/>
  </r>
  <r>
    <x v="0"/>
    <s v="W"/>
    <n v="48"/>
    <n v="37"/>
  </r>
  <r>
    <x v="2"/>
    <s v="Z"/>
    <n v="18"/>
    <n v="62"/>
  </r>
  <r>
    <x v="1"/>
    <s v="Z"/>
    <n v="25"/>
    <n v="39"/>
  </r>
  <r>
    <x v="3"/>
    <s v="Z"/>
    <n v="2"/>
    <n v="20"/>
  </r>
  <r>
    <x v="0"/>
    <s v="W"/>
    <n v="13"/>
    <n v="38"/>
  </r>
  <r>
    <x v="1"/>
    <s v="W"/>
    <n v="121"/>
    <n v="63"/>
  </r>
  <r>
    <x v="3"/>
    <s v="Z"/>
    <n v="30"/>
    <n v="19"/>
  </r>
  <r>
    <x v="4"/>
    <s v="Z"/>
    <n v="46"/>
    <n v="8"/>
  </r>
  <r>
    <x v="4"/>
    <s v="W"/>
    <n v="49"/>
    <n v="11"/>
  </r>
  <r>
    <x v="2"/>
    <s v="W"/>
    <n v="61"/>
    <n v="90"/>
  </r>
  <r>
    <x v="3"/>
    <s v="Z"/>
    <n v="19"/>
    <n v="22"/>
  </r>
  <r>
    <x v="1"/>
    <s v="Z"/>
    <n v="22"/>
    <n v="44"/>
  </r>
  <r>
    <x v="0"/>
    <s v="Z"/>
    <n v="9"/>
    <n v="25"/>
  </r>
  <r>
    <x v="2"/>
    <s v="W"/>
    <n v="4"/>
    <n v="94"/>
  </r>
  <r>
    <x v="3"/>
    <s v="Z"/>
    <n v="8"/>
    <n v="21"/>
  </r>
  <r>
    <x v="4"/>
    <s v="Z"/>
    <n v="47"/>
    <n v="8"/>
  </r>
  <r>
    <x v="3"/>
    <s v="W"/>
    <n v="82"/>
    <n v="29"/>
  </r>
  <r>
    <x v="1"/>
    <s v="W"/>
    <n v="26"/>
    <n v="58"/>
  </r>
  <r>
    <x v="4"/>
    <s v="Z"/>
    <n v="24"/>
    <n v="9"/>
  </r>
  <r>
    <x v="0"/>
    <s v="Z"/>
    <n v="36"/>
    <n v="26"/>
  </r>
  <r>
    <x v="2"/>
    <s v="Z"/>
    <n v="6"/>
    <n v="68"/>
  </r>
  <r>
    <x v="0"/>
    <s v="W"/>
    <n v="45"/>
    <n v="36"/>
  </r>
  <r>
    <x v="4"/>
    <s v="Z"/>
    <n v="18"/>
    <n v="8"/>
  </r>
  <r>
    <x v="1"/>
    <s v="Z"/>
    <n v="20"/>
    <n v="41"/>
  </r>
  <r>
    <x v="3"/>
    <s v="W"/>
    <n v="4"/>
    <n v="32"/>
  </r>
  <r>
    <x v="1"/>
    <s v="Z"/>
    <n v="48"/>
    <n v="37"/>
  </r>
  <r>
    <x v="1"/>
    <s v="W"/>
    <n v="64"/>
    <n v="61"/>
  </r>
  <r>
    <x v="2"/>
    <s v="Z"/>
    <n v="43"/>
    <n v="63"/>
  </r>
  <r>
    <x v="0"/>
    <s v="Z"/>
    <n v="24"/>
    <n v="24"/>
  </r>
  <r>
    <x v="1"/>
    <s v="W"/>
    <n v="4"/>
    <n v="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s v="Z"/>
    <n v="3"/>
    <n v="80"/>
    <n v="1"/>
    <n v="3"/>
  </r>
  <r>
    <x v="1"/>
    <s v="Z"/>
    <n v="32"/>
    <n v="50"/>
    <n v="1"/>
    <n v="32"/>
  </r>
  <r>
    <x v="2"/>
    <s v="Z"/>
    <n v="38"/>
    <n v="10"/>
    <n v="1"/>
    <n v="38"/>
  </r>
  <r>
    <x v="3"/>
    <s v="Z"/>
    <n v="33"/>
    <n v="30"/>
    <n v="1"/>
    <n v="33"/>
  </r>
  <r>
    <x v="4"/>
    <s v="Z"/>
    <n v="43"/>
    <n v="25"/>
    <n v="1"/>
    <n v="43"/>
  </r>
  <r>
    <x v="1"/>
    <s v="W"/>
    <n v="32"/>
    <n v="58"/>
    <n v="0"/>
    <n v="0"/>
  </r>
  <r>
    <x v="3"/>
    <s v="Z"/>
    <n v="14"/>
    <n v="26"/>
    <n v="1"/>
    <n v="14"/>
  </r>
  <r>
    <x v="1"/>
    <s v="Z"/>
    <n v="44"/>
    <n v="46"/>
    <n v="1"/>
    <n v="44"/>
  </r>
  <r>
    <x v="3"/>
    <s v="Z"/>
    <n v="1"/>
    <n v="28"/>
    <n v="1"/>
    <n v="1"/>
  </r>
  <r>
    <x v="0"/>
    <s v="Z"/>
    <n v="21"/>
    <n v="74"/>
    <n v="1"/>
    <n v="21"/>
  </r>
  <r>
    <x v="4"/>
    <s v="W"/>
    <n v="43"/>
    <n v="32"/>
    <n v="0"/>
    <n v="0"/>
  </r>
  <r>
    <x v="2"/>
    <s v="W"/>
    <n v="38"/>
    <n v="13"/>
    <n v="0"/>
    <n v="0"/>
  </r>
  <r>
    <x v="0"/>
    <s v="Z"/>
    <n v="9"/>
    <n v="59"/>
    <n v="1"/>
    <n v="9"/>
  </r>
  <r>
    <x v="1"/>
    <s v="Z"/>
    <n v="8"/>
    <n v="37"/>
    <n v="1"/>
    <n v="8"/>
  </r>
  <r>
    <x v="1"/>
    <s v="W"/>
    <n v="50"/>
    <n v="61"/>
    <n v="0"/>
    <n v="0"/>
  </r>
  <r>
    <x v="4"/>
    <s v="Z"/>
    <n v="32"/>
    <n v="20"/>
    <n v="1"/>
    <n v="32"/>
  </r>
  <r>
    <x v="2"/>
    <s v="Z"/>
    <n v="7"/>
    <n v="8"/>
    <n v="1"/>
    <n v="7"/>
  </r>
  <r>
    <x v="3"/>
    <s v="Z"/>
    <n v="10"/>
    <n v="24"/>
    <n v="1"/>
    <n v="10"/>
  </r>
  <r>
    <x v="2"/>
    <s v="W"/>
    <n v="7"/>
    <n v="12"/>
    <n v="0"/>
    <n v="0"/>
  </r>
  <r>
    <x v="4"/>
    <s v="Z"/>
    <n v="25"/>
    <n v="19"/>
    <n v="1"/>
    <n v="25"/>
  </r>
  <r>
    <x v="1"/>
    <s v="Z"/>
    <n v="33"/>
    <n v="38"/>
    <n v="1"/>
    <n v="33"/>
  </r>
  <r>
    <x v="3"/>
    <s v="W"/>
    <n v="36"/>
    <n v="35"/>
    <n v="0"/>
    <n v="0"/>
  </r>
  <r>
    <x v="0"/>
    <s v="Z"/>
    <n v="5"/>
    <n v="66"/>
    <n v="1"/>
    <n v="5"/>
  </r>
  <r>
    <x v="1"/>
    <s v="Z"/>
    <n v="35"/>
    <n v="41"/>
    <n v="1"/>
    <n v="35"/>
  </r>
  <r>
    <x v="0"/>
    <s v="W"/>
    <n v="38"/>
    <n v="98"/>
    <n v="0"/>
    <n v="0"/>
  </r>
  <r>
    <x v="3"/>
    <s v="Z"/>
    <n v="10"/>
    <n v="23"/>
    <n v="1"/>
    <n v="10"/>
  </r>
  <r>
    <x v="3"/>
    <s v="W"/>
    <n v="4"/>
    <n v="38"/>
    <n v="0"/>
    <n v="0"/>
  </r>
  <r>
    <x v="0"/>
    <s v="Z"/>
    <n v="42"/>
    <n v="60"/>
    <n v="1"/>
    <n v="42"/>
  </r>
  <r>
    <x v="2"/>
    <s v="Z"/>
    <n v="28"/>
    <n v="8"/>
    <n v="1"/>
    <n v="28"/>
  </r>
  <r>
    <x v="4"/>
    <s v="Z"/>
    <n v="19"/>
    <n v="19"/>
    <n v="1"/>
    <n v="19"/>
  </r>
  <r>
    <x v="4"/>
    <s v="W"/>
    <n v="72"/>
    <n v="28"/>
    <n v="0"/>
    <n v="0"/>
  </r>
  <r>
    <x v="0"/>
    <s v="W"/>
    <n v="42"/>
    <n v="90"/>
    <n v="0"/>
    <n v="0"/>
  </r>
  <r>
    <x v="1"/>
    <s v="Z"/>
    <n v="42"/>
    <n v="44"/>
    <n v="1"/>
    <n v="42"/>
  </r>
  <r>
    <x v="3"/>
    <s v="Z"/>
    <n v="33"/>
    <n v="26"/>
    <n v="1"/>
    <n v="33"/>
  </r>
  <r>
    <x v="2"/>
    <s v="Z"/>
    <n v="9"/>
    <n v="9"/>
    <n v="1"/>
    <n v="9"/>
  </r>
  <r>
    <x v="4"/>
    <s v="W"/>
    <n v="4"/>
    <n v="29"/>
    <n v="0"/>
    <n v="0"/>
  </r>
  <r>
    <x v="2"/>
    <s v="W"/>
    <n v="37"/>
    <n v="12"/>
    <n v="0"/>
    <n v="0"/>
  </r>
  <r>
    <x v="1"/>
    <s v="Z"/>
    <n v="35"/>
    <n v="42"/>
    <n v="1"/>
    <n v="35"/>
  </r>
  <r>
    <x v="0"/>
    <s v="Z"/>
    <n v="32"/>
    <n v="66"/>
    <n v="1"/>
    <n v="32"/>
  </r>
  <r>
    <x v="0"/>
    <s v="W"/>
    <n v="32"/>
    <n v="92"/>
    <n v="0"/>
    <n v="0"/>
  </r>
  <r>
    <x v="1"/>
    <s v="Z"/>
    <n v="48"/>
    <n v="43"/>
    <n v="1"/>
    <n v="48"/>
  </r>
  <r>
    <x v="1"/>
    <s v="W"/>
    <n v="191"/>
    <n v="60"/>
    <n v="0"/>
    <n v="0"/>
  </r>
  <r>
    <x v="3"/>
    <s v="Z"/>
    <n v="9"/>
    <n v="24"/>
    <n v="1"/>
    <n v="9"/>
  </r>
  <r>
    <x v="0"/>
    <s v="Z"/>
    <n v="36"/>
    <n v="65"/>
    <n v="1"/>
    <n v="36"/>
  </r>
  <r>
    <x v="2"/>
    <s v="Z"/>
    <n v="47"/>
    <n v="7"/>
    <n v="1"/>
    <n v="47"/>
  </r>
  <r>
    <x v="1"/>
    <s v="W"/>
    <n v="4"/>
    <n v="63"/>
    <n v="0"/>
    <n v="0"/>
  </r>
  <r>
    <x v="4"/>
    <s v="Z"/>
    <n v="8"/>
    <n v="19"/>
    <n v="1"/>
    <n v="8"/>
  </r>
  <r>
    <x v="3"/>
    <s v="Z"/>
    <n v="3"/>
    <n v="22"/>
    <n v="1"/>
    <n v="3"/>
  </r>
  <r>
    <x v="0"/>
    <s v="Z"/>
    <n v="41"/>
    <n v="59"/>
    <n v="1"/>
    <n v="41"/>
  </r>
  <r>
    <x v="1"/>
    <s v="Z"/>
    <n v="44"/>
    <n v="40"/>
    <n v="1"/>
    <n v="44"/>
  </r>
  <r>
    <x v="2"/>
    <s v="W"/>
    <n v="45"/>
    <n v="12"/>
    <n v="0"/>
    <n v="0"/>
  </r>
  <r>
    <x v="4"/>
    <s v="Z"/>
    <n v="40"/>
    <n v="20"/>
    <n v="1"/>
    <n v="40"/>
  </r>
  <r>
    <x v="0"/>
    <s v="Z"/>
    <n v="3"/>
    <n v="63"/>
    <n v="1"/>
    <n v="3"/>
  </r>
  <r>
    <x v="3"/>
    <s v="Z"/>
    <n v="17"/>
    <n v="24"/>
    <n v="1"/>
    <n v="17"/>
  </r>
  <r>
    <x v="2"/>
    <s v="W"/>
    <n v="2"/>
    <n v="12"/>
    <n v="0"/>
    <n v="0"/>
  </r>
  <r>
    <x v="4"/>
    <s v="Z"/>
    <n v="14"/>
    <n v="19"/>
    <n v="1"/>
    <n v="14"/>
  </r>
  <r>
    <x v="3"/>
    <s v="Z"/>
    <n v="23"/>
    <n v="23"/>
    <n v="1"/>
    <n v="23"/>
  </r>
  <r>
    <x v="2"/>
    <s v="Z"/>
    <n v="11"/>
    <n v="8"/>
    <n v="1"/>
    <n v="11"/>
  </r>
  <r>
    <x v="0"/>
    <s v="Z"/>
    <n v="17"/>
    <n v="66"/>
    <n v="1"/>
    <n v="17"/>
  </r>
  <r>
    <x v="1"/>
    <s v="Z"/>
    <n v="30"/>
    <n v="41"/>
    <n v="1"/>
    <n v="30"/>
  </r>
  <r>
    <x v="0"/>
    <s v="W"/>
    <n v="97"/>
    <n v="98"/>
    <n v="0"/>
    <n v="0"/>
  </r>
  <r>
    <x v="2"/>
    <s v="W"/>
    <n v="11"/>
    <n v="12"/>
    <n v="0"/>
    <n v="0"/>
  </r>
  <r>
    <x v="4"/>
    <s v="Z"/>
    <n v="17"/>
    <n v="20"/>
    <n v="1"/>
    <n v="17"/>
  </r>
  <r>
    <x v="3"/>
    <s v="Z"/>
    <n v="4"/>
    <n v="23"/>
    <n v="1"/>
    <n v="4"/>
  </r>
  <r>
    <x v="4"/>
    <s v="W"/>
    <n v="79"/>
    <n v="31"/>
    <n v="0"/>
    <n v="0"/>
  </r>
  <r>
    <x v="0"/>
    <s v="Z"/>
    <n v="33"/>
    <n v="60"/>
    <n v="1"/>
    <n v="33"/>
  </r>
  <r>
    <x v="3"/>
    <s v="Z"/>
    <n v="26"/>
    <n v="23"/>
    <n v="1"/>
    <n v="26"/>
  </r>
  <r>
    <x v="4"/>
    <s v="Z"/>
    <n v="40"/>
    <n v="22"/>
    <n v="1"/>
    <n v="40"/>
  </r>
  <r>
    <x v="2"/>
    <s v="Z"/>
    <n v="42"/>
    <n v="9"/>
    <n v="1"/>
    <n v="42"/>
  </r>
  <r>
    <x v="3"/>
    <s v="Z"/>
    <n v="42"/>
    <n v="26"/>
    <n v="1"/>
    <n v="42"/>
  </r>
  <r>
    <x v="0"/>
    <s v="Z"/>
    <n v="9"/>
    <n v="70"/>
    <n v="1"/>
    <n v="9"/>
  </r>
  <r>
    <x v="1"/>
    <s v="Z"/>
    <n v="39"/>
    <n v="44"/>
    <n v="1"/>
    <n v="39"/>
  </r>
  <r>
    <x v="1"/>
    <s v="W"/>
    <n v="112"/>
    <n v="59"/>
    <n v="0"/>
    <n v="0"/>
  </r>
  <r>
    <x v="0"/>
    <s v="Z"/>
    <n v="34"/>
    <n v="66"/>
    <n v="1"/>
    <n v="34"/>
  </r>
  <r>
    <x v="4"/>
    <s v="Z"/>
    <n v="5"/>
    <n v="21"/>
    <n v="1"/>
    <n v="5"/>
  </r>
  <r>
    <x v="0"/>
    <s v="W"/>
    <n v="74"/>
    <n v="92"/>
    <n v="0"/>
    <n v="0"/>
  </r>
  <r>
    <x v="3"/>
    <s v="Z"/>
    <n v="14"/>
    <n v="26"/>
    <n v="1"/>
    <n v="14"/>
  </r>
  <r>
    <x v="1"/>
    <s v="W"/>
    <n v="1"/>
    <n v="60"/>
    <n v="0"/>
    <n v="0"/>
  </r>
  <r>
    <x v="3"/>
    <s v="W"/>
    <n v="43"/>
    <n v="36"/>
    <n v="0"/>
    <n v="0"/>
  </r>
  <r>
    <x v="2"/>
    <s v="Z"/>
    <n v="30"/>
    <n v="8"/>
    <n v="1"/>
    <n v="30"/>
  </r>
  <r>
    <x v="4"/>
    <s v="Z"/>
    <n v="14"/>
    <n v="20"/>
    <n v="1"/>
    <n v="14"/>
  </r>
  <r>
    <x v="3"/>
    <s v="W"/>
    <n v="33"/>
    <n v="38"/>
    <n v="0"/>
    <n v="0"/>
  </r>
  <r>
    <x v="1"/>
    <s v="Z"/>
    <n v="35"/>
    <n v="37"/>
    <n v="1"/>
    <n v="35"/>
  </r>
  <r>
    <x v="4"/>
    <s v="Z"/>
    <n v="40"/>
    <n v="19"/>
    <n v="1"/>
    <n v="40"/>
  </r>
  <r>
    <x v="3"/>
    <s v="W"/>
    <n v="21"/>
    <n v="36"/>
    <n v="0"/>
    <n v="0"/>
  </r>
  <r>
    <x v="0"/>
    <s v="W"/>
    <n v="2"/>
    <n v="97"/>
    <n v="0"/>
    <n v="0"/>
  </r>
  <r>
    <x v="4"/>
    <s v="Z"/>
    <n v="12"/>
    <n v="20"/>
    <n v="1"/>
    <n v="12"/>
  </r>
  <r>
    <x v="2"/>
    <s v="Z"/>
    <n v="15"/>
    <n v="8"/>
    <n v="1"/>
    <n v="15"/>
  </r>
  <r>
    <x v="1"/>
    <s v="Z"/>
    <n v="1"/>
    <n v="40"/>
    <n v="1"/>
    <n v="1"/>
  </r>
  <r>
    <x v="2"/>
    <s v="W"/>
    <n v="86"/>
    <n v="12"/>
    <n v="0"/>
    <n v="0"/>
  </r>
  <r>
    <x v="4"/>
    <s v="W"/>
    <n v="110"/>
    <n v="31"/>
    <n v="0"/>
    <n v="0"/>
  </r>
  <r>
    <x v="1"/>
    <s v="Z"/>
    <n v="33"/>
    <n v="38"/>
    <n v="1"/>
    <n v="33"/>
  </r>
  <r>
    <x v="3"/>
    <s v="Z"/>
    <n v="13"/>
    <n v="23"/>
    <n v="1"/>
    <n v="13"/>
  </r>
  <r>
    <x v="0"/>
    <s v="Z"/>
    <n v="37"/>
    <n v="61"/>
    <n v="1"/>
    <n v="37"/>
  </r>
  <r>
    <x v="2"/>
    <s v="W"/>
    <n v="1"/>
    <n v="12"/>
    <n v="0"/>
    <n v="0"/>
  </r>
  <r>
    <x v="1"/>
    <s v="W"/>
    <n v="68"/>
    <n v="59"/>
    <n v="0"/>
    <n v="0"/>
  </r>
  <r>
    <x v="0"/>
    <s v="Z"/>
    <n v="35"/>
    <n v="66"/>
    <n v="1"/>
    <n v="35"/>
  </r>
  <r>
    <x v="4"/>
    <s v="Z"/>
    <n v="25"/>
    <n v="21"/>
    <n v="1"/>
    <n v="25"/>
  </r>
  <r>
    <x v="3"/>
    <s v="Z"/>
    <n v="10"/>
    <n v="25"/>
    <n v="1"/>
    <n v="10"/>
  </r>
  <r>
    <x v="3"/>
    <s v="W"/>
    <n v="38"/>
    <n v="37"/>
    <n v="0"/>
    <n v="0"/>
  </r>
  <r>
    <x v="2"/>
    <s v="Z"/>
    <n v="22"/>
    <n v="8"/>
    <n v="1"/>
    <n v="22"/>
  </r>
  <r>
    <x v="4"/>
    <s v="Z"/>
    <n v="25"/>
    <n v="20"/>
    <n v="1"/>
    <n v="25"/>
  </r>
  <r>
    <x v="1"/>
    <s v="Z"/>
    <n v="8"/>
    <n v="39"/>
    <n v="1"/>
    <n v="8"/>
  </r>
  <r>
    <x v="0"/>
    <s v="Z"/>
    <n v="45"/>
    <n v="62"/>
    <n v="1"/>
    <n v="45"/>
  </r>
  <r>
    <x v="0"/>
    <s v="W"/>
    <n v="116"/>
    <n v="100"/>
    <n v="0"/>
    <n v="0"/>
  </r>
  <r>
    <x v="4"/>
    <s v="Z"/>
    <n v="29"/>
    <n v="19"/>
    <n v="1"/>
    <n v="29"/>
  </r>
  <r>
    <x v="3"/>
    <s v="W"/>
    <n v="5"/>
    <n v="34"/>
    <n v="0"/>
    <n v="0"/>
  </r>
  <r>
    <x v="2"/>
    <s v="W"/>
    <n v="22"/>
    <n v="11"/>
    <n v="0"/>
    <n v="0"/>
  </r>
  <r>
    <x v="4"/>
    <s v="Z"/>
    <n v="37"/>
    <n v="22"/>
    <n v="1"/>
    <n v="37"/>
  </r>
  <r>
    <x v="0"/>
    <s v="Z"/>
    <n v="10"/>
    <n v="70"/>
    <n v="1"/>
    <n v="10"/>
  </r>
  <r>
    <x v="1"/>
    <s v="Z"/>
    <n v="42"/>
    <n v="44"/>
    <n v="1"/>
    <n v="42"/>
  </r>
  <r>
    <x v="0"/>
    <s v="W"/>
    <n v="11"/>
    <n v="94"/>
    <n v="0"/>
    <n v="0"/>
  </r>
  <r>
    <x v="1"/>
    <s v="W"/>
    <n v="48"/>
    <n v="59"/>
    <n v="0"/>
    <n v="0"/>
  </r>
  <r>
    <x v="4"/>
    <s v="Z"/>
    <n v="20"/>
    <n v="21"/>
    <n v="1"/>
    <n v="20"/>
  </r>
  <r>
    <x v="3"/>
    <s v="Z"/>
    <n v="26"/>
    <n v="25"/>
    <n v="1"/>
    <n v="26"/>
  </r>
  <r>
    <x v="2"/>
    <s v="Z"/>
    <n v="24"/>
    <n v="9"/>
    <n v="1"/>
    <n v="24"/>
  </r>
  <r>
    <x v="0"/>
    <s v="Z"/>
    <n v="38"/>
    <n v="68"/>
    <n v="1"/>
    <n v="38"/>
  </r>
  <r>
    <x v="4"/>
    <s v="Z"/>
    <n v="14"/>
    <n v="21"/>
    <n v="1"/>
    <n v="14"/>
  </r>
  <r>
    <x v="1"/>
    <s v="Z"/>
    <n v="4"/>
    <n v="43"/>
    <n v="1"/>
    <n v="4"/>
  </r>
  <r>
    <x v="3"/>
    <s v="W"/>
    <n v="19"/>
    <n v="36"/>
    <n v="0"/>
    <n v="0"/>
  </r>
  <r>
    <x v="0"/>
    <s v="Z"/>
    <n v="30"/>
    <n v="65"/>
    <n v="1"/>
    <n v="30"/>
  </r>
  <r>
    <x v="1"/>
    <s v="W"/>
    <n v="6"/>
    <n v="63"/>
    <n v="0"/>
    <n v="0"/>
  </r>
  <r>
    <x v="0"/>
    <s v="Z"/>
    <n v="43"/>
    <n v="59"/>
    <n v="1"/>
    <n v="43"/>
  </r>
  <r>
    <x v="1"/>
    <s v="W"/>
    <n v="1"/>
    <n v="61"/>
    <n v="0"/>
    <n v="0"/>
  </r>
  <r>
    <x v="4"/>
    <s v="W"/>
    <n v="147"/>
    <n v="30"/>
    <n v="0"/>
    <n v="0"/>
  </r>
  <r>
    <x v="2"/>
    <s v="Z"/>
    <n v="15"/>
    <n v="8"/>
    <n v="1"/>
    <n v="15"/>
  </r>
  <r>
    <x v="0"/>
    <s v="Z"/>
    <n v="24"/>
    <n v="63"/>
    <n v="1"/>
    <n v="24"/>
  </r>
  <r>
    <x v="3"/>
    <s v="Z"/>
    <n v="19"/>
    <n v="24"/>
    <n v="1"/>
    <n v="19"/>
  </r>
  <r>
    <x v="0"/>
    <s v="W"/>
    <n v="134"/>
    <n v="99"/>
    <n v="0"/>
    <n v="0"/>
  </r>
  <r>
    <x v="1"/>
    <s v="Z"/>
    <n v="12"/>
    <n v="38"/>
    <n v="1"/>
    <n v="12"/>
  </r>
  <r>
    <x v="4"/>
    <s v="W"/>
    <n v="4"/>
    <n v="30"/>
    <n v="0"/>
    <n v="0"/>
  </r>
  <r>
    <x v="2"/>
    <s v="Z"/>
    <n v="26"/>
    <n v="8"/>
    <n v="1"/>
    <n v="26"/>
  </r>
  <r>
    <x v="0"/>
    <s v="Z"/>
    <n v="38"/>
    <n v="66"/>
    <n v="1"/>
    <n v="38"/>
  </r>
  <r>
    <x v="0"/>
    <s v="W"/>
    <n v="38"/>
    <n v="98"/>
    <n v="0"/>
    <n v="0"/>
  </r>
  <r>
    <x v="3"/>
    <s v="W"/>
    <n v="44"/>
    <n v="37"/>
    <n v="0"/>
    <n v="0"/>
  </r>
  <r>
    <x v="2"/>
    <s v="Z"/>
    <n v="21"/>
    <n v="8"/>
    <n v="1"/>
    <n v="21"/>
  </r>
  <r>
    <x v="1"/>
    <s v="Z"/>
    <n v="10"/>
    <n v="39"/>
    <n v="1"/>
    <n v="10"/>
  </r>
  <r>
    <x v="3"/>
    <s v="W"/>
    <n v="15"/>
    <n v="38"/>
    <n v="0"/>
    <n v="0"/>
  </r>
  <r>
    <x v="1"/>
    <s v="W"/>
    <n v="22"/>
    <n v="63"/>
    <n v="0"/>
    <n v="0"/>
  </r>
  <r>
    <x v="0"/>
    <s v="Z"/>
    <n v="9"/>
    <n v="60"/>
    <n v="1"/>
    <n v="9"/>
  </r>
  <r>
    <x v="4"/>
    <s v="Z"/>
    <n v="6"/>
    <n v="19"/>
    <n v="1"/>
    <n v="6"/>
  </r>
  <r>
    <x v="2"/>
    <s v="Z"/>
    <n v="4"/>
    <n v="8"/>
    <n v="1"/>
    <n v="4"/>
  </r>
  <r>
    <x v="4"/>
    <s v="W"/>
    <n v="6"/>
    <n v="25"/>
    <n v="0"/>
    <n v="0"/>
  </r>
  <r>
    <x v="0"/>
    <s v="Z"/>
    <n v="48"/>
    <n v="79"/>
    <n v="1"/>
    <n v="48"/>
  </r>
  <r>
    <x v="1"/>
    <s v="Z"/>
    <n v="34"/>
    <n v="42"/>
    <n v="1"/>
    <n v="34"/>
  </r>
  <r>
    <x v="3"/>
    <s v="W"/>
    <n v="49"/>
    <n v="35"/>
    <n v="0"/>
    <n v="0"/>
  </r>
  <r>
    <x v="2"/>
    <s v="Z"/>
    <n v="10"/>
    <n v="8"/>
    <n v="1"/>
    <n v="10"/>
  </r>
  <r>
    <x v="4"/>
    <s v="Z"/>
    <n v="47"/>
    <n v="21"/>
    <n v="1"/>
    <n v="47"/>
  </r>
  <r>
    <x v="0"/>
    <s v="Z"/>
    <n v="48"/>
    <n v="66"/>
    <n v="1"/>
    <n v="48"/>
  </r>
  <r>
    <x v="1"/>
    <s v="W"/>
    <n v="34"/>
    <n v="58"/>
    <n v="0"/>
    <n v="0"/>
  </r>
  <r>
    <x v="2"/>
    <s v="Z"/>
    <n v="5"/>
    <n v="9"/>
    <n v="1"/>
    <n v="5"/>
  </r>
  <r>
    <x v="4"/>
    <s v="W"/>
    <n v="46"/>
    <n v="30"/>
    <n v="0"/>
    <n v="0"/>
  </r>
  <r>
    <x v="0"/>
    <s v="Z"/>
    <n v="49"/>
    <n v="65"/>
    <n v="1"/>
    <n v="49"/>
  </r>
  <r>
    <x v="2"/>
    <s v="Z"/>
    <n v="16"/>
    <n v="8"/>
    <n v="1"/>
    <n v="16"/>
  </r>
  <r>
    <x v="1"/>
    <s v="Z"/>
    <n v="5"/>
    <n v="37"/>
    <n v="1"/>
    <n v="5"/>
  </r>
  <r>
    <x v="4"/>
    <s v="W"/>
    <n v="1"/>
    <n v="32"/>
    <n v="0"/>
    <n v="0"/>
  </r>
  <r>
    <x v="2"/>
    <s v="Z"/>
    <n v="34"/>
    <n v="7"/>
    <n v="1"/>
    <n v="34"/>
  </r>
  <r>
    <x v="0"/>
    <s v="Z"/>
    <n v="29"/>
    <n v="59"/>
    <n v="1"/>
    <n v="29"/>
  </r>
  <r>
    <x v="3"/>
    <s v="Z"/>
    <n v="34"/>
    <n v="24"/>
    <n v="1"/>
    <n v="34"/>
  </r>
  <r>
    <x v="4"/>
    <s v="Z"/>
    <n v="27"/>
    <n v="20"/>
    <n v="1"/>
    <n v="27"/>
  </r>
  <r>
    <x v="2"/>
    <s v="Z"/>
    <n v="40"/>
    <n v="8"/>
    <n v="1"/>
    <n v="40"/>
  </r>
  <r>
    <x v="0"/>
    <s v="W"/>
    <n v="184"/>
    <n v="99"/>
    <n v="0"/>
    <n v="0"/>
  </r>
  <r>
    <x v="1"/>
    <s v="Z"/>
    <n v="48"/>
    <n v="38"/>
    <n v="1"/>
    <n v="48"/>
  </r>
  <r>
    <x v="3"/>
    <s v="Z"/>
    <n v="21"/>
    <n v="23"/>
    <n v="1"/>
    <n v="21"/>
  </r>
  <r>
    <x v="0"/>
    <s v="Z"/>
    <n v="47"/>
    <n v="66"/>
    <n v="1"/>
    <n v="47"/>
  </r>
  <r>
    <x v="3"/>
    <s v="Z"/>
    <n v="6"/>
    <n v="25"/>
    <n v="1"/>
    <n v="6"/>
  </r>
  <r>
    <x v="1"/>
    <s v="Z"/>
    <n v="47"/>
    <n v="41"/>
    <n v="1"/>
    <n v="47"/>
  </r>
  <r>
    <x v="2"/>
    <s v="W"/>
    <n v="192"/>
    <n v="12"/>
    <n v="0"/>
    <n v="0"/>
  </r>
  <r>
    <x v="3"/>
    <s v="W"/>
    <n v="48"/>
    <n v="37"/>
    <n v="0"/>
    <n v="0"/>
  </r>
  <r>
    <x v="0"/>
    <s v="Z"/>
    <n v="18"/>
    <n v="62"/>
    <n v="1"/>
    <n v="18"/>
  </r>
  <r>
    <x v="1"/>
    <s v="Z"/>
    <n v="25"/>
    <n v="39"/>
    <n v="1"/>
    <n v="25"/>
  </r>
  <r>
    <x v="4"/>
    <s v="Z"/>
    <n v="2"/>
    <n v="20"/>
    <n v="1"/>
    <n v="2"/>
  </r>
  <r>
    <x v="3"/>
    <s v="W"/>
    <n v="13"/>
    <n v="38"/>
    <n v="0"/>
    <n v="0"/>
  </r>
  <r>
    <x v="1"/>
    <s v="W"/>
    <n v="121"/>
    <n v="63"/>
    <n v="0"/>
    <n v="0"/>
  </r>
  <r>
    <x v="4"/>
    <s v="Z"/>
    <n v="30"/>
    <n v="19"/>
    <n v="1"/>
    <n v="30"/>
  </r>
  <r>
    <x v="2"/>
    <s v="Z"/>
    <n v="46"/>
    <n v="8"/>
    <n v="1"/>
    <n v="46"/>
  </r>
  <r>
    <x v="2"/>
    <s v="W"/>
    <n v="49"/>
    <n v="11"/>
    <n v="0"/>
    <n v="0"/>
  </r>
  <r>
    <x v="0"/>
    <s v="W"/>
    <n v="61"/>
    <n v="90"/>
    <n v="0"/>
    <n v="0"/>
  </r>
  <r>
    <x v="4"/>
    <s v="Z"/>
    <n v="19"/>
    <n v="22"/>
    <n v="1"/>
    <n v="19"/>
  </r>
  <r>
    <x v="1"/>
    <s v="Z"/>
    <n v="22"/>
    <n v="44"/>
    <n v="1"/>
    <n v="22"/>
  </r>
  <r>
    <x v="3"/>
    <s v="Z"/>
    <n v="9"/>
    <n v="25"/>
    <n v="1"/>
    <n v="9"/>
  </r>
  <r>
    <x v="0"/>
    <s v="W"/>
    <n v="4"/>
    <n v="94"/>
    <n v="0"/>
    <n v="0"/>
  </r>
  <r>
    <x v="4"/>
    <s v="Z"/>
    <n v="8"/>
    <n v="21"/>
    <n v="1"/>
    <n v="8"/>
  </r>
  <r>
    <x v="2"/>
    <s v="Z"/>
    <n v="47"/>
    <n v="8"/>
    <n v="1"/>
    <n v="47"/>
  </r>
  <r>
    <x v="4"/>
    <s v="W"/>
    <n v="82"/>
    <n v="29"/>
    <n v="0"/>
    <n v="0"/>
  </r>
  <r>
    <x v="1"/>
    <s v="W"/>
    <n v="26"/>
    <n v="58"/>
    <n v="0"/>
    <n v="0"/>
  </r>
  <r>
    <x v="2"/>
    <s v="Z"/>
    <n v="24"/>
    <n v="9"/>
    <n v="1"/>
    <n v="24"/>
  </r>
  <r>
    <x v="3"/>
    <s v="Z"/>
    <n v="36"/>
    <n v="26"/>
    <n v="1"/>
    <n v="36"/>
  </r>
  <r>
    <x v="0"/>
    <s v="Z"/>
    <n v="6"/>
    <n v="68"/>
    <n v="1"/>
    <n v="6"/>
  </r>
  <r>
    <x v="3"/>
    <s v="W"/>
    <n v="45"/>
    <n v="36"/>
    <n v="0"/>
    <n v="0"/>
  </r>
  <r>
    <x v="2"/>
    <s v="Z"/>
    <n v="18"/>
    <n v="8"/>
    <n v="1"/>
    <n v="18"/>
  </r>
  <r>
    <x v="1"/>
    <s v="Z"/>
    <n v="20"/>
    <n v="41"/>
    <n v="1"/>
    <n v="20"/>
  </r>
  <r>
    <x v="4"/>
    <s v="W"/>
    <n v="4"/>
    <n v="32"/>
    <n v="0"/>
    <n v="0"/>
  </r>
  <r>
    <x v="1"/>
    <s v="Z"/>
    <n v="48"/>
    <n v="37"/>
    <n v="1"/>
    <n v="48"/>
  </r>
  <r>
    <x v="1"/>
    <s v="W"/>
    <n v="64"/>
    <n v="61"/>
    <n v="0"/>
    <n v="0"/>
  </r>
  <r>
    <x v="0"/>
    <s v="Z"/>
    <n v="43"/>
    <n v="63"/>
    <n v="1"/>
    <n v="43"/>
  </r>
  <r>
    <x v="3"/>
    <s v="Z"/>
    <n v="24"/>
    <n v="24"/>
    <n v="1"/>
    <n v="24"/>
  </r>
  <r>
    <x v="1"/>
    <s v="W"/>
    <n v="4"/>
    <n v="62"/>
    <n v="0"/>
    <n v="0"/>
  </r>
  <r>
    <x v="4"/>
    <s v="Z"/>
    <n v="35"/>
    <n v="19"/>
    <n v="1"/>
    <n v="35"/>
  </r>
  <r>
    <x v="2"/>
    <s v="Z"/>
    <n v="41"/>
    <n v="8"/>
    <n v="1"/>
    <n v="41"/>
  </r>
  <r>
    <x v="0"/>
    <s v="Z"/>
    <n v="23"/>
    <n v="61"/>
    <n v="1"/>
    <n v="23"/>
  </r>
  <r>
    <x v="3"/>
    <s v="Z"/>
    <n v="46"/>
    <n v="23"/>
    <n v="1"/>
    <n v="4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3"/>
  </r>
  <r>
    <x v="1"/>
    <x v="0"/>
    <n v="32"/>
  </r>
  <r>
    <x v="2"/>
    <x v="0"/>
    <n v="38"/>
  </r>
  <r>
    <x v="3"/>
    <x v="0"/>
    <n v="33"/>
  </r>
  <r>
    <x v="4"/>
    <x v="0"/>
    <n v="43"/>
  </r>
  <r>
    <x v="1"/>
    <x v="1"/>
    <n v="32"/>
  </r>
  <r>
    <x v="3"/>
    <x v="0"/>
    <n v="14"/>
  </r>
  <r>
    <x v="1"/>
    <x v="0"/>
    <n v="44"/>
  </r>
  <r>
    <x v="3"/>
    <x v="0"/>
    <n v="1"/>
  </r>
  <r>
    <x v="0"/>
    <x v="0"/>
    <n v="2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">
  <r>
    <x v="0"/>
    <x v="0"/>
    <n v="3"/>
  </r>
  <r>
    <x v="1"/>
    <x v="0"/>
    <n v="32"/>
  </r>
  <r>
    <x v="2"/>
    <x v="0"/>
    <n v="38"/>
  </r>
  <r>
    <x v="3"/>
    <x v="0"/>
    <n v="33"/>
  </r>
  <r>
    <x v="4"/>
    <x v="0"/>
    <n v="43"/>
  </r>
  <r>
    <x v="1"/>
    <x v="1"/>
    <n v="32"/>
  </r>
  <r>
    <x v="3"/>
    <x v="0"/>
    <n v="14"/>
  </r>
  <r>
    <x v="1"/>
    <x v="0"/>
    <n v="44"/>
  </r>
  <r>
    <x v="3"/>
    <x v="0"/>
    <n v="1"/>
  </r>
  <r>
    <x v="0"/>
    <x v="0"/>
    <n v="21"/>
  </r>
  <r>
    <x v="4"/>
    <x v="1"/>
    <n v="43"/>
  </r>
  <r>
    <x v="2"/>
    <x v="1"/>
    <n v="38"/>
  </r>
  <r>
    <x v="0"/>
    <x v="0"/>
    <n v="9"/>
  </r>
  <r>
    <x v="1"/>
    <x v="0"/>
    <n v="8"/>
  </r>
  <r>
    <x v="1"/>
    <x v="1"/>
    <n v="50"/>
  </r>
  <r>
    <x v="4"/>
    <x v="0"/>
    <n v="32"/>
  </r>
  <r>
    <x v="2"/>
    <x v="0"/>
    <n v="7"/>
  </r>
  <r>
    <x v="3"/>
    <x v="0"/>
    <n v="10"/>
  </r>
  <r>
    <x v="2"/>
    <x v="1"/>
    <n v="7"/>
  </r>
  <r>
    <x v="4"/>
    <x v="0"/>
    <n v="25"/>
  </r>
  <r>
    <x v="1"/>
    <x v="0"/>
    <n v="33"/>
  </r>
  <r>
    <x v="3"/>
    <x v="1"/>
    <n v="36"/>
  </r>
  <r>
    <x v="0"/>
    <x v="0"/>
    <n v="5"/>
  </r>
  <r>
    <x v="1"/>
    <x v="0"/>
    <n v="35"/>
  </r>
  <r>
    <x v="0"/>
    <x v="1"/>
    <n v="38"/>
  </r>
  <r>
    <x v="3"/>
    <x v="0"/>
    <n v="10"/>
  </r>
  <r>
    <x v="3"/>
    <x v="1"/>
    <n v="4"/>
  </r>
  <r>
    <x v="0"/>
    <x v="0"/>
    <n v="42"/>
  </r>
  <r>
    <x v="2"/>
    <x v="0"/>
    <n v="28"/>
  </r>
  <r>
    <x v="4"/>
    <x v="0"/>
    <n v="19"/>
  </r>
  <r>
    <x v="4"/>
    <x v="1"/>
    <n v="72"/>
  </r>
  <r>
    <x v="0"/>
    <x v="1"/>
    <n v="42"/>
  </r>
  <r>
    <x v="1"/>
    <x v="0"/>
    <n v="42"/>
  </r>
  <r>
    <x v="3"/>
    <x v="0"/>
    <n v="33"/>
  </r>
  <r>
    <x v="2"/>
    <x v="0"/>
    <n v="9"/>
  </r>
  <r>
    <x v="4"/>
    <x v="1"/>
    <n v="4"/>
  </r>
  <r>
    <x v="2"/>
    <x v="1"/>
    <n v="37"/>
  </r>
  <r>
    <x v="1"/>
    <x v="0"/>
    <n v="35"/>
  </r>
  <r>
    <x v="0"/>
    <x v="0"/>
    <n v="32"/>
  </r>
  <r>
    <x v="0"/>
    <x v="1"/>
    <n v="32"/>
  </r>
  <r>
    <x v="1"/>
    <x v="0"/>
    <n v="48"/>
  </r>
  <r>
    <x v="1"/>
    <x v="1"/>
    <n v="191"/>
  </r>
  <r>
    <x v="3"/>
    <x v="0"/>
    <n v="9"/>
  </r>
  <r>
    <x v="0"/>
    <x v="0"/>
    <n v="36"/>
  </r>
  <r>
    <x v="2"/>
    <x v="0"/>
    <n v="47"/>
  </r>
  <r>
    <x v="1"/>
    <x v="1"/>
    <n v="4"/>
  </r>
  <r>
    <x v="4"/>
    <x v="0"/>
    <n v="8"/>
  </r>
  <r>
    <x v="3"/>
    <x v="0"/>
    <n v="3"/>
  </r>
  <r>
    <x v="0"/>
    <x v="0"/>
    <n v="41"/>
  </r>
  <r>
    <x v="1"/>
    <x v="0"/>
    <n v="44"/>
  </r>
  <r>
    <x v="2"/>
    <x v="1"/>
    <n v="45"/>
  </r>
  <r>
    <x v="4"/>
    <x v="0"/>
    <n v="40"/>
  </r>
  <r>
    <x v="0"/>
    <x v="0"/>
    <n v="3"/>
  </r>
  <r>
    <x v="3"/>
    <x v="0"/>
    <n v="17"/>
  </r>
  <r>
    <x v="2"/>
    <x v="1"/>
    <n v="2"/>
  </r>
  <r>
    <x v="4"/>
    <x v="0"/>
    <n v="14"/>
  </r>
  <r>
    <x v="3"/>
    <x v="0"/>
    <n v="23"/>
  </r>
  <r>
    <x v="2"/>
    <x v="0"/>
    <n v="11"/>
  </r>
  <r>
    <x v="0"/>
    <x v="0"/>
    <n v="17"/>
  </r>
  <r>
    <x v="1"/>
    <x v="0"/>
    <n v="30"/>
  </r>
  <r>
    <x v="0"/>
    <x v="1"/>
    <n v="97"/>
  </r>
  <r>
    <x v="2"/>
    <x v="1"/>
    <n v="11"/>
  </r>
  <r>
    <x v="4"/>
    <x v="0"/>
    <n v="17"/>
  </r>
  <r>
    <x v="3"/>
    <x v="0"/>
    <n v="4"/>
  </r>
  <r>
    <x v="4"/>
    <x v="1"/>
    <n v="79"/>
  </r>
  <r>
    <x v="0"/>
    <x v="0"/>
    <n v="33"/>
  </r>
  <r>
    <x v="3"/>
    <x v="0"/>
    <n v="26"/>
  </r>
  <r>
    <x v="4"/>
    <x v="0"/>
    <n v="40"/>
  </r>
  <r>
    <x v="2"/>
    <x v="0"/>
    <n v="42"/>
  </r>
  <r>
    <x v="3"/>
    <x v="0"/>
    <n v="42"/>
  </r>
  <r>
    <x v="0"/>
    <x v="0"/>
    <n v="9"/>
  </r>
  <r>
    <x v="1"/>
    <x v="0"/>
    <n v="39"/>
  </r>
  <r>
    <x v="1"/>
    <x v="1"/>
    <n v="112"/>
  </r>
  <r>
    <x v="0"/>
    <x v="0"/>
    <n v="34"/>
  </r>
  <r>
    <x v="4"/>
    <x v="0"/>
    <n v="5"/>
  </r>
  <r>
    <x v="0"/>
    <x v="1"/>
    <n v="74"/>
  </r>
  <r>
    <x v="3"/>
    <x v="0"/>
    <n v="14"/>
  </r>
  <r>
    <x v="1"/>
    <x v="1"/>
    <n v="1"/>
  </r>
  <r>
    <x v="3"/>
    <x v="1"/>
    <n v="43"/>
  </r>
  <r>
    <x v="2"/>
    <x v="0"/>
    <n v="30"/>
  </r>
  <r>
    <x v="4"/>
    <x v="0"/>
    <n v="14"/>
  </r>
  <r>
    <x v="3"/>
    <x v="1"/>
    <n v="33"/>
  </r>
  <r>
    <x v="1"/>
    <x v="0"/>
    <n v="35"/>
  </r>
  <r>
    <x v="4"/>
    <x v="0"/>
    <n v="40"/>
  </r>
  <r>
    <x v="3"/>
    <x v="1"/>
    <n v="21"/>
  </r>
  <r>
    <x v="0"/>
    <x v="1"/>
    <n v="2"/>
  </r>
  <r>
    <x v="4"/>
    <x v="0"/>
    <n v="12"/>
  </r>
  <r>
    <x v="2"/>
    <x v="0"/>
    <n v="15"/>
  </r>
  <r>
    <x v="1"/>
    <x v="0"/>
    <n v="1"/>
  </r>
  <r>
    <x v="2"/>
    <x v="1"/>
    <n v="86"/>
  </r>
  <r>
    <x v="4"/>
    <x v="1"/>
    <n v="110"/>
  </r>
  <r>
    <x v="1"/>
    <x v="0"/>
    <n v="33"/>
  </r>
  <r>
    <x v="3"/>
    <x v="0"/>
    <n v="13"/>
  </r>
  <r>
    <x v="0"/>
    <x v="0"/>
    <n v="37"/>
  </r>
  <r>
    <x v="2"/>
    <x v="1"/>
    <n v="1"/>
  </r>
  <r>
    <x v="1"/>
    <x v="1"/>
    <n v="68"/>
  </r>
  <r>
    <x v="0"/>
    <x v="0"/>
    <n v="35"/>
  </r>
  <r>
    <x v="4"/>
    <x v="0"/>
    <n v="25"/>
  </r>
  <r>
    <x v="3"/>
    <x v="0"/>
    <n v="10"/>
  </r>
  <r>
    <x v="3"/>
    <x v="1"/>
    <n v="38"/>
  </r>
  <r>
    <x v="2"/>
    <x v="0"/>
    <n v="22"/>
  </r>
  <r>
    <x v="4"/>
    <x v="0"/>
    <n v="25"/>
  </r>
  <r>
    <x v="1"/>
    <x v="0"/>
    <n v="8"/>
  </r>
  <r>
    <x v="0"/>
    <x v="0"/>
    <n v="45"/>
  </r>
  <r>
    <x v="0"/>
    <x v="1"/>
    <n v="116"/>
  </r>
  <r>
    <x v="4"/>
    <x v="0"/>
    <n v="29"/>
  </r>
  <r>
    <x v="3"/>
    <x v="1"/>
    <n v="5"/>
  </r>
  <r>
    <x v="2"/>
    <x v="1"/>
    <n v="22"/>
  </r>
  <r>
    <x v="4"/>
    <x v="0"/>
    <n v="37"/>
  </r>
  <r>
    <x v="0"/>
    <x v="0"/>
    <n v="10"/>
  </r>
  <r>
    <x v="1"/>
    <x v="0"/>
    <n v="42"/>
  </r>
  <r>
    <x v="0"/>
    <x v="1"/>
    <n v="11"/>
  </r>
  <r>
    <x v="1"/>
    <x v="1"/>
    <n v="48"/>
  </r>
  <r>
    <x v="4"/>
    <x v="0"/>
    <n v="20"/>
  </r>
  <r>
    <x v="3"/>
    <x v="0"/>
    <n v="26"/>
  </r>
  <r>
    <x v="2"/>
    <x v="0"/>
    <n v="24"/>
  </r>
  <r>
    <x v="0"/>
    <x v="0"/>
    <n v="38"/>
  </r>
  <r>
    <x v="4"/>
    <x v="0"/>
    <n v="14"/>
  </r>
  <r>
    <x v="1"/>
    <x v="0"/>
    <n v="4"/>
  </r>
  <r>
    <x v="3"/>
    <x v="1"/>
    <n v="19"/>
  </r>
  <r>
    <x v="0"/>
    <x v="0"/>
    <n v="30"/>
  </r>
  <r>
    <x v="1"/>
    <x v="1"/>
    <n v="6"/>
  </r>
  <r>
    <x v="0"/>
    <x v="0"/>
    <n v="43"/>
  </r>
  <r>
    <x v="1"/>
    <x v="1"/>
    <n v="1"/>
  </r>
  <r>
    <x v="4"/>
    <x v="1"/>
    <n v="147"/>
  </r>
  <r>
    <x v="2"/>
    <x v="0"/>
    <n v="15"/>
  </r>
  <r>
    <x v="0"/>
    <x v="0"/>
    <n v="24"/>
  </r>
  <r>
    <x v="3"/>
    <x v="0"/>
    <n v="19"/>
  </r>
  <r>
    <x v="0"/>
    <x v="1"/>
    <n v="134"/>
  </r>
  <r>
    <x v="1"/>
    <x v="0"/>
    <n v="12"/>
  </r>
  <r>
    <x v="4"/>
    <x v="1"/>
    <n v="4"/>
  </r>
  <r>
    <x v="2"/>
    <x v="0"/>
    <n v="26"/>
  </r>
  <r>
    <x v="0"/>
    <x v="0"/>
    <n v="38"/>
  </r>
  <r>
    <x v="0"/>
    <x v="1"/>
    <n v="38"/>
  </r>
  <r>
    <x v="3"/>
    <x v="1"/>
    <n v="44"/>
  </r>
  <r>
    <x v="2"/>
    <x v="0"/>
    <n v="21"/>
  </r>
  <r>
    <x v="1"/>
    <x v="0"/>
    <n v="10"/>
  </r>
  <r>
    <x v="3"/>
    <x v="1"/>
    <n v="15"/>
  </r>
  <r>
    <x v="1"/>
    <x v="1"/>
    <n v="22"/>
  </r>
  <r>
    <x v="0"/>
    <x v="0"/>
    <n v="9"/>
  </r>
  <r>
    <x v="4"/>
    <x v="0"/>
    <n v="6"/>
  </r>
  <r>
    <x v="2"/>
    <x v="0"/>
    <n v="4"/>
  </r>
  <r>
    <x v="4"/>
    <x v="1"/>
    <n v="6"/>
  </r>
  <r>
    <x v="0"/>
    <x v="0"/>
    <n v="48"/>
  </r>
  <r>
    <x v="1"/>
    <x v="0"/>
    <n v="34"/>
  </r>
  <r>
    <x v="3"/>
    <x v="1"/>
    <n v="49"/>
  </r>
  <r>
    <x v="2"/>
    <x v="0"/>
    <n v="10"/>
  </r>
  <r>
    <x v="4"/>
    <x v="0"/>
    <n v="47"/>
  </r>
  <r>
    <x v="0"/>
    <x v="0"/>
    <n v="48"/>
  </r>
  <r>
    <x v="1"/>
    <x v="1"/>
    <n v="34"/>
  </r>
  <r>
    <x v="2"/>
    <x v="0"/>
    <n v="5"/>
  </r>
  <r>
    <x v="4"/>
    <x v="1"/>
    <n v="46"/>
  </r>
  <r>
    <x v="0"/>
    <x v="0"/>
    <n v="49"/>
  </r>
  <r>
    <x v="2"/>
    <x v="0"/>
    <n v="16"/>
  </r>
  <r>
    <x v="1"/>
    <x v="0"/>
    <n v="5"/>
  </r>
  <r>
    <x v="4"/>
    <x v="1"/>
    <n v="1"/>
  </r>
  <r>
    <x v="2"/>
    <x v="0"/>
    <n v="34"/>
  </r>
  <r>
    <x v="0"/>
    <x v="0"/>
    <n v="29"/>
  </r>
  <r>
    <x v="3"/>
    <x v="0"/>
    <n v="34"/>
  </r>
  <r>
    <x v="4"/>
    <x v="0"/>
    <n v="27"/>
  </r>
  <r>
    <x v="2"/>
    <x v="0"/>
    <n v="40"/>
  </r>
  <r>
    <x v="0"/>
    <x v="1"/>
    <n v="184"/>
  </r>
  <r>
    <x v="1"/>
    <x v="0"/>
    <n v="48"/>
  </r>
  <r>
    <x v="3"/>
    <x v="0"/>
    <n v="21"/>
  </r>
  <r>
    <x v="0"/>
    <x v="0"/>
    <n v="47"/>
  </r>
  <r>
    <x v="3"/>
    <x v="0"/>
    <n v="6"/>
  </r>
  <r>
    <x v="1"/>
    <x v="0"/>
    <n v="47"/>
  </r>
  <r>
    <x v="2"/>
    <x v="1"/>
    <n v="192"/>
  </r>
  <r>
    <x v="3"/>
    <x v="1"/>
    <n v="48"/>
  </r>
  <r>
    <x v="0"/>
    <x v="0"/>
    <n v="18"/>
  </r>
  <r>
    <x v="1"/>
    <x v="0"/>
    <n v="25"/>
  </r>
  <r>
    <x v="4"/>
    <x v="0"/>
    <n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s v="Algier"/>
    <s v="T4"/>
    <x v="0"/>
    <n v="3"/>
  </r>
  <r>
    <x v="0"/>
    <s v="Algier"/>
    <s v="T5"/>
    <x v="0"/>
    <n v="32"/>
  </r>
  <r>
    <x v="0"/>
    <s v="Algier"/>
    <s v="T1"/>
    <x v="0"/>
    <n v="38"/>
  </r>
  <r>
    <x v="0"/>
    <s v="Algier"/>
    <s v="T2"/>
    <x v="0"/>
    <n v="33"/>
  </r>
  <r>
    <x v="0"/>
    <s v="Algier"/>
    <s v="T3"/>
    <x v="0"/>
    <n v="43"/>
  </r>
  <r>
    <x v="1"/>
    <s v="Tunis"/>
    <s v="T5"/>
    <x v="1"/>
    <n v="32"/>
  </r>
  <r>
    <x v="1"/>
    <s v="Tunis"/>
    <s v="T2"/>
    <x v="0"/>
    <n v="14"/>
  </r>
  <r>
    <x v="2"/>
    <s v="Benghazi"/>
    <s v="T5"/>
    <x v="0"/>
    <n v="44"/>
  </r>
  <r>
    <x v="2"/>
    <s v="Benghazi"/>
    <s v="T2"/>
    <x v="0"/>
    <n v="1"/>
  </r>
  <r>
    <x v="2"/>
    <s v="Benghazi"/>
    <s v="T4"/>
    <x v="0"/>
    <n v="21"/>
  </r>
  <r>
    <x v="3"/>
    <s v="Aleksandria"/>
    <s v="T3"/>
    <x v="1"/>
    <n v="43"/>
  </r>
  <r>
    <x v="3"/>
    <s v="Aleksandria"/>
    <s v="T1"/>
    <x v="1"/>
    <n v="38"/>
  </r>
  <r>
    <x v="3"/>
    <s v="Aleksandria"/>
    <s v="T4"/>
    <x v="0"/>
    <n v="9"/>
  </r>
  <r>
    <x v="3"/>
    <s v="Aleksandria"/>
    <s v="T5"/>
    <x v="0"/>
    <n v="8"/>
  </r>
  <r>
    <x v="4"/>
    <s v="Bejrut"/>
    <s v="T5"/>
    <x v="1"/>
    <n v="50"/>
  </r>
  <r>
    <x v="4"/>
    <s v="Bejrut"/>
    <s v="T3"/>
    <x v="0"/>
    <n v="32"/>
  </r>
  <r>
    <x v="4"/>
    <s v="Bejrut"/>
    <s v="T1"/>
    <x v="0"/>
    <n v="7"/>
  </r>
  <r>
    <x v="4"/>
    <s v="Bejrut"/>
    <s v="T2"/>
    <x v="0"/>
    <n v="10"/>
  </r>
  <r>
    <x v="5"/>
    <s v="Palermo"/>
    <s v="T1"/>
    <x v="1"/>
    <n v="7"/>
  </r>
  <r>
    <x v="5"/>
    <s v="Palermo"/>
    <s v="T3"/>
    <x v="0"/>
    <n v="25"/>
  </r>
  <r>
    <x v="5"/>
    <s v="Palermo"/>
    <s v="T5"/>
    <x v="0"/>
    <n v="33"/>
  </r>
  <r>
    <x v="6"/>
    <s v="Neapol"/>
    <s v="T2"/>
    <x v="1"/>
    <n v="36"/>
  </r>
  <r>
    <x v="6"/>
    <s v="Neapol"/>
    <s v="T4"/>
    <x v="0"/>
    <n v="5"/>
  </r>
  <r>
    <x v="6"/>
    <s v="Neapol"/>
    <s v="T5"/>
    <x v="0"/>
    <n v="35"/>
  </r>
  <r>
    <x v="7"/>
    <s v="Monako"/>
    <s v="T4"/>
    <x v="1"/>
    <n v="38"/>
  </r>
  <r>
    <x v="7"/>
    <s v="Monako"/>
    <s v="T2"/>
    <x v="0"/>
    <n v="10"/>
  </r>
  <r>
    <x v="8"/>
    <s v="Barcelona"/>
    <s v="T2"/>
    <x v="1"/>
    <n v="4"/>
  </r>
  <r>
    <x v="8"/>
    <s v="Barcelona"/>
    <s v="T4"/>
    <x v="0"/>
    <n v="42"/>
  </r>
  <r>
    <x v="8"/>
    <s v="Barcelona"/>
    <s v="T1"/>
    <x v="0"/>
    <n v="28"/>
  </r>
  <r>
    <x v="8"/>
    <s v="Barcelona"/>
    <s v="T3"/>
    <x v="0"/>
    <n v="19"/>
  </r>
  <r>
    <x v="9"/>
    <s v="Walencja"/>
    <s v="T3"/>
    <x v="1"/>
    <n v="72"/>
  </r>
  <r>
    <x v="9"/>
    <s v="Walencja"/>
    <s v="T4"/>
    <x v="1"/>
    <n v="42"/>
  </r>
  <r>
    <x v="9"/>
    <s v="Walencja"/>
    <s v="T5"/>
    <x v="0"/>
    <n v="42"/>
  </r>
  <r>
    <x v="9"/>
    <s v="Walencja"/>
    <s v="T2"/>
    <x v="0"/>
    <n v="33"/>
  </r>
  <r>
    <x v="9"/>
    <s v="Walencja"/>
    <s v="T1"/>
    <x v="0"/>
    <n v="9"/>
  </r>
  <r>
    <x v="10"/>
    <s v="Algier"/>
    <s v="T3"/>
    <x v="1"/>
    <n v="4"/>
  </r>
  <r>
    <x v="10"/>
    <s v="Algier"/>
    <s v="T1"/>
    <x v="1"/>
    <n v="37"/>
  </r>
  <r>
    <x v="10"/>
    <s v="Algier"/>
    <s v="T5"/>
    <x v="0"/>
    <n v="35"/>
  </r>
  <r>
    <x v="10"/>
    <s v="Algier"/>
    <s v="T4"/>
    <x v="0"/>
    <n v="32"/>
  </r>
  <r>
    <x v="11"/>
    <s v="Tunis"/>
    <s v="T4"/>
    <x v="1"/>
    <n v="32"/>
  </r>
  <r>
    <x v="11"/>
    <s v="Tunis"/>
    <s v="T5"/>
    <x v="0"/>
    <n v="48"/>
  </r>
  <r>
    <x v="12"/>
    <s v="Benghazi"/>
    <s v="T5"/>
    <x v="1"/>
    <n v="191"/>
  </r>
  <r>
    <x v="12"/>
    <s v="Benghazi"/>
    <s v="T2"/>
    <x v="0"/>
    <n v="9"/>
  </r>
  <r>
    <x v="12"/>
    <s v="Benghazi"/>
    <s v="T4"/>
    <x v="0"/>
    <n v="36"/>
  </r>
  <r>
    <x v="13"/>
    <s v="Aleksandria"/>
    <s v="T1"/>
    <x v="0"/>
    <n v="47"/>
  </r>
  <r>
    <x v="13"/>
    <s v="Aleksandria"/>
    <s v="T5"/>
    <x v="1"/>
    <n v="4"/>
  </r>
  <r>
    <x v="13"/>
    <s v="Aleksandria"/>
    <s v="T3"/>
    <x v="0"/>
    <n v="8"/>
  </r>
  <r>
    <x v="13"/>
    <s v="Aleksandria"/>
    <s v="T2"/>
    <x v="0"/>
    <n v="3"/>
  </r>
  <r>
    <x v="13"/>
    <s v="Aleksandria"/>
    <s v="T4"/>
    <x v="0"/>
    <n v="41"/>
  </r>
  <r>
    <x v="14"/>
    <s v="Bejrut"/>
    <s v="T5"/>
    <x v="0"/>
    <n v="44"/>
  </r>
  <r>
    <x v="14"/>
    <s v="Bejrut"/>
    <s v="T1"/>
    <x v="1"/>
    <n v="45"/>
  </r>
  <r>
    <x v="14"/>
    <s v="Bejrut"/>
    <s v="T3"/>
    <x v="0"/>
    <n v="40"/>
  </r>
  <r>
    <x v="14"/>
    <s v="Bejrut"/>
    <s v="T4"/>
    <x v="0"/>
    <n v="3"/>
  </r>
  <r>
    <x v="14"/>
    <s v="Bejrut"/>
    <s v="T2"/>
    <x v="0"/>
    <n v="17"/>
  </r>
  <r>
    <x v="15"/>
    <s v="Palermo"/>
    <s v="T1"/>
    <x v="1"/>
    <n v="2"/>
  </r>
  <r>
    <x v="15"/>
    <s v="Palermo"/>
    <s v="T3"/>
    <x v="0"/>
    <n v="14"/>
  </r>
  <r>
    <x v="15"/>
    <s v="Palermo"/>
    <s v="T2"/>
    <x v="0"/>
    <n v="23"/>
  </r>
  <r>
    <x v="16"/>
    <s v="Neapol"/>
    <s v="T1"/>
    <x v="0"/>
    <n v="11"/>
  </r>
  <r>
    <x v="16"/>
    <s v="Neapol"/>
    <s v="T4"/>
    <x v="0"/>
    <n v="17"/>
  </r>
  <r>
    <x v="16"/>
    <s v="Neapol"/>
    <s v="T5"/>
    <x v="0"/>
    <n v="30"/>
  </r>
  <r>
    <x v="17"/>
    <s v="Monako"/>
    <s v="T4"/>
    <x v="1"/>
    <n v="97"/>
  </r>
  <r>
    <x v="17"/>
    <s v="Monako"/>
    <s v="T1"/>
    <x v="1"/>
    <n v="11"/>
  </r>
  <r>
    <x v="17"/>
    <s v="Monako"/>
    <s v="T3"/>
    <x v="0"/>
    <n v="17"/>
  </r>
  <r>
    <x v="17"/>
    <s v="Monako"/>
    <s v="T2"/>
    <x v="0"/>
    <n v="4"/>
  </r>
  <r>
    <x v="18"/>
    <s v="Barcelona"/>
    <s v="T3"/>
    <x v="1"/>
    <n v="79"/>
  </r>
  <r>
    <x v="18"/>
    <s v="Barcelona"/>
    <s v="T4"/>
    <x v="0"/>
    <n v="33"/>
  </r>
  <r>
    <x v="18"/>
    <s v="Barcelona"/>
    <s v="T2"/>
    <x v="0"/>
    <n v="26"/>
  </r>
  <r>
    <x v="19"/>
    <s v="Walencja"/>
    <s v="T3"/>
    <x v="0"/>
    <n v="40"/>
  </r>
  <r>
    <x v="19"/>
    <s v="Walencja"/>
    <s v="T1"/>
    <x v="0"/>
    <n v="42"/>
  </r>
  <r>
    <x v="19"/>
    <s v="Walencja"/>
    <s v="T2"/>
    <x v="0"/>
    <n v="42"/>
  </r>
  <r>
    <x v="19"/>
    <s v="Walencja"/>
    <s v="T4"/>
    <x v="0"/>
    <n v="9"/>
  </r>
  <r>
    <x v="19"/>
    <s v="Walencja"/>
    <s v="T5"/>
    <x v="0"/>
    <n v="39"/>
  </r>
  <r>
    <x v="20"/>
    <s v="Algier"/>
    <s v="T5"/>
    <x v="1"/>
    <n v="112"/>
  </r>
  <r>
    <x v="20"/>
    <s v="Algier"/>
    <s v="T4"/>
    <x v="0"/>
    <n v="34"/>
  </r>
  <r>
    <x v="20"/>
    <s v="Algier"/>
    <s v="T3"/>
    <x v="0"/>
    <n v="5"/>
  </r>
  <r>
    <x v="21"/>
    <s v="Tunis"/>
    <s v="T4"/>
    <x v="1"/>
    <n v="74"/>
  </r>
  <r>
    <x v="21"/>
    <s v="Tunis"/>
    <s v="T2"/>
    <x v="0"/>
    <n v="14"/>
  </r>
  <r>
    <x v="22"/>
    <s v="Benghazi"/>
    <s v="T5"/>
    <x v="1"/>
    <n v="1"/>
  </r>
  <r>
    <x v="22"/>
    <s v="Benghazi"/>
    <s v="T2"/>
    <x v="1"/>
    <n v="43"/>
  </r>
  <r>
    <x v="22"/>
    <s v="Benghazi"/>
    <s v="T1"/>
    <x v="0"/>
    <n v="30"/>
  </r>
  <r>
    <x v="22"/>
    <s v="Benghazi"/>
    <s v="T3"/>
    <x v="0"/>
    <n v="14"/>
  </r>
  <r>
    <x v="23"/>
    <s v="Aleksandria"/>
    <s v="T2"/>
    <x v="1"/>
    <n v="33"/>
  </r>
  <r>
    <x v="23"/>
    <s v="Aleksandria"/>
    <s v="T5"/>
    <x v="0"/>
    <n v="35"/>
  </r>
  <r>
    <x v="23"/>
    <s v="Aleksandria"/>
    <s v="T3"/>
    <x v="0"/>
    <n v="40"/>
  </r>
  <r>
    <x v="24"/>
    <s v="Bejrut"/>
    <s v="T2"/>
    <x v="1"/>
    <n v="21"/>
  </r>
  <r>
    <x v="24"/>
    <s v="Bejrut"/>
    <s v="T4"/>
    <x v="1"/>
    <n v="2"/>
  </r>
  <r>
    <x v="24"/>
    <s v="Bejrut"/>
    <s v="T3"/>
    <x v="0"/>
    <n v="12"/>
  </r>
  <r>
    <x v="24"/>
    <s v="Bejrut"/>
    <s v="T1"/>
    <x v="0"/>
    <n v="15"/>
  </r>
  <r>
    <x v="24"/>
    <s v="Bejrut"/>
    <s v="T5"/>
    <x v="0"/>
    <n v="1"/>
  </r>
  <r>
    <x v="25"/>
    <s v="Palermo"/>
    <s v="T1"/>
    <x v="1"/>
    <n v="86"/>
  </r>
  <r>
    <x v="25"/>
    <s v="Palermo"/>
    <s v="T3"/>
    <x v="1"/>
    <n v="110"/>
  </r>
  <r>
    <x v="25"/>
    <s v="Palermo"/>
    <s v="T5"/>
    <x v="0"/>
    <n v="33"/>
  </r>
  <r>
    <x v="25"/>
    <s v="Palermo"/>
    <s v="T2"/>
    <x v="0"/>
    <n v="13"/>
  </r>
  <r>
    <x v="25"/>
    <s v="Palermo"/>
    <s v="T4"/>
    <x v="0"/>
    <n v="37"/>
  </r>
  <r>
    <x v="26"/>
    <s v="Neapol"/>
    <s v="T1"/>
    <x v="1"/>
    <n v="1"/>
  </r>
  <r>
    <x v="26"/>
    <s v="Neapol"/>
    <s v="T5"/>
    <x v="1"/>
    <n v="68"/>
  </r>
  <r>
    <x v="26"/>
    <s v="Neapol"/>
    <s v="T4"/>
    <x v="0"/>
    <n v="35"/>
  </r>
  <r>
    <x v="26"/>
    <s v="Neapol"/>
    <s v="T3"/>
    <x v="0"/>
    <n v="25"/>
  </r>
  <r>
    <x v="26"/>
    <s v="Neapol"/>
    <s v="T2"/>
    <x v="0"/>
    <n v="10"/>
  </r>
  <r>
    <x v="27"/>
    <s v="Monako"/>
    <s v="T2"/>
    <x v="1"/>
    <n v="38"/>
  </r>
  <r>
    <x v="27"/>
    <s v="Monako"/>
    <s v="T1"/>
    <x v="0"/>
    <n v="22"/>
  </r>
  <r>
    <x v="27"/>
    <s v="Monako"/>
    <s v="T3"/>
    <x v="0"/>
    <n v="25"/>
  </r>
  <r>
    <x v="27"/>
    <s v="Monako"/>
    <s v="T5"/>
    <x v="0"/>
    <n v="8"/>
  </r>
  <r>
    <x v="27"/>
    <s v="Monako"/>
    <s v="T4"/>
    <x v="0"/>
    <n v="45"/>
  </r>
  <r>
    <x v="28"/>
    <s v="Barcelona"/>
    <s v="T4"/>
    <x v="1"/>
    <n v="116"/>
  </r>
  <r>
    <x v="28"/>
    <s v="Barcelona"/>
    <s v="T3"/>
    <x v="0"/>
    <n v="29"/>
  </r>
  <r>
    <x v="29"/>
    <s v="Walencja"/>
    <s v="T2"/>
    <x v="1"/>
    <n v="5"/>
  </r>
  <r>
    <x v="29"/>
    <s v="Walencja"/>
    <s v="T1"/>
    <x v="1"/>
    <n v="22"/>
  </r>
  <r>
    <x v="29"/>
    <s v="Walencja"/>
    <s v="T3"/>
    <x v="0"/>
    <n v="37"/>
  </r>
  <r>
    <x v="29"/>
    <s v="Walencja"/>
    <s v="T4"/>
    <x v="0"/>
    <n v="10"/>
  </r>
  <r>
    <x v="29"/>
    <s v="Walencja"/>
    <s v="T5"/>
    <x v="0"/>
    <n v="42"/>
  </r>
  <r>
    <x v="30"/>
    <s v="Algier"/>
    <s v="T4"/>
    <x v="1"/>
    <n v="11"/>
  </r>
  <r>
    <x v="30"/>
    <s v="Algier"/>
    <s v="T5"/>
    <x v="1"/>
    <n v="48"/>
  </r>
  <r>
    <x v="30"/>
    <s v="Algier"/>
    <s v="T3"/>
    <x v="0"/>
    <n v="20"/>
  </r>
  <r>
    <x v="30"/>
    <s v="Algier"/>
    <s v="T2"/>
    <x v="0"/>
    <n v="26"/>
  </r>
  <r>
    <x v="31"/>
    <s v="Tunis"/>
    <s v="T1"/>
    <x v="0"/>
    <n v="24"/>
  </r>
  <r>
    <x v="31"/>
    <s v="Tunis"/>
    <s v="T4"/>
    <x v="0"/>
    <n v="38"/>
  </r>
  <r>
    <x v="31"/>
    <s v="Tunis"/>
    <s v="T3"/>
    <x v="0"/>
    <n v="14"/>
  </r>
  <r>
    <x v="31"/>
    <s v="Tunis"/>
    <s v="T5"/>
    <x v="0"/>
    <n v="4"/>
  </r>
  <r>
    <x v="32"/>
    <s v="Benghazi"/>
    <s v="T2"/>
    <x v="1"/>
    <n v="19"/>
  </r>
  <r>
    <x v="32"/>
    <s v="Benghazi"/>
    <s v="T4"/>
    <x v="0"/>
    <n v="30"/>
  </r>
  <r>
    <x v="33"/>
    <s v="Aleksandria"/>
    <s v="T5"/>
    <x v="1"/>
    <n v="6"/>
  </r>
  <r>
    <x v="33"/>
    <s v="Aleksandria"/>
    <s v="T4"/>
    <x v="0"/>
    <n v="43"/>
  </r>
  <r>
    <x v="34"/>
    <s v="Bejrut"/>
    <s v="T5"/>
    <x v="1"/>
    <n v="1"/>
  </r>
  <r>
    <x v="34"/>
    <s v="Bejrut"/>
    <s v="T3"/>
    <x v="1"/>
    <n v="147"/>
  </r>
  <r>
    <x v="34"/>
    <s v="Bejrut"/>
    <s v="T1"/>
    <x v="0"/>
    <n v="15"/>
  </r>
  <r>
    <x v="34"/>
    <s v="Bejrut"/>
    <s v="T4"/>
    <x v="0"/>
    <n v="24"/>
  </r>
  <r>
    <x v="34"/>
    <s v="Bejrut"/>
    <s v="T2"/>
    <x v="0"/>
    <n v="19"/>
  </r>
  <r>
    <x v="35"/>
    <s v="Palermo"/>
    <s v="T4"/>
    <x v="1"/>
    <n v="134"/>
  </r>
  <r>
    <x v="35"/>
    <s v="Palermo"/>
    <s v="T5"/>
    <x v="0"/>
    <n v="12"/>
  </r>
  <r>
    <x v="36"/>
    <s v="Neapol"/>
    <s v="T3"/>
    <x v="1"/>
    <n v="4"/>
  </r>
  <r>
    <x v="36"/>
    <s v="Neapol"/>
    <s v="T1"/>
    <x v="0"/>
    <n v="26"/>
  </r>
  <r>
    <x v="36"/>
    <s v="Neapol"/>
    <s v="T4"/>
    <x v="0"/>
    <n v="38"/>
  </r>
  <r>
    <x v="37"/>
    <s v="Monako"/>
    <s v="T4"/>
    <x v="1"/>
    <n v="38"/>
  </r>
  <r>
    <x v="37"/>
    <s v="Monako"/>
    <s v="T2"/>
    <x v="1"/>
    <n v="44"/>
  </r>
  <r>
    <x v="37"/>
    <s v="Monako"/>
    <s v="T1"/>
    <x v="0"/>
    <n v="21"/>
  </r>
  <r>
    <x v="37"/>
    <s v="Monako"/>
    <s v="T5"/>
    <x v="0"/>
    <n v="10"/>
  </r>
  <r>
    <x v="38"/>
    <s v="Barcelona"/>
    <s v="T2"/>
    <x v="1"/>
    <n v="15"/>
  </r>
  <r>
    <x v="38"/>
    <s v="Barcelona"/>
    <s v="T5"/>
    <x v="1"/>
    <n v="22"/>
  </r>
  <r>
    <x v="38"/>
    <s v="Barcelona"/>
    <s v="T4"/>
    <x v="0"/>
    <n v="9"/>
  </r>
  <r>
    <x v="38"/>
    <s v="Barcelona"/>
    <s v="T3"/>
    <x v="0"/>
    <n v="6"/>
  </r>
  <r>
    <x v="38"/>
    <s v="Barcelona"/>
    <s v="T1"/>
    <x v="0"/>
    <n v="4"/>
  </r>
  <r>
    <x v="39"/>
    <s v="Walencja"/>
    <s v="T3"/>
    <x v="1"/>
    <n v="6"/>
  </r>
  <r>
    <x v="39"/>
    <s v="Walencja"/>
    <s v="T4"/>
    <x v="0"/>
    <n v="48"/>
  </r>
  <r>
    <x v="40"/>
    <s v="Algier"/>
    <s v="T5"/>
    <x v="0"/>
    <n v="34"/>
  </r>
  <r>
    <x v="40"/>
    <s v="Algier"/>
    <s v="T2"/>
    <x v="1"/>
    <n v="49"/>
  </r>
  <r>
    <x v="40"/>
    <s v="Algier"/>
    <s v="T1"/>
    <x v="0"/>
    <n v="10"/>
  </r>
  <r>
    <x v="40"/>
    <s v="Algier"/>
    <s v="T3"/>
    <x v="0"/>
    <n v="47"/>
  </r>
  <r>
    <x v="40"/>
    <s v="Algier"/>
    <s v="T4"/>
    <x v="0"/>
    <n v="48"/>
  </r>
  <r>
    <x v="41"/>
    <s v="Tunis"/>
    <s v="T5"/>
    <x v="1"/>
    <n v="34"/>
  </r>
  <r>
    <x v="41"/>
    <s v="Tunis"/>
    <s v="T1"/>
    <x v="0"/>
    <n v="5"/>
  </r>
  <r>
    <x v="42"/>
    <s v="Benghazi"/>
    <s v="T3"/>
    <x v="1"/>
    <n v="46"/>
  </r>
  <r>
    <x v="42"/>
    <s v="Benghazi"/>
    <s v="T4"/>
    <x v="0"/>
    <n v="49"/>
  </r>
  <r>
    <x v="42"/>
    <s v="Benghazi"/>
    <s v="T1"/>
    <x v="0"/>
    <n v="16"/>
  </r>
  <r>
    <x v="43"/>
    <s v="Aleksandria"/>
    <s v="T5"/>
    <x v="0"/>
    <n v="5"/>
  </r>
  <r>
    <x v="43"/>
    <s v="Aleksandria"/>
    <s v="T3"/>
    <x v="1"/>
    <n v="1"/>
  </r>
  <r>
    <x v="43"/>
    <s v="Aleksandria"/>
    <s v="T1"/>
    <x v="0"/>
    <n v="34"/>
  </r>
  <r>
    <x v="43"/>
    <s v="Aleksandria"/>
    <s v="T4"/>
    <x v="0"/>
    <n v="29"/>
  </r>
  <r>
    <x v="44"/>
    <s v="Bejrut"/>
    <s v="T2"/>
    <x v="0"/>
    <n v="34"/>
  </r>
  <r>
    <x v="44"/>
    <s v="Bejrut"/>
    <s v="T3"/>
    <x v="0"/>
    <n v="27"/>
  </r>
  <r>
    <x v="44"/>
    <s v="Bejrut"/>
    <s v="T1"/>
    <x v="0"/>
    <n v="40"/>
  </r>
  <r>
    <x v="45"/>
    <s v="Palermo"/>
    <s v="T4"/>
    <x v="1"/>
    <n v="184"/>
  </r>
  <r>
    <x v="45"/>
    <s v="Palermo"/>
    <s v="T5"/>
    <x v="0"/>
    <n v="48"/>
  </r>
  <r>
    <x v="45"/>
    <s v="Palermo"/>
    <s v="T2"/>
    <x v="0"/>
    <n v="21"/>
  </r>
  <r>
    <x v="46"/>
    <s v="Neapol"/>
    <s v="T4"/>
    <x v="0"/>
    <n v="47"/>
  </r>
  <r>
    <x v="46"/>
    <s v="Neapol"/>
    <s v="T2"/>
    <x v="0"/>
    <n v="6"/>
  </r>
  <r>
    <x v="46"/>
    <s v="Neapol"/>
    <s v="T5"/>
    <x v="0"/>
    <n v="47"/>
  </r>
  <r>
    <x v="47"/>
    <s v="Monako"/>
    <s v="T1"/>
    <x v="1"/>
    <n v="192"/>
  </r>
  <r>
    <x v="47"/>
    <s v="Monako"/>
    <s v="T2"/>
    <x v="1"/>
    <n v="48"/>
  </r>
  <r>
    <x v="47"/>
    <s v="Monako"/>
    <s v="T4"/>
    <x v="0"/>
    <n v="18"/>
  </r>
  <r>
    <x v="47"/>
    <s v="Monako"/>
    <s v="T5"/>
    <x v="0"/>
    <n v="25"/>
  </r>
  <r>
    <x v="47"/>
    <s v="Monako"/>
    <s v="T3"/>
    <x v="0"/>
    <n v="2"/>
  </r>
  <r>
    <x v="48"/>
    <s v="Barcelona"/>
    <s v="T2"/>
    <x v="1"/>
    <n v="13"/>
  </r>
  <r>
    <x v="48"/>
    <s v="Barcelona"/>
    <s v="T5"/>
    <x v="1"/>
    <n v="121"/>
  </r>
  <r>
    <x v="48"/>
    <s v="Barcelona"/>
    <s v="T3"/>
    <x v="0"/>
    <n v="30"/>
  </r>
  <r>
    <x v="48"/>
    <s v="Barcelona"/>
    <s v="T1"/>
    <x v="0"/>
    <n v="46"/>
  </r>
  <r>
    <x v="49"/>
    <s v="Walencja"/>
    <s v="T1"/>
    <x v="1"/>
    <n v="49"/>
  </r>
  <r>
    <x v="49"/>
    <s v="Walencja"/>
    <s v="T4"/>
    <x v="1"/>
    <n v="61"/>
  </r>
  <r>
    <x v="49"/>
    <s v="Walencja"/>
    <s v="T3"/>
    <x v="0"/>
    <n v="19"/>
  </r>
  <r>
    <x v="49"/>
    <s v="Walencja"/>
    <s v="T5"/>
    <x v="0"/>
    <n v="22"/>
  </r>
  <r>
    <x v="50"/>
    <s v="Algier"/>
    <s v="T2"/>
    <x v="0"/>
    <n v="9"/>
  </r>
  <r>
    <x v="50"/>
    <s v="Algier"/>
    <s v="T4"/>
    <x v="1"/>
    <n v="4"/>
  </r>
  <r>
    <x v="50"/>
    <s v="Algier"/>
    <s v="T3"/>
    <x v="0"/>
    <n v="8"/>
  </r>
  <r>
    <x v="50"/>
    <s v="Algier"/>
    <s v="T1"/>
    <x v="0"/>
    <n v="47"/>
  </r>
  <r>
    <x v="51"/>
    <s v="Tunis"/>
    <s v="T3"/>
    <x v="1"/>
    <n v="82"/>
  </r>
  <r>
    <x v="51"/>
    <s v="Tunis"/>
    <s v="T5"/>
    <x v="1"/>
    <n v="26"/>
  </r>
  <r>
    <x v="51"/>
    <s v="Tunis"/>
    <s v="T1"/>
    <x v="0"/>
    <n v="24"/>
  </r>
  <r>
    <x v="51"/>
    <s v="Tunis"/>
    <s v="T2"/>
    <x v="0"/>
    <n v="36"/>
  </r>
  <r>
    <x v="51"/>
    <s v="Tunis"/>
    <s v="T4"/>
    <x v="0"/>
    <n v="6"/>
  </r>
  <r>
    <x v="52"/>
    <s v="Benghazi"/>
    <s v="T2"/>
    <x v="1"/>
    <n v="45"/>
  </r>
  <r>
    <x v="52"/>
    <s v="Benghazi"/>
    <s v="T1"/>
    <x v="0"/>
    <n v="18"/>
  </r>
  <r>
    <x v="52"/>
    <s v="Benghazi"/>
    <s v="T5"/>
    <x v="0"/>
    <n v="20"/>
  </r>
  <r>
    <x v="53"/>
    <s v="Aleksandria"/>
    <s v="T3"/>
    <x v="1"/>
    <n v="4"/>
  </r>
  <r>
    <x v="53"/>
    <s v="Aleksandria"/>
    <s v="T5"/>
    <x v="0"/>
    <n v="48"/>
  </r>
  <r>
    <x v="54"/>
    <s v="Bejrut"/>
    <s v="T5"/>
    <x v="1"/>
    <n v="64"/>
  </r>
  <r>
    <x v="54"/>
    <s v="Bejrut"/>
    <s v="T4"/>
    <x v="0"/>
    <n v="43"/>
  </r>
  <r>
    <x v="54"/>
    <s v="Bejrut"/>
    <s v="T2"/>
    <x v="0"/>
    <n v="24"/>
  </r>
  <r>
    <x v="55"/>
    <s v="Palermo"/>
    <s v="T5"/>
    <x v="1"/>
    <n v="4"/>
  </r>
  <r>
    <x v="55"/>
    <s v="Palermo"/>
    <s v="T3"/>
    <x v="0"/>
    <n v="35"/>
  </r>
  <r>
    <x v="55"/>
    <s v="Palermo"/>
    <s v="T1"/>
    <x v="0"/>
    <n v="41"/>
  </r>
  <r>
    <x v="55"/>
    <s v="Palermo"/>
    <s v="T4"/>
    <x v="0"/>
    <n v="23"/>
  </r>
  <r>
    <x v="55"/>
    <s v="Palermo"/>
    <s v="T2"/>
    <x v="0"/>
    <n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B65D81-A2C3-4007-88BB-6EC85377A8D8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20" firstHeaderRow="1" firstDataRow="1" firstDataCol="0"/>
  <pivotFields count="4"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5CEC56-7C21-40C3-B307-27BB1D5E8A5B}" name="Tabela przestawna3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D10" firstHeaderRow="1" firstDataRow="2" firstDataCol="1"/>
  <pivotFields count="3">
    <pivotField axis="axisRow" showAll="0">
      <items count="6">
        <item x="2"/>
        <item x="3"/>
        <item x="4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z ile ton" fld="2" baseField="0" baseItem="0"/>
  </dataFields>
  <formats count="2">
    <format dxfId="9">
      <pivotArea field="0" grandCol="1" collapsedLevelsAreSubtotals="1" axis="axisRow" fieldPosition="0">
        <references count="1">
          <reference field="0" count="1">
            <x v="1"/>
          </reference>
        </references>
      </pivotArea>
    </format>
    <format dxfId="8">
      <pivotArea field="0" grandCol="1" collapsedLevelsAreSubtotals="1" axis="axisRow" fieldPosition="0">
        <references count="1">
          <reference field="0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80CFD-0307-478E-99B0-6B158A9DBCE6}" name="Tabela przestawna5" cacheId="1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D10" firstHeaderRow="1" firstDataRow="2" firstDataCol="1"/>
  <pivotFields count="3">
    <pivotField axis="axisRow" showAll="0">
      <items count="6">
        <item x="2"/>
        <item x="3"/>
        <item x="4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z ile t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FB03DF-0A37-4F1D-B1E8-89CE3FCB845B}" name="Tabela przestawna7" cacheId="5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O106:R147" firstHeaderRow="1" firstDataRow="2" firstDataCol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5"/>
    <field x="0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a z ile t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A8D28-7504-4EA7-AE63-120388A9144B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E8:AG14" firstHeaderRow="0" firstDataRow="1" firstDataCol="1"/>
  <pivotFields count="6"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ładunek" fld="4" baseField="0" baseItem="0"/>
    <dataField name="Suma z Tony" fld="5" baseField="0" baseItem="0"/>
  </dataFields>
  <formats count="1">
    <format dxfId="10">
      <pivotArea collapsedLevelsAreSubtotals="1" fieldPosition="0">
        <references count="1">
          <reference field="0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179089A-3CC0-4091-94F8-5A0320563A6D}" autoFormatId="16" applyNumberFormats="0" applyBorderFormats="0" applyFontFormats="0" applyPatternFormats="0" applyAlignmentFormats="0" applyWidthHeightFormats="0">
  <queryTableRefresh nextId="11" unboundColumnsRight="4">
    <queryTableFields count="10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63BA67-51A1-4666-BFD9-4FCDDE4C6C1D}" name="statek" displayName="statek" ref="A1:J203" tableType="queryTable" totalsRowShown="0">
  <autoFilter ref="A1:J203" xr:uid="{8763BA67-51A1-4666-BFD9-4FCDDE4C6C1D}"/>
  <tableColumns count="10">
    <tableColumn id="1" xr3:uid="{EFE7C983-32D2-4476-88DD-25348B3338C6}" uniqueName="1" name="data" queryTableFieldId="1" dataDxfId="7"/>
    <tableColumn id="2" xr3:uid="{0BED426A-7725-4E27-A358-6B7BF77EAE0D}" uniqueName="2" name="port" queryTableFieldId="2" dataDxfId="6"/>
    <tableColumn id="3" xr3:uid="{7E7B15BD-18EB-4DEC-AC19-072F3BA01FA1}" uniqueName="3" name="towar" queryTableFieldId="3" dataDxfId="5"/>
    <tableColumn id="4" xr3:uid="{26E115B6-A3C6-4050-9169-E7196B5CA70E}" uniqueName="4" name="Z/W" queryTableFieldId="4" dataDxfId="4"/>
    <tableColumn id="5" xr3:uid="{99AF4F6E-3CE9-4570-AFF8-EAE673BB05D3}" uniqueName="5" name="ile ton" queryTableFieldId="5"/>
    <tableColumn id="6" xr3:uid="{E926EDB2-A58D-4D98-A161-37061C370A70}" uniqueName="6" name="cena za tone w talarach" queryTableFieldId="6"/>
    <tableColumn id="7" xr3:uid="{393163FA-A108-4540-A572-A26592CE2FAD}" uniqueName="7" name="Załadunek" queryTableFieldId="7" dataDxfId="3">
      <calculatedColumnFormula>IF(statek[[#This Row],[Z/W]] = "Z",1,0)</calculatedColumnFormula>
    </tableColumn>
    <tableColumn id="8" xr3:uid="{EAEE1F26-0CB0-44E1-81C5-3057A605B773}" uniqueName="8" name="Tony" queryTableFieldId="8" dataDxfId="2">
      <calculatedColumnFormula>IF(statek[[#This Row],[Załadunek]] = 1,statek[[#This Row],[ile ton]],0)</calculatedColumnFormula>
    </tableColumn>
    <tableColumn id="9" xr3:uid="{AF795778-38B6-445D-A7E0-BE2691A8B824}" uniqueName="9" name="Różnica" queryTableFieldId="9" dataDxfId="1">
      <calculatedColumnFormula>A2-A1-1</calculatedColumnFormula>
    </tableColumn>
    <tableColumn id="10" xr3:uid="{73C1BDAA-4221-4467-BE61-2D8EABEC9008}" uniqueName="10" name="BANK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E40F2-09A9-4D67-B0B2-EF5F12ED9E4B}">
  <dimension ref="A3:C20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</cols>
  <sheetData>
    <row r="3" spans="1:3" x14ac:dyDescent="0.25">
      <c r="A3" s="3"/>
      <c r="B3" s="4"/>
      <c r="C3" s="5"/>
    </row>
    <row r="4" spans="1:3" x14ac:dyDescent="0.25">
      <c r="A4" s="6"/>
      <c r="B4" s="7"/>
      <c r="C4" s="8"/>
    </row>
    <row r="5" spans="1:3" x14ac:dyDescent="0.25">
      <c r="A5" s="6"/>
      <c r="B5" s="7"/>
      <c r="C5" s="8"/>
    </row>
    <row r="6" spans="1:3" x14ac:dyDescent="0.25">
      <c r="A6" s="6"/>
      <c r="B6" s="7"/>
      <c r="C6" s="8"/>
    </row>
    <row r="7" spans="1:3" x14ac:dyDescent="0.25">
      <c r="A7" s="6"/>
      <c r="B7" s="7"/>
      <c r="C7" s="8"/>
    </row>
    <row r="8" spans="1:3" x14ac:dyDescent="0.25">
      <c r="A8" s="6"/>
      <c r="B8" s="7"/>
      <c r="C8" s="8"/>
    </row>
    <row r="9" spans="1:3" x14ac:dyDescent="0.25">
      <c r="A9" s="6"/>
      <c r="B9" s="7"/>
      <c r="C9" s="8"/>
    </row>
    <row r="10" spans="1:3" x14ac:dyDescent="0.25">
      <c r="A10" s="6"/>
      <c r="B10" s="7"/>
      <c r="C10" s="8"/>
    </row>
    <row r="11" spans="1:3" x14ac:dyDescent="0.25">
      <c r="A11" s="6"/>
      <c r="B11" s="7"/>
      <c r="C11" s="8"/>
    </row>
    <row r="12" spans="1:3" x14ac:dyDescent="0.25">
      <c r="A12" s="6"/>
      <c r="B12" s="7"/>
      <c r="C12" s="8"/>
    </row>
    <row r="13" spans="1:3" x14ac:dyDescent="0.25">
      <c r="A13" s="6"/>
      <c r="B13" s="7"/>
      <c r="C13" s="8"/>
    </row>
    <row r="14" spans="1:3" x14ac:dyDescent="0.25">
      <c r="A14" s="6"/>
      <c r="B14" s="7"/>
      <c r="C14" s="8"/>
    </row>
    <row r="15" spans="1:3" x14ac:dyDescent="0.25">
      <c r="A15" s="6"/>
      <c r="B15" s="7"/>
      <c r="C15" s="8"/>
    </row>
    <row r="16" spans="1:3" x14ac:dyDescent="0.25">
      <c r="A16" s="6"/>
      <c r="B16" s="7"/>
      <c r="C16" s="8"/>
    </row>
    <row r="17" spans="1:3" x14ac:dyDescent="0.25">
      <c r="A17" s="6"/>
      <c r="B17" s="7"/>
      <c r="C17" s="8"/>
    </row>
    <row r="18" spans="1:3" x14ac:dyDescent="0.25">
      <c r="A18" s="6"/>
      <c r="B18" s="7"/>
      <c r="C18" s="8"/>
    </row>
    <row r="19" spans="1:3" x14ac:dyDescent="0.25">
      <c r="A19" s="6"/>
      <c r="B19" s="7"/>
      <c r="C19" s="8"/>
    </row>
    <row r="20" spans="1:3" x14ac:dyDescent="0.25">
      <c r="A20" s="9"/>
      <c r="B20" s="10"/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01C29-31E6-497A-B047-3DABC64BAF5F}">
  <dimension ref="A3:E10"/>
  <sheetViews>
    <sheetView workbookViewId="0">
      <selection activeCell="J15" sqref="J15"/>
    </sheetView>
  </sheetViews>
  <sheetFormatPr defaultRowHeight="15" x14ac:dyDescent="0.25"/>
  <cols>
    <col min="1" max="2" width="17.7109375" bestFit="1" customWidth="1"/>
    <col min="3" max="3" width="4" bestFit="1" customWidth="1"/>
    <col min="4" max="4" width="14.28515625" bestFit="1" customWidth="1"/>
  </cols>
  <sheetData>
    <row r="3" spans="1:5" x14ac:dyDescent="0.25">
      <c r="A3" s="12" t="s">
        <v>31</v>
      </c>
      <c r="B3" s="12" t="s">
        <v>30</v>
      </c>
    </row>
    <row r="4" spans="1:5" x14ac:dyDescent="0.25">
      <c r="A4" s="12" t="s">
        <v>23</v>
      </c>
      <c r="B4" t="s">
        <v>14</v>
      </c>
      <c r="C4" t="s">
        <v>8</v>
      </c>
      <c r="D4" t="s">
        <v>24</v>
      </c>
    </row>
    <row r="5" spans="1:5" x14ac:dyDescent="0.25">
      <c r="A5" s="13" t="s">
        <v>10</v>
      </c>
      <c r="B5" s="2"/>
      <c r="C5" s="2">
        <v>38</v>
      </c>
      <c r="D5" s="2">
        <v>38</v>
      </c>
    </row>
    <row r="6" spans="1:5" x14ac:dyDescent="0.25">
      <c r="A6" s="13" t="s">
        <v>11</v>
      </c>
      <c r="B6" s="2"/>
      <c r="C6" s="2">
        <v>48</v>
      </c>
      <c r="D6" s="15">
        <v>48</v>
      </c>
    </row>
    <row r="7" spans="1:5" x14ac:dyDescent="0.25">
      <c r="A7" s="13" t="s">
        <v>12</v>
      </c>
      <c r="B7" s="2"/>
      <c r="C7" s="2">
        <v>43</v>
      </c>
      <c r="D7" s="2">
        <v>43</v>
      </c>
    </row>
    <row r="8" spans="1:5" x14ac:dyDescent="0.25">
      <c r="A8" s="13" t="s">
        <v>7</v>
      </c>
      <c r="B8" s="2"/>
      <c r="C8" s="2">
        <v>24</v>
      </c>
      <c r="D8" s="18">
        <v>24</v>
      </c>
    </row>
    <row r="9" spans="1:5" x14ac:dyDescent="0.25">
      <c r="A9" s="13" t="s">
        <v>9</v>
      </c>
      <c r="B9" s="2">
        <v>32</v>
      </c>
      <c r="C9" s="2">
        <v>76</v>
      </c>
      <c r="D9" s="2">
        <v>108</v>
      </c>
      <c r="E9">
        <f>76-32</f>
        <v>44</v>
      </c>
    </row>
    <row r="10" spans="1:5" x14ac:dyDescent="0.25">
      <c r="A10" s="13" t="s">
        <v>24</v>
      </c>
      <c r="B10" s="2">
        <v>32</v>
      </c>
      <c r="C10" s="2">
        <v>229</v>
      </c>
      <c r="D10" s="2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AB4A-5D90-4578-8DF2-C75E1E3F17D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D14E-A65B-41CC-BEED-0CF15E7373D9}">
  <dimension ref="A3:E10"/>
  <sheetViews>
    <sheetView workbookViewId="0">
      <selection activeCell="B12" sqref="B12"/>
    </sheetView>
  </sheetViews>
  <sheetFormatPr defaultRowHeight="15" x14ac:dyDescent="0.25"/>
  <cols>
    <col min="1" max="2" width="17.7109375" bestFit="1" customWidth="1"/>
    <col min="3" max="3" width="5" bestFit="1" customWidth="1"/>
    <col min="4" max="4" width="14.28515625" bestFit="1" customWidth="1"/>
  </cols>
  <sheetData>
    <row r="3" spans="1:5" x14ac:dyDescent="0.25">
      <c r="A3" s="12" t="s">
        <v>31</v>
      </c>
      <c r="B3" s="12" t="s">
        <v>30</v>
      </c>
    </row>
    <row r="4" spans="1:5" x14ac:dyDescent="0.25">
      <c r="A4" s="12" t="s">
        <v>23</v>
      </c>
      <c r="B4" t="s">
        <v>14</v>
      </c>
      <c r="C4" t="s">
        <v>8</v>
      </c>
      <c r="D4" t="s">
        <v>24</v>
      </c>
    </row>
    <row r="5" spans="1:5" x14ac:dyDescent="0.25">
      <c r="A5" s="13" t="s">
        <v>10</v>
      </c>
      <c r="B5" s="2">
        <v>441</v>
      </c>
      <c r="C5" s="2">
        <v>444</v>
      </c>
      <c r="D5" s="2">
        <v>885</v>
      </c>
      <c r="E5" s="19">
        <f>C5-B5</f>
        <v>3</v>
      </c>
    </row>
    <row r="6" spans="1:5" x14ac:dyDescent="0.25">
      <c r="A6" s="13" t="s">
        <v>11</v>
      </c>
      <c r="B6" s="2">
        <v>355</v>
      </c>
      <c r="C6" s="2">
        <v>368</v>
      </c>
      <c r="D6" s="2">
        <v>723</v>
      </c>
      <c r="E6">
        <f t="shared" ref="E6:E9" si="0">C6-B6</f>
        <v>13</v>
      </c>
    </row>
    <row r="7" spans="1:5" x14ac:dyDescent="0.25">
      <c r="A7" s="13" t="s">
        <v>12</v>
      </c>
      <c r="B7" s="2">
        <v>512</v>
      </c>
      <c r="C7" s="2">
        <v>541</v>
      </c>
      <c r="D7" s="2">
        <v>1053</v>
      </c>
      <c r="E7">
        <f t="shared" si="0"/>
        <v>29</v>
      </c>
    </row>
    <row r="8" spans="1:5" x14ac:dyDescent="0.25">
      <c r="A8" s="13" t="s">
        <v>7</v>
      </c>
      <c r="B8" s="2">
        <v>768</v>
      </c>
      <c r="C8" s="2">
        <v>833</v>
      </c>
      <c r="D8" s="2">
        <v>1601</v>
      </c>
      <c r="E8">
        <f t="shared" si="0"/>
        <v>65</v>
      </c>
    </row>
    <row r="9" spans="1:5" x14ac:dyDescent="0.25">
      <c r="A9" s="13" t="s">
        <v>9</v>
      </c>
      <c r="B9" s="2">
        <v>569</v>
      </c>
      <c r="C9" s="2">
        <v>694</v>
      </c>
      <c r="D9" s="2">
        <v>1263</v>
      </c>
      <c r="E9" s="17">
        <f t="shared" si="0"/>
        <v>125</v>
      </c>
    </row>
    <row r="10" spans="1:5" x14ac:dyDescent="0.25">
      <c r="A10" s="13" t="s">
        <v>24</v>
      </c>
      <c r="B10" s="2">
        <v>2645</v>
      </c>
      <c r="C10" s="2">
        <v>2880</v>
      </c>
      <c r="D10" s="2">
        <v>5525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69AEA-6521-43E6-974F-8C483E282B92}">
  <dimension ref="A1:AG203"/>
  <sheetViews>
    <sheetView tabSelected="1" topLeftCell="F137" workbookViewId="0">
      <selection activeCell="AA168" sqref="AA168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8.42578125" bestFit="1" customWidth="1"/>
    <col min="4" max="4" width="7.140625" bestFit="1" customWidth="1"/>
    <col min="5" max="5" width="9" bestFit="1" customWidth="1"/>
    <col min="6" max="6" width="24.140625" bestFit="1" customWidth="1"/>
    <col min="7" max="7" width="9.85546875" bestFit="1" customWidth="1"/>
    <col min="9" max="9" width="12.42578125" customWidth="1"/>
    <col min="10" max="10" width="17.7109375" bestFit="1" customWidth="1"/>
    <col min="11" max="11" width="16.85546875" bestFit="1" customWidth="1"/>
    <col min="12" max="12" width="11.85546875" bestFit="1" customWidth="1"/>
    <col min="15" max="16" width="17.7109375" bestFit="1" customWidth="1"/>
    <col min="17" max="17" width="5" bestFit="1" customWidth="1"/>
    <col min="18" max="18" width="14.28515625" bestFit="1" customWidth="1"/>
    <col min="20" max="20" width="15.425781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</v>
      </c>
      <c r="H1" t="s">
        <v>26</v>
      </c>
      <c r="I1" t="s">
        <v>29</v>
      </c>
      <c r="J1" t="s">
        <v>32</v>
      </c>
    </row>
    <row r="2" spans="1:33" x14ac:dyDescent="0.25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  <c r="G2" s="2">
        <f>IF(statek[[#This Row],[Z/W]] = "Z",1,0)</f>
        <v>1</v>
      </c>
      <c r="H2" s="2">
        <f>IF(statek[[#This Row],[Załadunek]] = 1,statek[[#This Row],[ile ton]],0)</f>
        <v>3</v>
      </c>
      <c r="I2" s="1" t="e">
        <f t="shared" ref="I2:I65" si="0">A2-A1-1</f>
        <v>#VALUE!</v>
      </c>
      <c r="AA2" s="17">
        <f>COUNTIF(I3:I203,"&gt;20")</f>
        <v>22</v>
      </c>
    </row>
    <row r="3" spans="1:33" x14ac:dyDescent="0.25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  <c r="G3" s="2">
        <f>IF(statek[[#This Row],[Z/W]] = "Z",1,0)</f>
        <v>1</v>
      </c>
      <c r="H3" s="2">
        <f>IF(statek[[#This Row],[Załadunek]] = 1,statek[[#This Row],[ile ton]],0)</f>
        <v>32</v>
      </c>
      <c r="I3" s="16">
        <f t="shared" si="0"/>
        <v>-1</v>
      </c>
    </row>
    <row r="4" spans="1:33" x14ac:dyDescent="0.25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  <c r="G4" s="2">
        <f>IF(statek[[#This Row],[Z/W]] = "Z",1,0)</f>
        <v>1</v>
      </c>
      <c r="H4" s="2">
        <f>IF(statek[[#This Row],[Załadunek]] = 1,statek[[#This Row],[ile ton]],0)</f>
        <v>38</v>
      </c>
      <c r="I4" s="16">
        <f t="shared" si="0"/>
        <v>-1</v>
      </c>
    </row>
    <row r="5" spans="1:33" x14ac:dyDescent="0.25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  <c r="G5" s="2">
        <f>IF(statek[[#This Row],[Z/W]] = "Z",1,0)</f>
        <v>1</v>
      </c>
      <c r="H5" s="2">
        <f>IF(statek[[#This Row],[Załadunek]] = 1,statek[[#This Row],[ile ton]],0)</f>
        <v>33</v>
      </c>
      <c r="I5" s="16">
        <f>A5-A4-1</f>
        <v>-1</v>
      </c>
    </row>
    <row r="6" spans="1:33" x14ac:dyDescent="0.25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  <c r="G6" s="2">
        <f>IF(statek[[#This Row],[Z/W]] = "Z",1,0)</f>
        <v>1</v>
      </c>
      <c r="H6" s="2">
        <f>IF(statek[[#This Row],[Załadunek]] = 1,statek[[#This Row],[ile ton]],0)</f>
        <v>43</v>
      </c>
      <c r="I6" s="16">
        <f t="shared" si="0"/>
        <v>-1</v>
      </c>
    </row>
    <row r="7" spans="1:33" x14ac:dyDescent="0.25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  <c r="G7" s="2">
        <f>IF(statek[[#This Row],[Z/W]] = "Z",1,0)</f>
        <v>0</v>
      </c>
      <c r="H7" s="2">
        <f>IF(statek[[#This Row],[Załadunek]] = 1,statek[[#This Row],[ile ton]],0)</f>
        <v>0</v>
      </c>
      <c r="I7" s="16">
        <f t="shared" si="0"/>
        <v>14</v>
      </c>
    </row>
    <row r="8" spans="1:33" x14ac:dyDescent="0.25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  <c r="G8" s="2">
        <f>IF(statek[[#This Row],[Z/W]] = "Z",1,0)</f>
        <v>1</v>
      </c>
      <c r="H8" s="2">
        <f>IF(statek[[#This Row],[Załadunek]] = 1,statek[[#This Row],[ile ton]],0)</f>
        <v>14</v>
      </c>
      <c r="I8" s="16">
        <f t="shared" si="0"/>
        <v>-1</v>
      </c>
      <c r="AE8" s="12" t="s">
        <v>23</v>
      </c>
      <c r="AF8" t="s">
        <v>27</v>
      </c>
      <c r="AG8" t="s">
        <v>28</v>
      </c>
    </row>
    <row r="9" spans="1:33" x14ac:dyDescent="0.25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  <c r="G9" s="2">
        <f>IF(statek[[#This Row],[Z/W]] = "Z",1,0)</f>
        <v>1</v>
      </c>
      <c r="H9" s="2">
        <f>IF(statek[[#This Row],[Załadunek]] = 1,statek[[#This Row],[ile ton]],0)</f>
        <v>44</v>
      </c>
      <c r="I9" s="16">
        <f t="shared" si="0"/>
        <v>7</v>
      </c>
      <c r="AE9" s="13" t="s">
        <v>10</v>
      </c>
      <c r="AF9" s="2">
        <v>25</v>
      </c>
      <c r="AG9" s="2">
        <v>620</v>
      </c>
    </row>
    <row r="10" spans="1:33" x14ac:dyDescent="0.25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  <c r="G10" s="2">
        <f>IF(statek[[#This Row],[Z/W]] = "Z",1,0)</f>
        <v>1</v>
      </c>
      <c r="H10" s="2">
        <f>IF(statek[[#This Row],[Załadunek]] = 1,statek[[#This Row],[ile ton]],0)</f>
        <v>1</v>
      </c>
      <c r="I10" s="16">
        <f t="shared" si="0"/>
        <v>-1</v>
      </c>
      <c r="AE10" s="13" t="s">
        <v>11</v>
      </c>
      <c r="AF10" s="2">
        <v>25</v>
      </c>
      <c r="AG10" s="2">
        <v>483</v>
      </c>
    </row>
    <row r="11" spans="1:33" x14ac:dyDescent="0.25">
      <c r="A11" s="1">
        <v>42393</v>
      </c>
      <c r="B11" s="2" t="s">
        <v>15</v>
      </c>
      <c r="C11" s="2" t="s">
        <v>7</v>
      </c>
      <c r="D11" s="2" t="s">
        <v>8</v>
      </c>
      <c r="E11">
        <v>21</v>
      </c>
      <c r="F11">
        <v>74</v>
      </c>
      <c r="G11" s="2">
        <f>IF(statek[[#This Row],[Z/W]] = "Z",1,0)</f>
        <v>1</v>
      </c>
      <c r="H11" s="2">
        <f>IF(statek[[#This Row],[Załadunek]] = 1,statek[[#This Row],[ile ton]],0)</f>
        <v>21</v>
      </c>
      <c r="I11" s="16">
        <f t="shared" si="0"/>
        <v>-1</v>
      </c>
      <c r="AE11" s="13" t="s">
        <v>12</v>
      </c>
      <c r="AF11" s="2">
        <v>27</v>
      </c>
      <c r="AG11" s="2">
        <v>633</v>
      </c>
    </row>
    <row r="12" spans="1:33" x14ac:dyDescent="0.25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  <c r="G12" s="2">
        <f>IF(statek[[#This Row],[Z/W]] = "Z",1,0)</f>
        <v>0</v>
      </c>
      <c r="H12" s="2">
        <f>IF(statek[[#This Row],[Załadunek]] = 1,statek[[#This Row],[ile ton]],0)</f>
        <v>0</v>
      </c>
      <c r="I12" s="16">
        <f t="shared" si="0"/>
        <v>25</v>
      </c>
      <c r="AE12" s="13" t="s">
        <v>7</v>
      </c>
      <c r="AF12" s="15">
        <v>32</v>
      </c>
      <c r="AG12" s="15">
        <v>905</v>
      </c>
    </row>
    <row r="13" spans="1:33" x14ac:dyDescent="0.25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  <c r="G13" s="2">
        <f>IF(statek[[#This Row],[Z/W]] = "Z",1,0)</f>
        <v>0</v>
      </c>
      <c r="H13" s="2">
        <f>IF(statek[[#This Row],[Załadunek]] = 1,statek[[#This Row],[ile ton]],0)</f>
        <v>0</v>
      </c>
      <c r="I13" s="16">
        <f t="shared" si="0"/>
        <v>-1</v>
      </c>
      <c r="AE13" s="13" t="s">
        <v>9</v>
      </c>
      <c r="AF13" s="2">
        <v>27</v>
      </c>
      <c r="AG13" s="2">
        <v>784</v>
      </c>
    </row>
    <row r="14" spans="1:33" x14ac:dyDescent="0.25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  <c r="G14" s="2">
        <f>IF(statek[[#This Row],[Z/W]] = "Z",1,0)</f>
        <v>1</v>
      </c>
      <c r="H14" s="2">
        <f>IF(statek[[#This Row],[Załadunek]] = 1,statek[[#This Row],[ile ton]],0)</f>
        <v>9</v>
      </c>
      <c r="I14" s="16">
        <f t="shared" si="0"/>
        <v>-1</v>
      </c>
      <c r="AE14" s="13" t="s">
        <v>24</v>
      </c>
      <c r="AF14" s="2">
        <v>136</v>
      </c>
      <c r="AG14" s="2">
        <v>3425</v>
      </c>
    </row>
    <row r="15" spans="1:33" x14ac:dyDescent="0.25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  <c r="G15" s="2">
        <f>IF(statek[[#This Row],[Z/W]] = "Z",1,0)</f>
        <v>1</v>
      </c>
      <c r="H15" s="2">
        <f>IF(statek[[#This Row],[Załadunek]] = 1,statek[[#This Row],[ile ton]],0)</f>
        <v>8</v>
      </c>
      <c r="I15" s="16">
        <f t="shared" si="0"/>
        <v>-1</v>
      </c>
    </row>
    <row r="16" spans="1:33" x14ac:dyDescent="0.25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  <c r="G16" s="2">
        <f>IF(statek[[#This Row],[Z/W]] = "Z",1,0)</f>
        <v>0</v>
      </c>
      <c r="H16" s="2">
        <f>IF(statek[[#This Row],[Załadunek]] = 1,statek[[#This Row],[ile ton]],0)</f>
        <v>0</v>
      </c>
      <c r="I16" s="16">
        <f t="shared" si="0"/>
        <v>20</v>
      </c>
    </row>
    <row r="17" spans="1:9" x14ac:dyDescent="0.25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  <c r="G17" s="2">
        <f>IF(statek[[#This Row],[Z/W]] = "Z",1,0)</f>
        <v>1</v>
      </c>
      <c r="H17" s="2">
        <f>IF(statek[[#This Row],[Załadunek]] = 1,statek[[#This Row],[ile ton]],0)</f>
        <v>32</v>
      </c>
      <c r="I17" s="16">
        <f t="shared" si="0"/>
        <v>-1</v>
      </c>
    </row>
    <row r="18" spans="1:9" x14ac:dyDescent="0.25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  <c r="G18" s="2">
        <f>IF(statek[[#This Row],[Z/W]] = "Z",1,0)</f>
        <v>1</v>
      </c>
      <c r="H18" s="2">
        <f>IF(statek[[#This Row],[Załadunek]] = 1,statek[[#This Row],[ile ton]],0)</f>
        <v>7</v>
      </c>
      <c r="I18" s="16">
        <f t="shared" si="0"/>
        <v>-1</v>
      </c>
    </row>
    <row r="19" spans="1:9" x14ac:dyDescent="0.25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  <c r="G19" s="2">
        <f>IF(statek[[#This Row],[Z/W]] = "Z",1,0)</f>
        <v>1</v>
      </c>
      <c r="H19" s="2">
        <f>IF(statek[[#This Row],[Załadunek]] = 1,statek[[#This Row],[ile ton]],0)</f>
        <v>10</v>
      </c>
      <c r="I19" s="16">
        <f t="shared" si="0"/>
        <v>-1</v>
      </c>
    </row>
    <row r="20" spans="1:9" x14ac:dyDescent="0.25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  <c r="G20" s="2">
        <f>IF(statek[[#This Row],[Z/W]] = "Z",1,0)</f>
        <v>0</v>
      </c>
      <c r="H20" s="2">
        <f>IF(statek[[#This Row],[Załadunek]] = 1,statek[[#This Row],[ile ton]],0)</f>
        <v>0</v>
      </c>
      <c r="I20" s="16">
        <f t="shared" si="0"/>
        <v>23</v>
      </c>
    </row>
    <row r="21" spans="1:9" x14ac:dyDescent="0.25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  <c r="G21" s="2">
        <f>IF(statek[[#This Row],[Z/W]] = "Z",1,0)</f>
        <v>1</v>
      </c>
      <c r="H21" s="2">
        <f>IF(statek[[#This Row],[Załadunek]] = 1,statek[[#This Row],[ile ton]],0)</f>
        <v>25</v>
      </c>
      <c r="I21" s="16">
        <f t="shared" si="0"/>
        <v>-1</v>
      </c>
    </row>
    <row r="22" spans="1:9" x14ac:dyDescent="0.25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  <c r="G22" s="2">
        <f>IF(statek[[#This Row],[Z/W]] = "Z",1,0)</f>
        <v>1</v>
      </c>
      <c r="H22" s="2">
        <f>IF(statek[[#This Row],[Załadunek]] = 1,statek[[#This Row],[ile ton]],0)</f>
        <v>33</v>
      </c>
      <c r="I22" s="16">
        <f t="shared" si="0"/>
        <v>-1</v>
      </c>
    </row>
    <row r="23" spans="1:9" x14ac:dyDescent="0.25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  <c r="G23" s="2">
        <f>IF(statek[[#This Row],[Z/W]] = "Z",1,0)</f>
        <v>0</v>
      </c>
      <c r="H23" s="2">
        <f>IF(statek[[#This Row],[Załadunek]] = 1,statek[[#This Row],[ile ton]],0)</f>
        <v>0</v>
      </c>
      <c r="I23" s="16">
        <f t="shared" si="0"/>
        <v>17</v>
      </c>
    </row>
    <row r="24" spans="1:9" x14ac:dyDescent="0.25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  <c r="G24" s="2">
        <f>IF(statek[[#This Row],[Z/W]] = "Z",1,0)</f>
        <v>1</v>
      </c>
      <c r="H24" s="2">
        <f>IF(statek[[#This Row],[Załadunek]] = 1,statek[[#This Row],[ile ton]],0)</f>
        <v>5</v>
      </c>
      <c r="I24" s="16">
        <f t="shared" si="0"/>
        <v>-1</v>
      </c>
    </row>
    <row r="25" spans="1:9" x14ac:dyDescent="0.25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  <c r="G25" s="2">
        <f>IF(statek[[#This Row],[Z/W]] = "Z",1,0)</f>
        <v>1</v>
      </c>
      <c r="H25" s="2">
        <f>IF(statek[[#This Row],[Załadunek]] = 1,statek[[#This Row],[ile ton]],0)</f>
        <v>35</v>
      </c>
      <c r="I25" s="16">
        <f t="shared" si="0"/>
        <v>-1</v>
      </c>
    </row>
    <row r="26" spans="1:9" x14ac:dyDescent="0.25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  <c r="G26" s="2">
        <f>IF(statek[[#This Row],[Z/W]] = "Z",1,0)</f>
        <v>0</v>
      </c>
      <c r="H26" s="2">
        <f>IF(statek[[#This Row],[Załadunek]] = 1,statek[[#This Row],[ile ton]],0)</f>
        <v>0</v>
      </c>
      <c r="I26" s="16">
        <f t="shared" si="0"/>
        <v>21</v>
      </c>
    </row>
    <row r="27" spans="1:9" x14ac:dyDescent="0.25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  <c r="G27" s="2">
        <f>IF(statek[[#This Row],[Z/W]] = "Z",1,0)</f>
        <v>1</v>
      </c>
      <c r="H27" s="2">
        <f>IF(statek[[#This Row],[Załadunek]] = 1,statek[[#This Row],[ile ton]],0)</f>
        <v>10</v>
      </c>
      <c r="I27" s="16">
        <f t="shared" si="0"/>
        <v>-1</v>
      </c>
    </row>
    <row r="28" spans="1:9" x14ac:dyDescent="0.25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  <c r="G28" s="2">
        <f>IF(statek[[#This Row],[Z/W]] = "Z",1,0)</f>
        <v>0</v>
      </c>
      <c r="H28" s="2">
        <f>IF(statek[[#This Row],[Załadunek]] = 1,statek[[#This Row],[ile ton]],0)</f>
        <v>0</v>
      </c>
      <c r="I28" s="16">
        <f t="shared" si="0"/>
        <v>24</v>
      </c>
    </row>
    <row r="29" spans="1:9" x14ac:dyDescent="0.25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  <c r="G29" s="2">
        <f>IF(statek[[#This Row],[Z/W]] = "Z",1,0)</f>
        <v>1</v>
      </c>
      <c r="H29" s="2">
        <f>IF(statek[[#This Row],[Załadunek]] = 1,statek[[#This Row],[ile ton]],0)</f>
        <v>42</v>
      </c>
      <c r="I29" s="16">
        <f t="shared" si="0"/>
        <v>-1</v>
      </c>
    </row>
    <row r="30" spans="1:9" x14ac:dyDescent="0.25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  <c r="G30" s="2">
        <f>IF(statek[[#This Row],[Z/W]] = "Z",1,0)</f>
        <v>1</v>
      </c>
      <c r="H30" s="2">
        <f>IF(statek[[#This Row],[Załadunek]] = 1,statek[[#This Row],[ile ton]],0)</f>
        <v>28</v>
      </c>
      <c r="I30" s="16">
        <f t="shared" si="0"/>
        <v>-1</v>
      </c>
    </row>
    <row r="31" spans="1:9" x14ac:dyDescent="0.25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  <c r="G31" s="2">
        <f>IF(statek[[#This Row],[Z/W]] = "Z",1,0)</f>
        <v>1</v>
      </c>
      <c r="H31" s="2">
        <f>IF(statek[[#This Row],[Załadunek]] = 1,statek[[#This Row],[ile ton]],0)</f>
        <v>19</v>
      </c>
      <c r="I31" s="16">
        <f t="shared" si="0"/>
        <v>-1</v>
      </c>
    </row>
    <row r="32" spans="1:9" x14ac:dyDescent="0.25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  <c r="G32" s="2">
        <f>IF(statek[[#This Row],[Z/W]] = "Z",1,0)</f>
        <v>0</v>
      </c>
      <c r="H32" s="2">
        <f>IF(statek[[#This Row],[Załadunek]] = 1,statek[[#This Row],[ile ton]],0)</f>
        <v>0</v>
      </c>
      <c r="I32" s="16">
        <f t="shared" si="0"/>
        <v>12</v>
      </c>
    </row>
    <row r="33" spans="1:9" x14ac:dyDescent="0.25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  <c r="G33" s="2">
        <f>IF(statek[[#This Row],[Z/W]] = "Z",1,0)</f>
        <v>0</v>
      </c>
      <c r="H33" s="2">
        <f>IF(statek[[#This Row],[Załadunek]] = 1,statek[[#This Row],[ile ton]],0)</f>
        <v>0</v>
      </c>
      <c r="I33" s="16">
        <f t="shared" si="0"/>
        <v>-1</v>
      </c>
    </row>
    <row r="34" spans="1:9" x14ac:dyDescent="0.25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  <c r="G34" s="2">
        <f>IF(statek[[#This Row],[Z/W]] = "Z",1,0)</f>
        <v>1</v>
      </c>
      <c r="H34" s="2">
        <f>IF(statek[[#This Row],[Załadunek]] = 1,statek[[#This Row],[ile ton]],0)</f>
        <v>42</v>
      </c>
      <c r="I34" s="16">
        <f t="shared" si="0"/>
        <v>-1</v>
      </c>
    </row>
    <row r="35" spans="1:9" x14ac:dyDescent="0.25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  <c r="G35" s="2">
        <f>IF(statek[[#This Row],[Z/W]] = "Z",1,0)</f>
        <v>1</v>
      </c>
      <c r="H35" s="2">
        <f>IF(statek[[#This Row],[Załadunek]] = 1,statek[[#This Row],[ile ton]],0)</f>
        <v>33</v>
      </c>
      <c r="I35" s="16">
        <f t="shared" si="0"/>
        <v>-1</v>
      </c>
    </row>
    <row r="36" spans="1:9" x14ac:dyDescent="0.25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  <c r="G36" s="2">
        <f>IF(statek[[#This Row],[Z/W]] = "Z",1,0)</f>
        <v>1</v>
      </c>
      <c r="H36" s="2">
        <f>IF(statek[[#This Row],[Załadunek]] = 1,statek[[#This Row],[ile ton]],0)</f>
        <v>9</v>
      </c>
      <c r="I36" s="16">
        <f t="shared" si="0"/>
        <v>-1</v>
      </c>
    </row>
    <row r="37" spans="1:9" x14ac:dyDescent="0.25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  <c r="G37" s="2">
        <f>IF(statek[[#This Row],[Z/W]] = "Z",1,0)</f>
        <v>0</v>
      </c>
      <c r="H37" s="2">
        <f>IF(statek[[#This Row],[Załadunek]] = 1,statek[[#This Row],[ile ton]],0)</f>
        <v>0</v>
      </c>
      <c r="I37" s="16">
        <f t="shared" si="0"/>
        <v>16</v>
      </c>
    </row>
    <row r="38" spans="1:9" x14ac:dyDescent="0.25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  <c r="G38" s="2">
        <f>IF(statek[[#This Row],[Z/W]] = "Z",1,0)</f>
        <v>0</v>
      </c>
      <c r="H38" s="2">
        <f>IF(statek[[#This Row],[Załadunek]] = 1,statek[[#This Row],[ile ton]],0)</f>
        <v>0</v>
      </c>
      <c r="I38" s="16">
        <f t="shared" si="0"/>
        <v>-1</v>
      </c>
    </row>
    <row r="39" spans="1:9" x14ac:dyDescent="0.25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  <c r="G39" s="2">
        <f>IF(statek[[#This Row],[Z/W]] = "Z",1,0)</f>
        <v>1</v>
      </c>
      <c r="H39" s="2">
        <f>IF(statek[[#This Row],[Załadunek]] = 1,statek[[#This Row],[ile ton]],0)</f>
        <v>35</v>
      </c>
      <c r="I39" s="16">
        <f t="shared" si="0"/>
        <v>-1</v>
      </c>
    </row>
    <row r="40" spans="1:9" x14ac:dyDescent="0.25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  <c r="G40" s="2">
        <f>IF(statek[[#This Row],[Z/W]] = "Z",1,0)</f>
        <v>1</v>
      </c>
      <c r="H40" s="2">
        <f>IF(statek[[#This Row],[Załadunek]] = 1,statek[[#This Row],[ile ton]],0)</f>
        <v>32</v>
      </c>
      <c r="I40" s="16">
        <f t="shared" si="0"/>
        <v>-1</v>
      </c>
    </row>
    <row r="41" spans="1:9" x14ac:dyDescent="0.25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  <c r="G41" s="2">
        <f>IF(statek[[#This Row],[Z/W]] = "Z",1,0)</f>
        <v>0</v>
      </c>
      <c r="H41" s="2">
        <f>IF(statek[[#This Row],[Załadunek]] = 1,statek[[#This Row],[ile ton]],0)</f>
        <v>0</v>
      </c>
      <c r="I41" s="16">
        <f t="shared" si="0"/>
        <v>14</v>
      </c>
    </row>
    <row r="42" spans="1:9" x14ac:dyDescent="0.25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  <c r="G42" s="2">
        <f>IF(statek[[#This Row],[Z/W]] = "Z",1,0)</f>
        <v>1</v>
      </c>
      <c r="H42" s="2">
        <f>IF(statek[[#This Row],[Załadunek]] = 1,statek[[#This Row],[ile ton]],0)</f>
        <v>48</v>
      </c>
      <c r="I42" s="16">
        <f t="shared" si="0"/>
        <v>-1</v>
      </c>
    </row>
    <row r="43" spans="1:9" x14ac:dyDescent="0.25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  <c r="G43" s="2">
        <f>IF(statek[[#This Row],[Z/W]] = "Z",1,0)</f>
        <v>0</v>
      </c>
      <c r="H43" s="2">
        <f>IF(statek[[#This Row],[Załadunek]] = 1,statek[[#This Row],[ile ton]],0)</f>
        <v>0</v>
      </c>
      <c r="I43" s="16">
        <f t="shared" si="0"/>
        <v>18</v>
      </c>
    </row>
    <row r="44" spans="1:9" x14ac:dyDescent="0.25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  <c r="G44" s="2">
        <f>IF(statek[[#This Row],[Z/W]] = "Z",1,0)</f>
        <v>1</v>
      </c>
      <c r="H44" s="2">
        <f>IF(statek[[#This Row],[Załadunek]] = 1,statek[[#This Row],[ile ton]],0)</f>
        <v>9</v>
      </c>
      <c r="I44" s="16">
        <f t="shared" si="0"/>
        <v>-1</v>
      </c>
    </row>
    <row r="45" spans="1:9" x14ac:dyDescent="0.25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  <c r="G45" s="2">
        <f>IF(statek[[#This Row],[Z/W]] = "Z",1,0)</f>
        <v>1</v>
      </c>
      <c r="H45" s="2">
        <f>IF(statek[[#This Row],[Załadunek]] = 1,statek[[#This Row],[ile ton]],0)</f>
        <v>36</v>
      </c>
      <c r="I45" s="16">
        <f t="shared" si="0"/>
        <v>-1</v>
      </c>
    </row>
    <row r="46" spans="1:9" x14ac:dyDescent="0.25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  <c r="G46" s="2">
        <f>IF(statek[[#This Row],[Z/W]] = "Z",1,0)</f>
        <v>1</v>
      </c>
      <c r="H46" s="2">
        <f>IF(statek[[#This Row],[Załadunek]] = 1,statek[[#This Row],[ile ton]],0)</f>
        <v>47</v>
      </c>
      <c r="I46" s="16">
        <f t="shared" si="0"/>
        <v>25</v>
      </c>
    </row>
    <row r="47" spans="1:9" x14ac:dyDescent="0.25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  <c r="G47" s="2">
        <f>IF(statek[[#This Row],[Z/W]] = "Z",1,0)</f>
        <v>0</v>
      </c>
      <c r="H47" s="2">
        <f>IF(statek[[#This Row],[Załadunek]] = 1,statek[[#This Row],[ile ton]],0)</f>
        <v>0</v>
      </c>
      <c r="I47" s="16">
        <f t="shared" si="0"/>
        <v>-1</v>
      </c>
    </row>
    <row r="48" spans="1:9" x14ac:dyDescent="0.25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  <c r="G48" s="2">
        <f>IF(statek[[#This Row],[Z/W]] = "Z",1,0)</f>
        <v>1</v>
      </c>
      <c r="H48" s="2">
        <f>IF(statek[[#This Row],[Załadunek]] = 1,statek[[#This Row],[ile ton]],0)</f>
        <v>8</v>
      </c>
      <c r="I48" s="16">
        <f t="shared" si="0"/>
        <v>-1</v>
      </c>
    </row>
    <row r="49" spans="1:9" x14ac:dyDescent="0.25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  <c r="G49" s="2">
        <f>IF(statek[[#This Row],[Z/W]] = "Z",1,0)</f>
        <v>1</v>
      </c>
      <c r="H49" s="2">
        <f>IF(statek[[#This Row],[Załadunek]] = 1,statek[[#This Row],[ile ton]],0)</f>
        <v>3</v>
      </c>
      <c r="I49" s="16">
        <f t="shared" si="0"/>
        <v>-1</v>
      </c>
    </row>
    <row r="50" spans="1:9" x14ac:dyDescent="0.25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  <c r="G50" s="2">
        <f>IF(statek[[#This Row],[Z/W]] = "Z",1,0)</f>
        <v>1</v>
      </c>
      <c r="H50" s="2">
        <f>IF(statek[[#This Row],[Załadunek]] = 1,statek[[#This Row],[ile ton]],0)</f>
        <v>41</v>
      </c>
      <c r="I50" s="16">
        <f t="shared" si="0"/>
        <v>-1</v>
      </c>
    </row>
    <row r="51" spans="1:9" x14ac:dyDescent="0.25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  <c r="G51" s="2">
        <f>IF(statek[[#This Row],[Z/W]] = "Z",1,0)</f>
        <v>1</v>
      </c>
      <c r="H51" s="2">
        <f>IF(statek[[#This Row],[Załadunek]] = 1,statek[[#This Row],[ile ton]],0)</f>
        <v>44</v>
      </c>
      <c r="I51" s="16">
        <f t="shared" si="0"/>
        <v>20</v>
      </c>
    </row>
    <row r="52" spans="1:9" x14ac:dyDescent="0.25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  <c r="G52" s="2">
        <f>IF(statek[[#This Row],[Z/W]] = "Z",1,0)</f>
        <v>0</v>
      </c>
      <c r="H52" s="2">
        <f>IF(statek[[#This Row],[Załadunek]] = 1,statek[[#This Row],[ile ton]],0)</f>
        <v>0</v>
      </c>
      <c r="I52" s="16">
        <f t="shared" si="0"/>
        <v>-1</v>
      </c>
    </row>
    <row r="53" spans="1:9" x14ac:dyDescent="0.25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  <c r="G53" s="2">
        <f>IF(statek[[#This Row],[Z/W]] = "Z",1,0)</f>
        <v>1</v>
      </c>
      <c r="H53" s="2">
        <f>IF(statek[[#This Row],[Załadunek]] = 1,statek[[#This Row],[ile ton]],0)</f>
        <v>40</v>
      </c>
      <c r="I53" s="16">
        <f t="shared" si="0"/>
        <v>-1</v>
      </c>
    </row>
    <row r="54" spans="1:9" x14ac:dyDescent="0.25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  <c r="G54" s="2">
        <f>IF(statek[[#This Row],[Z/W]] = "Z",1,0)</f>
        <v>1</v>
      </c>
      <c r="H54" s="2">
        <f>IF(statek[[#This Row],[Załadunek]] = 1,statek[[#This Row],[ile ton]],0)</f>
        <v>3</v>
      </c>
      <c r="I54" s="16">
        <f t="shared" si="0"/>
        <v>-1</v>
      </c>
    </row>
    <row r="55" spans="1:9" x14ac:dyDescent="0.25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  <c r="G55" s="2">
        <f>IF(statek[[#This Row],[Z/W]] = "Z",1,0)</f>
        <v>1</v>
      </c>
      <c r="H55" s="2">
        <f>IF(statek[[#This Row],[Załadunek]] = 1,statek[[#This Row],[ile ton]],0)</f>
        <v>17</v>
      </c>
      <c r="I55" s="16">
        <f t="shared" si="0"/>
        <v>-1</v>
      </c>
    </row>
    <row r="56" spans="1:9" x14ac:dyDescent="0.25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  <c r="G56" s="2">
        <f>IF(statek[[#This Row],[Z/W]] = "Z",1,0)</f>
        <v>0</v>
      </c>
      <c r="H56" s="2">
        <f>IF(statek[[#This Row],[Załadunek]] = 1,statek[[#This Row],[ile ton]],0)</f>
        <v>0</v>
      </c>
      <c r="I56" s="16">
        <f t="shared" si="0"/>
        <v>23</v>
      </c>
    </row>
    <row r="57" spans="1:9" x14ac:dyDescent="0.25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  <c r="G57" s="2">
        <f>IF(statek[[#This Row],[Z/W]] = "Z",1,0)</f>
        <v>1</v>
      </c>
      <c r="H57" s="2">
        <f>IF(statek[[#This Row],[Załadunek]] = 1,statek[[#This Row],[ile ton]],0)</f>
        <v>14</v>
      </c>
      <c r="I57" s="16">
        <f t="shared" si="0"/>
        <v>-1</v>
      </c>
    </row>
    <row r="58" spans="1:9" x14ac:dyDescent="0.25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  <c r="G58" s="2">
        <f>IF(statek[[#This Row],[Z/W]] = "Z",1,0)</f>
        <v>1</v>
      </c>
      <c r="H58" s="2">
        <f>IF(statek[[#This Row],[Załadunek]] = 1,statek[[#This Row],[ile ton]],0)</f>
        <v>23</v>
      </c>
      <c r="I58" s="16">
        <f t="shared" si="0"/>
        <v>-1</v>
      </c>
    </row>
    <row r="59" spans="1:9" x14ac:dyDescent="0.25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  <c r="G59" s="2">
        <f>IF(statek[[#This Row],[Z/W]] = "Z",1,0)</f>
        <v>1</v>
      </c>
      <c r="H59" s="2">
        <f>IF(statek[[#This Row],[Załadunek]] = 1,statek[[#This Row],[ile ton]],0)</f>
        <v>11</v>
      </c>
      <c r="I59" s="16">
        <f t="shared" si="0"/>
        <v>17</v>
      </c>
    </row>
    <row r="60" spans="1:9" x14ac:dyDescent="0.25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  <c r="G60" s="2">
        <f>IF(statek[[#This Row],[Z/W]] = "Z",1,0)</f>
        <v>1</v>
      </c>
      <c r="H60" s="2">
        <f>IF(statek[[#This Row],[Załadunek]] = 1,statek[[#This Row],[ile ton]],0)</f>
        <v>17</v>
      </c>
      <c r="I60" s="16">
        <f t="shared" si="0"/>
        <v>-1</v>
      </c>
    </row>
    <row r="61" spans="1:9" x14ac:dyDescent="0.25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  <c r="G61" s="2">
        <f>IF(statek[[#This Row],[Z/W]] = "Z",1,0)</f>
        <v>1</v>
      </c>
      <c r="H61" s="2">
        <f>IF(statek[[#This Row],[Załadunek]] = 1,statek[[#This Row],[ile ton]],0)</f>
        <v>30</v>
      </c>
      <c r="I61" s="16">
        <f t="shared" si="0"/>
        <v>-1</v>
      </c>
    </row>
    <row r="62" spans="1:9" x14ac:dyDescent="0.25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  <c r="G62" s="2">
        <f>IF(statek[[#This Row],[Z/W]] = "Z",1,0)</f>
        <v>0</v>
      </c>
      <c r="H62" s="2">
        <f>IF(statek[[#This Row],[Załadunek]] = 1,statek[[#This Row],[ile ton]],0)</f>
        <v>0</v>
      </c>
      <c r="I62" s="16">
        <f t="shared" si="0"/>
        <v>21</v>
      </c>
    </row>
    <row r="63" spans="1:9" x14ac:dyDescent="0.25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  <c r="G63" s="2">
        <f>IF(statek[[#This Row],[Z/W]] = "Z",1,0)</f>
        <v>0</v>
      </c>
      <c r="H63" s="2">
        <f>IF(statek[[#This Row],[Załadunek]] = 1,statek[[#This Row],[ile ton]],0)</f>
        <v>0</v>
      </c>
      <c r="I63" s="16">
        <f t="shared" si="0"/>
        <v>-1</v>
      </c>
    </row>
    <row r="64" spans="1:9" x14ac:dyDescent="0.25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  <c r="G64" s="2">
        <f>IF(statek[[#This Row],[Z/W]] = "Z",1,0)</f>
        <v>1</v>
      </c>
      <c r="H64" s="2">
        <f>IF(statek[[#This Row],[Załadunek]] = 1,statek[[#This Row],[ile ton]],0)</f>
        <v>17</v>
      </c>
      <c r="I64" s="16">
        <f t="shared" si="0"/>
        <v>-1</v>
      </c>
    </row>
    <row r="65" spans="1:9" x14ac:dyDescent="0.25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  <c r="G65" s="2">
        <f>IF(statek[[#This Row],[Z/W]] = "Z",1,0)</f>
        <v>1</v>
      </c>
      <c r="H65" s="2">
        <f>IF(statek[[#This Row],[Załadunek]] = 1,statek[[#This Row],[ile ton]],0)</f>
        <v>4</v>
      </c>
      <c r="I65" s="16">
        <f t="shared" si="0"/>
        <v>-1</v>
      </c>
    </row>
    <row r="66" spans="1:9" x14ac:dyDescent="0.25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  <c r="G66" s="2">
        <f>IF(statek[[#This Row],[Z/W]] = "Z",1,0)</f>
        <v>0</v>
      </c>
      <c r="H66" s="2">
        <f>IF(statek[[#This Row],[Załadunek]] = 1,statek[[#This Row],[ile ton]],0)</f>
        <v>0</v>
      </c>
      <c r="I66" s="16">
        <f t="shared" ref="I66:I129" si="1">A66-A65-1</f>
        <v>24</v>
      </c>
    </row>
    <row r="67" spans="1:9" x14ac:dyDescent="0.25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  <c r="G67" s="2">
        <f>IF(statek[[#This Row],[Z/W]] = "Z",1,0)</f>
        <v>1</v>
      </c>
      <c r="H67" s="2">
        <f>IF(statek[[#This Row],[Załadunek]] = 1,statek[[#This Row],[ile ton]],0)</f>
        <v>33</v>
      </c>
      <c r="I67" s="16">
        <f t="shared" si="1"/>
        <v>-1</v>
      </c>
    </row>
    <row r="68" spans="1:9" x14ac:dyDescent="0.25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  <c r="G68" s="2">
        <f>IF(statek[[#This Row],[Z/W]] = "Z",1,0)</f>
        <v>1</v>
      </c>
      <c r="H68" s="2">
        <f>IF(statek[[#This Row],[Załadunek]] = 1,statek[[#This Row],[ile ton]],0)</f>
        <v>26</v>
      </c>
      <c r="I68" s="16">
        <f t="shared" si="1"/>
        <v>-1</v>
      </c>
    </row>
    <row r="69" spans="1:9" x14ac:dyDescent="0.25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  <c r="G69" s="2">
        <f>IF(statek[[#This Row],[Z/W]] = "Z",1,0)</f>
        <v>1</v>
      </c>
      <c r="H69" s="2">
        <f>IF(statek[[#This Row],[Załadunek]] = 1,statek[[#This Row],[ile ton]],0)</f>
        <v>40</v>
      </c>
      <c r="I69" s="16">
        <f t="shared" si="1"/>
        <v>12</v>
      </c>
    </row>
    <row r="70" spans="1:9" x14ac:dyDescent="0.25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  <c r="G70" s="2">
        <f>IF(statek[[#This Row],[Z/W]] = "Z",1,0)</f>
        <v>1</v>
      </c>
      <c r="H70" s="2">
        <f>IF(statek[[#This Row],[Załadunek]] = 1,statek[[#This Row],[ile ton]],0)</f>
        <v>42</v>
      </c>
      <c r="I70" s="16">
        <f t="shared" si="1"/>
        <v>-1</v>
      </c>
    </row>
    <row r="71" spans="1:9" x14ac:dyDescent="0.25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  <c r="G71" s="2">
        <f>IF(statek[[#This Row],[Z/W]] = "Z",1,0)</f>
        <v>1</v>
      </c>
      <c r="H71" s="2">
        <f>IF(statek[[#This Row],[Załadunek]] = 1,statek[[#This Row],[ile ton]],0)</f>
        <v>42</v>
      </c>
      <c r="I71" s="16">
        <f t="shared" si="1"/>
        <v>-1</v>
      </c>
    </row>
    <row r="72" spans="1:9" x14ac:dyDescent="0.25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  <c r="G72" s="2">
        <f>IF(statek[[#This Row],[Z/W]] = "Z",1,0)</f>
        <v>1</v>
      </c>
      <c r="H72" s="2">
        <f>IF(statek[[#This Row],[Załadunek]] = 1,statek[[#This Row],[ile ton]],0)</f>
        <v>9</v>
      </c>
      <c r="I72" s="16">
        <f t="shared" si="1"/>
        <v>-1</v>
      </c>
    </row>
    <row r="73" spans="1:9" x14ac:dyDescent="0.25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  <c r="G73" s="2">
        <f>IF(statek[[#This Row],[Z/W]] = "Z",1,0)</f>
        <v>1</v>
      </c>
      <c r="H73" s="2">
        <f>IF(statek[[#This Row],[Załadunek]] = 1,statek[[#This Row],[ile ton]],0)</f>
        <v>39</v>
      </c>
      <c r="I73" s="16">
        <f t="shared" si="1"/>
        <v>-1</v>
      </c>
    </row>
    <row r="74" spans="1:9" x14ac:dyDescent="0.25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  <c r="G74" s="2">
        <f>IF(statek[[#This Row],[Z/W]] = "Z",1,0)</f>
        <v>0</v>
      </c>
      <c r="H74" s="2">
        <f>IF(statek[[#This Row],[Załadunek]] = 1,statek[[#This Row],[ile ton]],0)</f>
        <v>0</v>
      </c>
      <c r="I74" s="16">
        <f t="shared" si="1"/>
        <v>16</v>
      </c>
    </row>
    <row r="75" spans="1:9" x14ac:dyDescent="0.25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  <c r="G75" s="2">
        <f>IF(statek[[#This Row],[Z/W]] = "Z",1,0)</f>
        <v>1</v>
      </c>
      <c r="H75" s="2">
        <f>IF(statek[[#This Row],[Załadunek]] = 1,statek[[#This Row],[ile ton]],0)</f>
        <v>34</v>
      </c>
      <c r="I75" s="16">
        <f t="shared" si="1"/>
        <v>-1</v>
      </c>
    </row>
    <row r="76" spans="1:9" x14ac:dyDescent="0.25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  <c r="G76" s="2">
        <f>IF(statek[[#This Row],[Z/W]] = "Z",1,0)</f>
        <v>1</v>
      </c>
      <c r="H76" s="2">
        <f>IF(statek[[#This Row],[Załadunek]] = 1,statek[[#This Row],[ile ton]],0)</f>
        <v>5</v>
      </c>
      <c r="I76" s="16">
        <f t="shared" si="1"/>
        <v>-1</v>
      </c>
    </row>
    <row r="77" spans="1:9" x14ac:dyDescent="0.25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  <c r="G77" s="2">
        <f>IF(statek[[#This Row],[Z/W]] = "Z",1,0)</f>
        <v>0</v>
      </c>
      <c r="H77" s="2">
        <f>IF(statek[[#This Row],[Załadunek]] = 1,statek[[#This Row],[ile ton]],0)</f>
        <v>0</v>
      </c>
      <c r="I77" s="16">
        <f t="shared" si="1"/>
        <v>14</v>
      </c>
    </row>
    <row r="78" spans="1:9" x14ac:dyDescent="0.25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  <c r="G78" s="2">
        <f>IF(statek[[#This Row],[Z/W]] = "Z",1,0)</f>
        <v>1</v>
      </c>
      <c r="H78" s="2">
        <f>IF(statek[[#This Row],[Załadunek]] = 1,statek[[#This Row],[ile ton]],0)</f>
        <v>14</v>
      </c>
      <c r="I78" s="16">
        <f t="shared" si="1"/>
        <v>-1</v>
      </c>
    </row>
    <row r="79" spans="1:9" x14ac:dyDescent="0.25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  <c r="G79" s="2">
        <f>IF(statek[[#This Row],[Z/W]] = "Z",1,0)</f>
        <v>0</v>
      </c>
      <c r="H79" s="2">
        <f>IF(statek[[#This Row],[Załadunek]] = 1,statek[[#This Row],[ile ton]],0)</f>
        <v>0</v>
      </c>
      <c r="I79" s="16">
        <f t="shared" si="1"/>
        <v>18</v>
      </c>
    </row>
    <row r="80" spans="1:9" x14ac:dyDescent="0.25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  <c r="G80" s="2">
        <f>IF(statek[[#This Row],[Z/W]] = "Z",1,0)</f>
        <v>0</v>
      </c>
      <c r="H80" s="2">
        <f>IF(statek[[#This Row],[Załadunek]] = 1,statek[[#This Row],[ile ton]],0)</f>
        <v>0</v>
      </c>
      <c r="I80" s="16">
        <f t="shared" si="1"/>
        <v>-1</v>
      </c>
    </row>
    <row r="81" spans="1:9" x14ac:dyDescent="0.25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  <c r="G81" s="2">
        <f>IF(statek[[#This Row],[Z/W]] = "Z",1,0)</f>
        <v>1</v>
      </c>
      <c r="H81" s="2">
        <f>IF(statek[[#This Row],[Załadunek]] = 1,statek[[#This Row],[ile ton]],0)</f>
        <v>30</v>
      </c>
      <c r="I81" s="16">
        <f t="shared" si="1"/>
        <v>-1</v>
      </c>
    </row>
    <row r="82" spans="1:9" x14ac:dyDescent="0.25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  <c r="G82" s="2">
        <f>IF(statek[[#This Row],[Z/W]] = "Z",1,0)</f>
        <v>1</v>
      </c>
      <c r="H82" s="2">
        <f>IF(statek[[#This Row],[Załadunek]] = 1,statek[[#This Row],[ile ton]],0)</f>
        <v>14</v>
      </c>
      <c r="I82" s="16">
        <f t="shared" si="1"/>
        <v>-1</v>
      </c>
    </row>
    <row r="83" spans="1:9" x14ac:dyDescent="0.25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  <c r="G83" s="2">
        <f>IF(statek[[#This Row],[Z/W]] = "Z",1,0)</f>
        <v>0</v>
      </c>
      <c r="H83" s="2">
        <f>IF(statek[[#This Row],[Załadunek]] = 1,statek[[#This Row],[ile ton]],0)</f>
        <v>0</v>
      </c>
      <c r="I83" s="16">
        <f t="shared" si="1"/>
        <v>25</v>
      </c>
    </row>
    <row r="84" spans="1:9" x14ac:dyDescent="0.25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  <c r="G84" s="2">
        <f>IF(statek[[#This Row],[Z/W]] = "Z",1,0)</f>
        <v>1</v>
      </c>
      <c r="H84" s="2">
        <f>IF(statek[[#This Row],[Załadunek]] = 1,statek[[#This Row],[ile ton]],0)</f>
        <v>35</v>
      </c>
      <c r="I84" s="16">
        <f t="shared" si="1"/>
        <v>-1</v>
      </c>
    </row>
    <row r="85" spans="1:9" x14ac:dyDescent="0.25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  <c r="G85" s="2">
        <f>IF(statek[[#This Row],[Z/W]] = "Z",1,0)</f>
        <v>1</v>
      </c>
      <c r="H85" s="2">
        <f>IF(statek[[#This Row],[Załadunek]] = 1,statek[[#This Row],[ile ton]],0)</f>
        <v>40</v>
      </c>
      <c r="I85" s="16">
        <f t="shared" si="1"/>
        <v>-1</v>
      </c>
    </row>
    <row r="86" spans="1:9" x14ac:dyDescent="0.25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  <c r="G86" s="2">
        <f>IF(statek[[#This Row],[Z/W]] = "Z",1,0)</f>
        <v>0</v>
      </c>
      <c r="H86" s="2">
        <f>IF(statek[[#This Row],[Załadunek]] = 1,statek[[#This Row],[ile ton]],0)</f>
        <v>0</v>
      </c>
      <c r="I86" s="16">
        <f t="shared" si="1"/>
        <v>20</v>
      </c>
    </row>
    <row r="87" spans="1:9" x14ac:dyDescent="0.25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  <c r="G87" s="2">
        <f>IF(statek[[#This Row],[Z/W]] = "Z",1,0)</f>
        <v>0</v>
      </c>
      <c r="H87" s="2">
        <f>IF(statek[[#This Row],[Załadunek]] = 1,statek[[#This Row],[ile ton]],0)</f>
        <v>0</v>
      </c>
      <c r="I87" s="16">
        <f t="shared" si="1"/>
        <v>-1</v>
      </c>
    </row>
    <row r="88" spans="1:9" x14ac:dyDescent="0.25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  <c r="G88" s="2">
        <f>IF(statek[[#This Row],[Z/W]] = "Z",1,0)</f>
        <v>1</v>
      </c>
      <c r="H88" s="2">
        <f>IF(statek[[#This Row],[Załadunek]] = 1,statek[[#This Row],[ile ton]],0)</f>
        <v>12</v>
      </c>
      <c r="I88" s="16">
        <f t="shared" si="1"/>
        <v>-1</v>
      </c>
    </row>
    <row r="89" spans="1:9" x14ac:dyDescent="0.25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  <c r="G89" s="2">
        <f>IF(statek[[#This Row],[Z/W]] = "Z",1,0)</f>
        <v>1</v>
      </c>
      <c r="H89" s="2">
        <f>IF(statek[[#This Row],[Załadunek]] = 1,statek[[#This Row],[ile ton]],0)</f>
        <v>15</v>
      </c>
      <c r="I89" s="16">
        <f t="shared" si="1"/>
        <v>-1</v>
      </c>
    </row>
    <row r="90" spans="1:9" x14ac:dyDescent="0.25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  <c r="G90" s="2">
        <f>IF(statek[[#This Row],[Z/W]] = "Z",1,0)</f>
        <v>1</v>
      </c>
      <c r="H90" s="2">
        <f>IF(statek[[#This Row],[Załadunek]] = 1,statek[[#This Row],[ile ton]],0)</f>
        <v>1</v>
      </c>
      <c r="I90" s="16">
        <f t="shared" si="1"/>
        <v>-1</v>
      </c>
    </row>
    <row r="91" spans="1:9" x14ac:dyDescent="0.25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  <c r="G91" s="2">
        <f>IF(statek[[#This Row],[Z/W]] = "Z",1,0)</f>
        <v>0</v>
      </c>
      <c r="H91" s="2">
        <f>IF(statek[[#This Row],[Załadunek]] = 1,statek[[#This Row],[ile ton]],0)</f>
        <v>0</v>
      </c>
      <c r="I91" s="16">
        <f t="shared" si="1"/>
        <v>23</v>
      </c>
    </row>
    <row r="92" spans="1:9" x14ac:dyDescent="0.25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  <c r="G92" s="2">
        <f>IF(statek[[#This Row],[Z/W]] = "Z",1,0)</f>
        <v>0</v>
      </c>
      <c r="H92" s="2">
        <f>IF(statek[[#This Row],[Załadunek]] = 1,statek[[#This Row],[ile ton]],0)</f>
        <v>0</v>
      </c>
      <c r="I92" s="16">
        <f t="shared" si="1"/>
        <v>-1</v>
      </c>
    </row>
    <row r="93" spans="1:9" x14ac:dyDescent="0.25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  <c r="G93" s="2">
        <f>IF(statek[[#This Row],[Z/W]] = "Z",1,0)</f>
        <v>1</v>
      </c>
      <c r="H93" s="2">
        <f>IF(statek[[#This Row],[Załadunek]] = 1,statek[[#This Row],[ile ton]],0)</f>
        <v>33</v>
      </c>
      <c r="I93" s="16">
        <f t="shared" si="1"/>
        <v>-1</v>
      </c>
    </row>
    <row r="94" spans="1:9" x14ac:dyDescent="0.25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  <c r="G94" s="2">
        <f>IF(statek[[#This Row],[Z/W]] = "Z",1,0)</f>
        <v>1</v>
      </c>
      <c r="H94" s="2">
        <f>IF(statek[[#This Row],[Załadunek]] = 1,statek[[#This Row],[ile ton]],0)</f>
        <v>13</v>
      </c>
      <c r="I94" s="16">
        <f t="shared" si="1"/>
        <v>-1</v>
      </c>
    </row>
    <row r="95" spans="1:9" x14ac:dyDescent="0.25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  <c r="G95" s="2">
        <f>IF(statek[[#This Row],[Z/W]] = "Z",1,0)</f>
        <v>1</v>
      </c>
      <c r="H95" s="2">
        <f>IF(statek[[#This Row],[Załadunek]] = 1,statek[[#This Row],[ile ton]],0)</f>
        <v>37</v>
      </c>
      <c r="I95" s="16">
        <f t="shared" si="1"/>
        <v>-1</v>
      </c>
    </row>
    <row r="96" spans="1:9" x14ac:dyDescent="0.25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  <c r="G96" s="2">
        <f>IF(statek[[#This Row],[Z/W]] = "Z",1,0)</f>
        <v>0</v>
      </c>
      <c r="H96" s="2">
        <f>IF(statek[[#This Row],[Załadunek]] = 1,statek[[#This Row],[ile ton]],0)</f>
        <v>0</v>
      </c>
      <c r="I96" s="16">
        <f t="shared" si="1"/>
        <v>17</v>
      </c>
    </row>
    <row r="97" spans="1:22" x14ac:dyDescent="0.25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  <c r="G97" s="2">
        <f>IF(statek[[#This Row],[Z/W]] = "Z",1,0)</f>
        <v>0</v>
      </c>
      <c r="H97" s="2">
        <f>IF(statek[[#This Row],[Załadunek]] = 1,statek[[#This Row],[ile ton]],0)</f>
        <v>0</v>
      </c>
      <c r="I97" s="16">
        <f t="shared" si="1"/>
        <v>-1</v>
      </c>
    </row>
    <row r="98" spans="1:22" x14ac:dyDescent="0.25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  <c r="G98" s="2">
        <f>IF(statek[[#This Row],[Z/W]] = "Z",1,0)</f>
        <v>1</v>
      </c>
      <c r="H98" s="2">
        <f>IF(statek[[#This Row],[Załadunek]] = 1,statek[[#This Row],[ile ton]],0)</f>
        <v>35</v>
      </c>
      <c r="I98" s="16">
        <f t="shared" si="1"/>
        <v>-1</v>
      </c>
    </row>
    <row r="99" spans="1:22" x14ac:dyDescent="0.25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  <c r="G99" s="2">
        <f>IF(statek[[#This Row],[Z/W]] = "Z",1,0)</f>
        <v>1</v>
      </c>
      <c r="H99" s="2">
        <f>IF(statek[[#This Row],[Załadunek]] = 1,statek[[#This Row],[ile ton]],0)</f>
        <v>25</v>
      </c>
      <c r="I99" s="16">
        <f t="shared" si="1"/>
        <v>-1</v>
      </c>
    </row>
    <row r="100" spans="1:22" x14ac:dyDescent="0.25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  <c r="G100" s="2">
        <f>IF(statek[[#This Row],[Z/W]] = "Z",1,0)</f>
        <v>1</v>
      </c>
      <c r="H100" s="2">
        <f>IF(statek[[#This Row],[Załadunek]] = 1,statek[[#This Row],[ile ton]],0)</f>
        <v>10</v>
      </c>
      <c r="I100" s="16">
        <f t="shared" si="1"/>
        <v>-1</v>
      </c>
    </row>
    <row r="101" spans="1:22" x14ac:dyDescent="0.25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  <c r="G101" s="2">
        <f>IF(statek[[#This Row],[Z/W]] = "Z",1,0)</f>
        <v>0</v>
      </c>
      <c r="H101" s="2">
        <f>IF(statek[[#This Row],[Załadunek]] = 1,statek[[#This Row],[ile ton]],0)</f>
        <v>0</v>
      </c>
      <c r="I101" s="16">
        <f t="shared" si="1"/>
        <v>21</v>
      </c>
    </row>
    <row r="102" spans="1:22" x14ac:dyDescent="0.25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  <c r="G102" s="2">
        <f>IF(statek[[#This Row],[Z/W]] = "Z",1,0)</f>
        <v>1</v>
      </c>
      <c r="H102" s="2">
        <f>IF(statek[[#This Row],[Załadunek]] = 1,statek[[#This Row],[ile ton]],0)</f>
        <v>22</v>
      </c>
      <c r="I102" s="16">
        <f t="shared" si="1"/>
        <v>-1</v>
      </c>
    </row>
    <row r="103" spans="1:22" x14ac:dyDescent="0.25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  <c r="G103" s="2">
        <f>IF(statek[[#This Row],[Z/W]] = "Z",1,0)</f>
        <v>1</v>
      </c>
      <c r="H103" s="2">
        <f>IF(statek[[#This Row],[Załadunek]] = 1,statek[[#This Row],[ile ton]],0)</f>
        <v>25</v>
      </c>
      <c r="I103" s="16">
        <f t="shared" si="1"/>
        <v>-1</v>
      </c>
    </row>
    <row r="104" spans="1:22" x14ac:dyDescent="0.25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  <c r="G104" s="2">
        <f>IF(statek[[#This Row],[Z/W]] = "Z",1,0)</f>
        <v>1</v>
      </c>
      <c r="H104" s="2">
        <f>IF(statek[[#This Row],[Załadunek]] = 1,statek[[#This Row],[ile ton]],0)</f>
        <v>8</v>
      </c>
      <c r="I104" s="16">
        <f t="shared" si="1"/>
        <v>-1</v>
      </c>
    </row>
    <row r="105" spans="1:22" x14ac:dyDescent="0.25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  <c r="G105" s="2">
        <f>IF(statek[[#This Row],[Z/W]] = "Z",1,0)</f>
        <v>1</v>
      </c>
      <c r="H105" s="2">
        <f>IF(statek[[#This Row],[Załadunek]] = 1,statek[[#This Row],[ile ton]],0)</f>
        <v>45</v>
      </c>
      <c r="I105" s="16">
        <f t="shared" si="1"/>
        <v>-1</v>
      </c>
    </row>
    <row r="106" spans="1:22" x14ac:dyDescent="0.25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  <c r="G106" s="2">
        <f>IF(statek[[#This Row],[Z/W]] = "Z",1,0)</f>
        <v>0</v>
      </c>
      <c r="H106" s="2">
        <f>IF(statek[[#This Row],[Załadunek]] = 1,statek[[#This Row],[ile ton]],0)</f>
        <v>0</v>
      </c>
      <c r="I106" s="16">
        <f t="shared" si="1"/>
        <v>24</v>
      </c>
      <c r="O106" s="12" t="s">
        <v>31</v>
      </c>
      <c r="P106" s="12" t="s">
        <v>30</v>
      </c>
    </row>
    <row r="107" spans="1:22" x14ac:dyDescent="0.25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  <c r="G107" s="2">
        <f>IF(statek[[#This Row],[Z/W]] = "Z",1,0)</f>
        <v>1</v>
      </c>
      <c r="H107" s="2">
        <f>IF(statek[[#This Row],[Załadunek]] = 1,statek[[#This Row],[ile ton]],0)</f>
        <v>29</v>
      </c>
      <c r="I107" s="16">
        <f t="shared" si="1"/>
        <v>-1</v>
      </c>
      <c r="O107" s="12" t="s">
        <v>23</v>
      </c>
      <c r="P107" t="s">
        <v>14</v>
      </c>
      <c r="Q107" t="s">
        <v>8</v>
      </c>
      <c r="R107" t="s">
        <v>24</v>
      </c>
      <c r="T107" s="14" t="s">
        <v>23</v>
      </c>
      <c r="U107" s="14" t="s">
        <v>14</v>
      </c>
      <c r="V107" s="14" t="s">
        <v>8</v>
      </c>
    </row>
    <row r="108" spans="1:22" x14ac:dyDescent="0.25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  <c r="G108" s="2">
        <f>IF(statek[[#This Row],[Z/W]] = "Z",1,0)</f>
        <v>0</v>
      </c>
      <c r="H108" s="2">
        <f>IF(statek[[#This Row],[Załadunek]] = 1,statek[[#This Row],[ile ton]],0)</f>
        <v>0</v>
      </c>
      <c r="I108" s="16">
        <f t="shared" si="1"/>
        <v>12</v>
      </c>
      <c r="O108" s="13" t="s">
        <v>33</v>
      </c>
      <c r="P108" s="2">
        <v>864</v>
      </c>
      <c r="Q108" s="2">
        <v>1114</v>
      </c>
      <c r="R108" s="2">
        <v>1978</v>
      </c>
      <c r="T108" s="20" t="s">
        <v>48</v>
      </c>
      <c r="U108" s="2">
        <v>32</v>
      </c>
      <c r="V108" s="2">
        <v>229</v>
      </c>
    </row>
    <row r="109" spans="1:22" x14ac:dyDescent="0.25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  <c r="G109" s="2">
        <f>IF(statek[[#This Row],[Z/W]] = "Z",1,0)</f>
        <v>0</v>
      </c>
      <c r="H109" s="2">
        <f>IF(statek[[#This Row],[Załadunek]] = 1,statek[[#This Row],[ile ton]],0)</f>
        <v>0</v>
      </c>
      <c r="I109" s="16">
        <f t="shared" si="1"/>
        <v>-1</v>
      </c>
      <c r="O109" s="21" t="s">
        <v>34</v>
      </c>
      <c r="P109" s="2">
        <v>32</v>
      </c>
      <c r="Q109" s="2">
        <v>229</v>
      </c>
      <c r="R109" s="2">
        <v>261</v>
      </c>
      <c r="T109" s="20" t="s">
        <v>49</v>
      </c>
      <c r="U109" s="2">
        <v>81</v>
      </c>
      <c r="V109" s="2">
        <v>17</v>
      </c>
    </row>
    <row r="110" spans="1:22" x14ac:dyDescent="0.25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  <c r="G110" s="2">
        <f>IF(statek[[#This Row],[Z/W]] = "Z",1,0)</f>
        <v>1</v>
      </c>
      <c r="H110" s="2">
        <f>IF(statek[[#This Row],[Załadunek]] = 1,statek[[#This Row],[ile ton]],0)</f>
        <v>37</v>
      </c>
      <c r="I110" s="16">
        <f t="shared" si="1"/>
        <v>-1</v>
      </c>
      <c r="O110" s="21" t="s">
        <v>35</v>
      </c>
      <c r="P110" s="2">
        <v>81</v>
      </c>
      <c r="Q110" s="2">
        <v>17</v>
      </c>
      <c r="R110" s="2">
        <v>98</v>
      </c>
      <c r="T110" s="20" t="s">
        <v>50</v>
      </c>
      <c r="U110" s="2">
        <v>50</v>
      </c>
      <c r="V110" s="2">
        <v>49</v>
      </c>
    </row>
    <row r="111" spans="1:22" x14ac:dyDescent="0.25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  <c r="G111" s="2">
        <f>IF(statek[[#This Row],[Z/W]] = "Z",1,0)</f>
        <v>1</v>
      </c>
      <c r="H111" s="2">
        <f>IF(statek[[#This Row],[Załadunek]] = 1,statek[[#This Row],[ile ton]],0)</f>
        <v>10</v>
      </c>
      <c r="I111" s="16">
        <f t="shared" si="1"/>
        <v>-1</v>
      </c>
      <c r="O111" s="21" t="s">
        <v>36</v>
      </c>
      <c r="P111" s="2">
        <v>50</v>
      </c>
      <c r="Q111" s="2">
        <v>49</v>
      </c>
      <c r="R111" s="2">
        <v>99</v>
      </c>
      <c r="T111" s="20" t="s">
        <v>51</v>
      </c>
      <c r="U111" s="2">
        <v>43</v>
      </c>
      <c r="V111" s="2">
        <v>98</v>
      </c>
    </row>
    <row r="112" spans="1:22" x14ac:dyDescent="0.25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  <c r="G112" s="2">
        <f>IF(statek[[#This Row],[Z/W]] = "Z",1,0)</f>
        <v>1</v>
      </c>
      <c r="H112" s="2">
        <f>IF(statek[[#This Row],[Załadunek]] = 1,statek[[#This Row],[ile ton]],0)</f>
        <v>42</v>
      </c>
      <c r="I112" s="16">
        <f t="shared" si="1"/>
        <v>-1</v>
      </c>
      <c r="O112" s="21" t="s">
        <v>37</v>
      </c>
      <c r="P112" s="2">
        <v>43</v>
      </c>
      <c r="Q112" s="2">
        <v>98</v>
      </c>
      <c r="R112" s="2">
        <v>141</v>
      </c>
      <c r="T112" s="20" t="s">
        <v>52</v>
      </c>
      <c r="U112" s="2">
        <v>38</v>
      </c>
      <c r="V112" s="2">
        <v>10</v>
      </c>
    </row>
    <row r="113" spans="1:22" x14ac:dyDescent="0.25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  <c r="G113" s="2">
        <f>IF(statek[[#This Row],[Z/W]] = "Z",1,0)</f>
        <v>0</v>
      </c>
      <c r="H113" s="2">
        <f>IF(statek[[#This Row],[Załadunek]] = 1,statek[[#This Row],[ile ton]],0)</f>
        <v>0</v>
      </c>
      <c r="I113" s="16">
        <f t="shared" si="1"/>
        <v>16</v>
      </c>
      <c r="O113" s="21" t="s">
        <v>44</v>
      </c>
      <c r="P113" s="2">
        <v>38</v>
      </c>
      <c r="Q113" s="2">
        <v>10</v>
      </c>
      <c r="R113" s="2">
        <v>48</v>
      </c>
      <c r="T113" s="20" t="s">
        <v>53</v>
      </c>
      <c r="U113" s="2">
        <v>118</v>
      </c>
      <c r="V113" s="2">
        <v>173</v>
      </c>
    </row>
    <row r="114" spans="1:22" x14ac:dyDescent="0.25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  <c r="G114" s="2">
        <f>IF(statek[[#This Row],[Z/W]] = "Z",1,0)</f>
        <v>0</v>
      </c>
      <c r="H114" s="2">
        <f>IF(statek[[#This Row],[Załadunek]] = 1,statek[[#This Row],[ile ton]],0)</f>
        <v>0</v>
      </c>
      <c r="I114" s="16">
        <f t="shared" si="1"/>
        <v>-1</v>
      </c>
      <c r="O114" s="21" t="s">
        <v>38</v>
      </c>
      <c r="P114" s="2">
        <v>118</v>
      </c>
      <c r="Q114" s="2">
        <v>173</v>
      </c>
      <c r="R114" s="2">
        <v>291</v>
      </c>
      <c r="T114" s="20" t="s">
        <v>54</v>
      </c>
      <c r="U114" s="2">
        <v>73</v>
      </c>
      <c r="V114" s="2">
        <v>115</v>
      </c>
    </row>
    <row r="115" spans="1:22" x14ac:dyDescent="0.25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  <c r="G115" s="2">
        <f>IF(statek[[#This Row],[Z/W]] = "Z",1,0)</f>
        <v>1</v>
      </c>
      <c r="H115" s="2">
        <f>IF(statek[[#This Row],[Załadunek]] = 1,statek[[#This Row],[ile ton]],0)</f>
        <v>20</v>
      </c>
      <c r="I115" s="16">
        <f t="shared" si="1"/>
        <v>-1</v>
      </c>
      <c r="O115" s="21" t="s">
        <v>39</v>
      </c>
      <c r="P115" s="2">
        <v>73</v>
      </c>
      <c r="Q115" s="2">
        <v>115</v>
      </c>
      <c r="R115" s="2">
        <v>188</v>
      </c>
      <c r="T115" s="20" t="s">
        <v>55</v>
      </c>
      <c r="U115" s="2">
        <v>191</v>
      </c>
      <c r="V115" s="2">
        <v>45</v>
      </c>
    </row>
    <row r="116" spans="1:22" x14ac:dyDescent="0.25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  <c r="G116" s="2">
        <f>IF(statek[[#This Row],[Z/W]] = "Z",1,0)</f>
        <v>1</v>
      </c>
      <c r="H116" s="2">
        <f>IF(statek[[#This Row],[Załadunek]] = 1,statek[[#This Row],[ile ton]],0)</f>
        <v>26</v>
      </c>
      <c r="I116" s="16">
        <f t="shared" si="1"/>
        <v>-1</v>
      </c>
      <c r="O116" s="21" t="s">
        <v>40</v>
      </c>
      <c r="P116" s="2">
        <v>191</v>
      </c>
      <c r="Q116" s="2">
        <v>45</v>
      </c>
      <c r="R116" s="2">
        <v>236</v>
      </c>
      <c r="T116" s="20" t="s">
        <v>56</v>
      </c>
      <c r="U116" s="2">
        <v>49</v>
      </c>
      <c r="V116" s="2">
        <v>203</v>
      </c>
    </row>
    <row r="117" spans="1:22" x14ac:dyDescent="0.25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  <c r="G117" s="2">
        <f>IF(statek[[#This Row],[Z/W]] = "Z",1,0)</f>
        <v>1</v>
      </c>
      <c r="H117" s="2">
        <f>IF(statek[[#This Row],[Załadunek]] = 1,statek[[#This Row],[ile ton]],0)</f>
        <v>24</v>
      </c>
      <c r="I117" s="16">
        <f t="shared" si="1"/>
        <v>14</v>
      </c>
      <c r="O117" s="21" t="s">
        <v>41</v>
      </c>
      <c r="P117" s="2">
        <v>49</v>
      </c>
      <c r="Q117" s="2">
        <v>203</v>
      </c>
      <c r="R117" s="2">
        <v>252</v>
      </c>
      <c r="T117" s="20" t="s">
        <v>57</v>
      </c>
      <c r="U117" s="2">
        <v>2</v>
      </c>
      <c r="V117" s="2">
        <v>37</v>
      </c>
    </row>
    <row r="118" spans="1:22" x14ac:dyDescent="0.25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  <c r="G118" s="2">
        <f>IF(statek[[#This Row],[Z/W]] = "Z",1,0)</f>
        <v>1</v>
      </c>
      <c r="H118" s="2">
        <f>IF(statek[[#This Row],[Załadunek]] = 1,statek[[#This Row],[ile ton]],0)</f>
        <v>38</v>
      </c>
      <c r="I118" s="16">
        <f t="shared" si="1"/>
        <v>-1</v>
      </c>
      <c r="O118" s="21" t="s">
        <v>45</v>
      </c>
      <c r="P118" s="2">
        <v>2</v>
      </c>
      <c r="Q118" s="2">
        <v>37</v>
      </c>
      <c r="R118" s="2">
        <v>39</v>
      </c>
      <c r="T118" s="20" t="s">
        <v>58</v>
      </c>
      <c r="U118" s="2">
        <v>108</v>
      </c>
      <c r="V118" s="2">
        <v>79</v>
      </c>
    </row>
    <row r="119" spans="1:22" x14ac:dyDescent="0.25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  <c r="G119" s="2">
        <f>IF(statek[[#This Row],[Z/W]] = "Z",1,0)</f>
        <v>1</v>
      </c>
      <c r="H119" s="2">
        <f>IF(statek[[#This Row],[Załadunek]] = 1,statek[[#This Row],[ile ton]],0)</f>
        <v>14</v>
      </c>
      <c r="I119" s="16">
        <f t="shared" si="1"/>
        <v>-1</v>
      </c>
      <c r="O119" s="21" t="s">
        <v>42</v>
      </c>
      <c r="P119" s="2">
        <v>108</v>
      </c>
      <c r="Q119" s="2">
        <v>79</v>
      </c>
      <c r="R119" s="2">
        <v>187</v>
      </c>
      <c r="T119" s="20" t="s">
        <v>59</v>
      </c>
      <c r="U119" s="2">
        <v>79</v>
      </c>
      <c r="V119" s="2">
        <v>59</v>
      </c>
    </row>
    <row r="120" spans="1:22" x14ac:dyDescent="0.25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  <c r="G120" s="2">
        <f>IF(statek[[#This Row],[Z/W]] = "Z",1,0)</f>
        <v>1</v>
      </c>
      <c r="H120" s="2">
        <f>IF(statek[[#This Row],[Załadunek]] = 1,statek[[#This Row],[ile ton]],0)</f>
        <v>4</v>
      </c>
      <c r="I120" s="16">
        <f t="shared" si="1"/>
        <v>-1</v>
      </c>
      <c r="O120" s="21" t="s">
        <v>47</v>
      </c>
      <c r="P120" s="2">
        <v>79</v>
      </c>
      <c r="Q120" s="2">
        <v>59</v>
      </c>
      <c r="R120" s="2">
        <v>138</v>
      </c>
      <c r="T120" s="20" t="s">
        <v>60</v>
      </c>
      <c r="U120" s="2">
        <v>112</v>
      </c>
      <c r="V120" s="2">
        <v>211</v>
      </c>
    </row>
    <row r="121" spans="1:22" x14ac:dyDescent="0.25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  <c r="G121" s="2">
        <f>IF(statek[[#This Row],[Z/W]] = "Z",1,0)</f>
        <v>0</v>
      </c>
      <c r="H121" s="2">
        <f>IF(statek[[#This Row],[Załadunek]] = 1,statek[[#This Row],[ile ton]],0)</f>
        <v>0</v>
      </c>
      <c r="I121" s="16">
        <f t="shared" si="1"/>
        <v>18</v>
      </c>
      <c r="O121" s="13" t="s">
        <v>43</v>
      </c>
      <c r="P121" s="2">
        <v>1102</v>
      </c>
      <c r="Q121" s="2">
        <v>1076</v>
      </c>
      <c r="R121" s="2">
        <v>2178</v>
      </c>
      <c r="T121" s="20" t="s">
        <v>61</v>
      </c>
      <c r="U121" s="2">
        <v>118</v>
      </c>
      <c r="V121" s="2">
        <v>58</v>
      </c>
    </row>
    <row r="122" spans="1:22" x14ac:dyDescent="0.25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  <c r="G122" s="2">
        <f>IF(statek[[#This Row],[Z/W]] = "Z",1,0)</f>
        <v>1</v>
      </c>
      <c r="H122" s="2">
        <f>IF(statek[[#This Row],[Załadunek]] = 1,statek[[#This Row],[ile ton]],0)</f>
        <v>30</v>
      </c>
      <c r="I122" s="16">
        <f t="shared" si="1"/>
        <v>-1</v>
      </c>
      <c r="O122" s="21" t="s">
        <v>34</v>
      </c>
      <c r="P122" s="2">
        <v>112</v>
      </c>
      <c r="Q122" s="2">
        <v>211</v>
      </c>
      <c r="R122" s="2">
        <v>323</v>
      </c>
      <c r="T122" s="20" t="s">
        <v>62</v>
      </c>
      <c r="U122" s="2">
        <v>33</v>
      </c>
      <c r="V122" s="2">
        <v>75</v>
      </c>
    </row>
    <row r="123" spans="1:22" x14ac:dyDescent="0.25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  <c r="G123" s="2">
        <f>IF(statek[[#This Row],[Z/W]] = "Z",1,0)</f>
        <v>0</v>
      </c>
      <c r="H123" s="2">
        <f>IF(statek[[#This Row],[Załadunek]] = 1,statek[[#This Row],[ile ton]],0)</f>
        <v>0</v>
      </c>
      <c r="I123" s="16">
        <f t="shared" si="1"/>
        <v>25</v>
      </c>
      <c r="O123" s="21" t="s">
        <v>35</v>
      </c>
      <c r="P123" s="2">
        <v>118</v>
      </c>
      <c r="Q123" s="2">
        <v>58</v>
      </c>
      <c r="R123" s="2">
        <v>176</v>
      </c>
      <c r="T123" s="20" t="s">
        <v>63</v>
      </c>
      <c r="U123" s="2">
        <v>23</v>
      </c>
      <c r="V123" s="2">
        <v>28</v>
      </c>
    </row>
    <row r="124" spans="1:22" x14ac:dyDescent="0.25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  <c r="G124" s="2">
        <f>IF(statek[[#This Row],[Z/W]] = "Z",1,0)</f>
        <v>1</v>
      </c>
      <c r="H124" s="2">
        <f>IF(statek[[#This Row],[Załadunek]] = 1,statek[[#This Row],[ile ton]],0)</f>
        <v>43</v>
      </c>
      <c r="I124" s="16">
        <f t="shared" si="1"/>
        <v>-1</v>
      </c>
      <c r="O124" s="21" t="s">
        <v>36</v>
      </c>
      <c r="P124" s="2">
        <v>33</v>
      </c>
      <c r="Q124" s="2">
        <v>75</v>
      </c>
      <c r="R124" s="2">
        <v>108</v>
      </c>
      <c r="T124" s="20" t="s">
        <v>64</v>
      </c>
      <c r="U124" s="2">
        <v>265</v>
      </c>
      <c r="V124" s="2">
        <v>153</v>
      </c>
    </row>
    <row r="125" spans="1:22" x14ac:dyDescent="0.25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  <c r="G125" s="2">
        <f>IF(statek[[#This Row],[Z/W]] = "Z",1,0)</f>
        <v>0</v>
      </c>
      <c r="H125" s="2">
        <f>IF(statek[[#This Row],[Załadunek]] = 1,statek[[#This Row],[ile ton]],0)</f>
        <v>0</v>
      </c>
      <c r="I125" s="16">
        <f t="shared" si="1"/>
        <v>20</v>
      </c>
      <c r="O125" s="21" t="s">
        <v>37</v>
      </c>
      <c r="P125" s="2">
        <v>23</v>
      </c>
      <c r="Q125" s="2">
        <v>28</v>
      </c>
      <c r="R125" s="2">
        <v>51</v>
      </c>
      <c r="T125" s="20" t="s">
        <v>65</v>
      </c>
      <c r="U125" s="2">
        <v>38</v>
      </c>
      <c r="V125" s="2">
        <v>100</v>
      </c>
    </row>
    <row r="126" spans="1:22" x14ac:dyDescent="0.25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  <c r="G126" s="2">
        <f>IF(statek[[#This Row],[Z/W]] = "Z",1,0)</f>
        <v>0</v>
      </c>
      <c r="H126" s="2">
        <f>IF(statek[[#This Row],[Załadunek]] = 1,statek[[#This Row],[ile ton]],0)</f>
        <v>0</v>
      </c>
      <c r="I126" s="16">
        <f t="shared" si="1"/>
        <v>-1</v>
      </c>
      <c r="O126" s="21" t="s">
        <v>44</v>
      </c>
      <c r="P126" s="2">
        <v>265</v>
      </c>
      <c r="Q126" s="2">
        <v>153</v>
      </c>
      <c r="R126" s="2">
        <v>418</v>
      </c>
      <c r="T126" s="20" t="s">
        <v>66</v>
      </c>
      <c r="U126" s="2">
        <v>143</v>
      </c>
      <c r="V126" s="2">
        <v>118</v>
      </c>
    </row>
    <row r="127" spans="1:22" x14ac:dyDescent="0.25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  <c r="G127" s="2">
        <f>IF(statek[[#This Row],[Z/W]] = "Z",1,0)</f>
        <v>1</v>
      </c>
      <c r="H127" s="2">
        <f>IF(statek[[#This Row],[Załadunek]] = 1,statek[[#This Row],[ile ton]],0)</f>
        <v>15</v>
      </c>
      <c r="I127" s="16">
        <f t="shared" si="1"/>
        <v>-1</v>
      </c>
      <c r="O127" s="21" t="s">
        <v>38</v>
      </c>
      <c r="P127" s="2">
        <v>38</v>
      </c>
      <c r="Q127" s="2">
        <v>100</v>
      </c>
      <c r="R127" s="2">
        <v>138</v>
      </c>
      <c r="T127" s="20" t="s">
        <v>67</v>
      </c>
      <c r="U127" s="2">
        <v>59</v>
      </c>
      <c r="V127" s="2">
        <v>126</v>
      </c>
    </row>
    <row r="128" spans="1:22" x14ac:dyDescent="0.25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  <c r="G128" s="2">
        <f>IF(statek[[#This Row],[Z/W]] = "Z",1,0)</f>
        <v>1</v>
      </c>
      <c r="H128" s="2">
        <f>IF(statek[[#This Row],[Załadunek]] = 1,statek[[#This Row],[ile ton]],0)</f>
        <v>24</v>
      </c>
      <c r="I128" s="16">
        <f t="shared" si="1"/>
        <v>-1</v>
      </c>
      <c r="O128" s="21" t="s">
        <v>39</v>
      </c>
      <c r="P128" s="2">
        <v>143</v>
      </c>
      <c r="Q128" s="2">
        <v>118</v>
      </c>
      <c r="R128" s="2">
        <v>261</v>
      </c>
      <c r="T128" s="20" t="s">
        <v>68</v>
      </c>
      <c r="U128" s="2">
        <v>19</v>
      </c>
      <c r="V128" s="2">
        <v>30</v>
      </c>
    </row>
    <row r="129" spans="1:22" x14ac:dyDescent="0.25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  <c r="G129" s="2">
        <f>IF(statek[[#This Row],[Z/W]] = "Z",1,0)</f>
        <v>1</v>
      </c>
      <c r="H129" s="2">
        <f>IF(statek[[#This Row],[Załadunek]] = 1,statek[[#This Row],[ile ton]],0)</f>
        <v>19</v>
      </c>
      <c r="I129" s="16">
        <f t="shared" si="1"/>
        <v>-1</v>
      </c>
      <c r="O129" s="21" t="s">
        <v>40</v>
      </c>
      <c r="P129" s="2">
        <v>59</v>
      </c>
      <c r="Q129" s="2">
        <v>126</v>
      </c>
      <c r="R129" s="2">
        <v>185</v>
      </c>
      <c r="T129" s="20" t="s">
        <v>69</v>
      </c>
      <c r="U129" s="2">
        <v>6</v>
      </c>
      <c r="V129" s="2">
        <v>43</v>
      </c>
    </row>
    <row r="130" spans="1:22" x14ac:dyDescent="0.25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  <c r="G130" s="2">
        <f>IF(statek[[#This Row],[Z/W]] = "Z",1,0)</f>
        <v>0</v>
      </c>
      <c r="H130" s="2">
        <f>IF(statek[[#This Row],[Załadunek]] = 1,statek[[#This Row],[ile ton]],0)</f>
        <v>0</v>
      </c>
      <c r="I130" s="16">
        <f t="shared" ref="I130:I193" si="2">A130-A129-1</f>
        <v>23</v>
      </c>
      <c r="O130" s="21" t="s">
        <v>41</v>
      </c>
      <c r="P130" s="2">
        <v>19</v>
      </c>
      <c r="Q130" s="2">
        <v>30</v>
      </c>
      <c r="R130" s="2">
        <v>49</v>
      </c>
      <c r="T130" s="20" t="s">
        <v>70</v>
      </c>
      <c r="U130" s="2">
        <v>282</v>
      </c>
      <c r="V130" s="2">
        <v>70</v>
      </c>
    </row>
    <row r="131" spans="1:22" x14ac:dyDescent="0.25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  <c r="G131" s="2">
        <f>IF(statek[[#This Row],[Z/W]] = "Z",1,0)</f>
        <v>1</v>
      </c>
      <c r="H131" s="2">
        <f>IF(statek[[#This Row],[Załadunek]] = 1,statek[[#This Row],[ile ton]],0)</f>
        <v>12</v>
      </c>
      <c r="I131" s="16">
        <f t="shared" si="2"/>
        <v>-1</v>
      </c>
      <c r="O131" s="21" t="s">
        <v>45</v>
      </c>
      <c r="P131" s="2">
        <v>6</v>
      </c>
      <c r="Q131" s="2">
        <v>43</v>
      </c>
      <c r="R131" s="2">
        <v>49</v>
      </c>
      <c r="T131" s="20" t="s">
        <v>71</v>
      </c>
      <c r="U131" s="2">
        <v>4</v>
      </c>
      <c r="V131" s="2">
        <v>64</v>
      </c>
    </row>
    <row r="132" spans="1:22" x14ac:dyDescent="0.25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  <c r="G132" s="2">
        <f>IF(statek[[#This Row],[Z/W]] = "Z",1,0)</f>
        <v>0</v>
      </c>
      <c r="H132" s="2">
        <f>IF(statek[[#This Row],[Załadunek]] = 1,statek[[#This Row],[ile ton]],0)</f>
        <v>0</v>
      </c>
      <c r="I132" s="16">
        <f t="shared" si="2"/>
        <v>17</v>
      </c>
      <c r="O132" s="21" t="s">
        <v>42</v>
      </c>
      <c r="P132" s="2">
        <v>282</v>
      </c>
      <c r="Q132" s="2">
        <v>70</v>
      </c>
      <c r="R132" s="2">
        <v>352</v>
      </c>
      <c r="T132" s="20" t="s">
        <v>72</v>
      </c>
      <c r="U132" s="2">
        <v>125</v>
      </c>
      <c r="V132" s="2">
        <v>98</v>
      </c>
    </row>
    <row r="133" spans="1:22" x14ac:dyDescent="0.25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  <c r="G133" s="2">
        <f>IF(statek[[#This Row],[Z/W]] = "Z",1,0)</f>
        <v>1</v>
      </c>
      <c r="H133" s="2">
        <f>IF(statek[[#This Row],[Załadunek]] = 1,statek[[#This Row],[ile ton]],0)</f>
        <v>26</v>
      </c>
      <c r="I133" s="16">
        <f t="shared" si="2"/>
        <v>-1</v>
      </c>
      <c r="O133" s="21" t="s">
        <v>47</v>
      </c>
      <c r="P133" s="2">
        <v>4</v>
      </c>
      <c r="Q133" s="2">
        <v>64</v>
      </c>
      <c r="R133" s="2">
        <v>68</v>
      </c>
      <c r="T133" s="20" t="s">
        <v>73</v>
      </c>
      <c r="U133" s="2">
        <v>49</v>
      </c>
      <c r="V133" s="2">
        <v>139</v>
      </c>
    </row>
    <row r="134" spans="1:22" x14ac:dyDescent="0.25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  <c r="G134" s="2">
        <f>IF(statek[[#This Row],[Z/W]] = "Z",1,0)</f>
        <v>1</v>
      </c>
      <c r="H134" s="2">
        <f>IF(statek[[#This Row],[Załadunek]] = 1,statek[[#This Row],[ile ton]],0)</f>
        <v>38</v>
      </c>
      <c r="I134" s="16">
        <f t="shared" si="2"/>
        <v>-1</v>
      </c>
      <c r="O134" s="13" t="s">
        <v>46</v>
      </c>
      <c r="P134" s="2">
        <v>1152</v>
      </c>
      <c r="Q134" s="2">
        <v>1235</v>
      </c>
      <c r="R134" s="2">
        <v>2387</v>
      </c>
      <c r="T134" s="20" t="s">
        <v>74</v>
      </c>
      <c r="U134" s="2">
        <v>80</v>
      </c>
      <c r="V134" s="2">
        <v>70</v>
      </c>
    </row>
    <row r="135" spans="1:22" x14ac:dyDescent="0.25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  <c r="G135" s="2">
        <f>IF(statek[[#This Row],[Z/W]] = "Z",1,0)</f>
        <v>0</v>
      </c>
      <c r="H135" s="2">
        <f>IF(statek[[#This Row],[Załadunek]] = 1,statek[[#This Row],[ile ton]],0)</f>
        <v>0</v>
      </c>
      <c r="I135" s="16">
        <f t="shared" si="2"/>
        <v>21</v>
      </c>
      <c r="O135" s="21" t="s">
        <v>34</v>
      </c>
      <c r="P135" s="2">
        <v>125</v>
      </c>
      <c r="Q135" s="2">
        <v>98</v>
      </c>
      <c r="R135" s="2">
        <v>223</v>
      </c>
      <c r="T135" s="20" t="s">
        <v>75</v>
      </c>
      <c r="U135" s="2">
        <v>1</v>
      </c>
      <c r="V135" s="2">
        <v>68</v>
      </c>
    </row>
    <row r="136" spans="1:22" x14ac:dyDescent="0.25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  <c r="G136" s="2">
        <f>IF(statek[[#This Row],[Z/W]] = "Z",1,0)</f>
        <v>0</v>
      </c>
      <c r="H136" s="2">
        <f>IF(statek[[#This Row],[Załadunek]] = 1,statek[[#This Row],[ile ton]],0)</f>
        <v>0</v>
      </c>
      <c r="I136" s="16">
        <f t="shared" si="2"/>
        <v>-1</v>
      </c>
      <c r="O136" s="21" t="s">
        <v>35</v>
      </c>
      <c r="P136" s="2">
        <v>49</v>
      </c>
      <c r="Q136" s="2">
        <v>139</v>
      </c>
      <c r="R136" s="2">
        <v>188</v>
      </c>
      <c r="T136" s="20" t="s">
        <v>76</v>
      </c>
      <c r="U136" s="2"/>
      <c r="V136" s="2">
        <v>101</v>
      </c>
    </row>
    <row r="137" spans="1:22" x14ac:dyDescent="0.25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  <c r="G137" s="2">
        <f>IF(statek[[#This Row],[Z/W]] = "Z",1,0)</f>
        <v>1</v>
      </c>
      <c r="H137" s="2">
        <f>IF(statek[[#This Row],[Załadunek]] = 1,statek[[#This Row],[ile ton]],0)</f>
        <v>21</v>
      </c>
      <c r="I137" s="16">
        <f t="shared" si="2"/>
        <v>-1</v>
      </c>
      <c r="O137" s="21" t="s">
        <v>36</v>
      </c>
      <c r="P137" s="2">
        <v>80</v>
      </c>
      <c r="Q137" s="2">
        <v>70</v>
      </c>
      <c r="R137" s="2">
        <v>150</v>
      </c>
      <c r="T137" s="20" t="s">
        <v>77</v>
      </c>
      <c r="U137" s="2">
        <v>184</v>
      </c>
      <c r="V137" s="2">
        <v>169</v>
      </c>
    </row>
    <row r="138" spans="1:22" x14ac:dyDescent="0.25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  <c r="G138" s="2">
        <f>IF(statek[[#This Row],[Z/W]] = "Z",1,0)</f>
        <v>1</v>
      </c>
      <c r="H138" s="2">
        <f>IF(statek[[#This Row],[Załadunek]] = 1,statek[[#This Row],[ile ton]],0)</f>
        <v>10</v>
      </c>
      <c r="I138" s="16">
        <f t="shared" si="2"/>
        <v>-1</v>
      </c>
      <c r="O138" s="21" t="s">
        <v>37</v>
      </c>
      <c r="P138" s="2">
        <v>1</v>
      </c>
      <c r="Q138" s="2">
        <v>68</v>
      </c>
      <c r="R138" s="2">
        <v>69</v>
      </c>
      <c r="T138" s="20" t="s">
        <v>78</v>
      </c>
      <c r="U138" s="2">
        <v>240</v>
      </c>
      <c r="V138" s="2">
        <v>45</v>
      </c>
    </row>
    <row r="139" spans="1:22" x14ac:dyDescent="0.25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  <c r="G139" s="2">
        <f>IF(statek[[#This Row],[Z/W]] = "Z",1,0)</f>
        <v>0</v>
      </c>
      <c r="H139" s="2">
        <f>IF(statek[[#This Row],[Załadunek]] = 1,statek[[#This Row],[ile ton]],0)</f>
        <v>0</v>
      </c>
      <c r="I139" s="16">
        <f t="shared" si="2"/>
        <v>24</v>
      </c>
      <c r="O139" s="21" t="s">
        <v>44</v>
      </c>
      <c r="P139" s="2"/>
      <c r="Q139" s="2">
        <v>101</v>
      </c>
      <c r="R139" s="2">
        <v>101</v>
      </c>
      <c r="T139" s="20" t="s">
        <v>79</v>
      </c>
      <c r="U139" s="2">
        <v>244</v>
      </c>
      <c r="V139" s="2">
        <v>117</v>
      </c>
    </row>
    <row r="140" spans="1:22" x14ac:dyDescent="0.25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  <c r="G140" s="2">
        <f>IF(statek[[#This Row],[Z/W]] = "Z",1,0)</f>
        <v>0</v>
      </c>
      <c r="H140" s="2">
        <f>IF(statek[[#This Row],[Załadunek]] = 1,statek[[#This Row],[ile ton]],0)</f>
        <v>0</v>
      </c>
      <c r="I140" s="16">
        <f t="shared" si="2"/>
        <v>-1</v>
      </c>
      <c r="O140" s="21" t="s">
        <v>38</v>
      </c>
      <c r="P140" s="2">
        <v>184</v>
      </c>
      <c r="Q140" s="2">
        <v>169</v>
      </c>
      <c r="R140" s="2">
        <v>353</v>
      </c>
      <c r="T140" s="20" t="s">
        <v>80</v>
      </c>
      <c r="U140" s="2">
        <v>112</v>
      </c>
      <c r="V140" s="2">
        <v>130</v>
      </c>
    </row>
    <row r="141" spans="1:22" x14ac:dyDescent="0.25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  <c r="G141" s="2">
        <f>IF(statek[[#This Row],[Z/W]] = "Z",1,0)</f>
        <v>1</v>
      </c>
      <c r="H141" s="2">
        <f>IF(statek[[#This Row],[Załadunek]] = 1,statek[[#This Row],[ile ton]],0)</f>
        <v>9</v>
      </c>
      <c r="I141" s="16">
        <f t="shared" si="2"/>
        <v>-1</v>
      </c>
      <c r="O141" s="21" t="s">
        <v>39</v>
      </c>
      <c r="P141" s="2">
        <v>240</v>
      </c>
      <c r="Q141" s="2">
        <v>45</v>
      </c>
      <c r="R141" s="2">
        <v>285</v>
      </c>
      <c r="T141" s="20" t="s">
        <v>81</v>
      </c>
      <c r="U141" s="2">
        <v>45</v>
      </c>
      <c r="V141" s="2">
        <v>38</v>
      </c>
    </row>
    <row r="142" spans="1:22" x14ac:dyDescent="0.25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  <c r="G142" s="2">
        <f>IF(statek[[#This Row],[Z/W]] = "Z",1,0)</f>
        <v>1</v>
      </c>
      <c r="H142" s="2">
        <f>IF(statek[[#This Row],[Załadunek]] = 1,statek[[#This Row],[ile ton]],0)</f>
        <v>6</v>
      </c>
      <c r="I142" s="16">
        <f t="shared" si="2"/>
        <v>-1</v>
      </c>
      <c r="O142" s="21" t="s">
        <v>40</v>
      </c>
      <c r="P142" s="2">
        <v>244</v>
      </c>
      <c r="Q142" s="2">
        <v>117</v>
      </c>
      <c r="R142" s="2">
        <v>361</v>
      </c>
      <c r="T142" s="20" t="s">
        <v>82</v>
      </c>
      <c r="U142" s="2">
        <v>68</v>
      </c>
      <c r="V142" s="2">
        <v>115</v>
      </c>
    </row>
    <row r="143" spans="1:22" x14ac:dyDescent="0.25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  <c r="G143" s="2">
        <f>IF(statek[[#This Row],[Z/W]] = "Z",1,0)</f>
        <v>1</v>
      </c>
      <c r="H143" s="2">
        <f>IF(statek[[#This Row],[Załadunek]] = 1,statek[[#This Row],[ile ton]],0)</f>
        <v>4</v>
      </c>
      <c r="I143" s="16">
        <f t="shared" si="2"/>
        <v>-1</v>
      </c>
      <c r="O143" s="21" t="s">
        <v>41</v>
      </c>
      <c r="P143" s="2">
        <v>112</v>
      </c>
      <c r="Q143" s="2">
        <v>130</v>
      </c>
      <c r="R143" s="2">
        <v>242</v>
      </c>
      <c r="T143" s="20" t="s">
        <v>83</v>
      </c>
      <c r="U143" s="2">
        <v>4</v>
      </c>
      <c r="V143" s="2">
        <v>145</v>
      </c>
    </row>
    <row r="144" spans="1:22" x14ac:dyDescent="0.25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  <c r="G144" s="2">
        <f>IF(statek[[#This Row],[Z/W]] = "Z",1,0)</f>
        <v>0</v>
      </c>
      <c r="H144" s="2">
        <f>IF(statek[[#This Row],[Załadunek]] = 1,statek[[#This Row],[ile ton]],0)</f>
        <v>0</v>
      </c>
      <c r="I144" s="16">
        <f t="shared" si="2"/>
        <v>0</v>
      </c>
      <c r="O144" s="21" t="s">
        <v>45</v>
      </c>
      <c r="P144" s="2">
        <v>45</v>
      </c>
      <c r="Q144" s="2">
        <v>38</v>
      </c>
      <c r="R144" s="2">
        <v>83</v>
      </c>
      <c r="T144" s="20"/>
      <c r="U144" s="2"/>
      <c r="V144" s="2"/>
    </row>
    <row r="145" spans="1:22" x14ac:dyDescent="0.25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  <c r="G145" s="2">
        <f>IF(statek[[#This Row],[Z/W]] = "Z",1,0)</f>
        <v>1</v>
      </c>
      <c r="H145" s="2">
        <f>IF(statek[[#This Row],[Załadunek]] = 1,statek[[#This Row],[ile ton]],0)</f>
        <v>48</v>
      </c>
      <c r="I145" s="16">
        <f t="shared" si="2"/>
        <v>-1</v>
      </c>
      <c r="O145" s="21" t="s">
        <v>42</v>
      </c>
      <c r="P145" s="2">
        <v>68</v>
      </c>
      <c r="Q145" s="2">
        <v>115</v>
      </c>
      <c r="R145" s="2">
        <v>183</v>
      </c>
      <c r="T145" s="20"/>
      <c r="U145" s="2"/>
      <c r="V145" s="2"/>
    </row>
    <row r="146" spans="1:22" x14ac:dyDescent="0.25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  <c r="G146" s="2">
        <f>IF(statek[[#This Row],[Z/W]] = "Z",1,0)</f>
        <v>1</v>
      </c>
      <c r="H146" s="2">
        <f>IF(statek[[#This Row],[Załadunek]] = 1,statek[[#This Row],[ile ton]],0)</f>
        <v>34</v>
      </c>
      <c r="I146" s="16">
        <f t="shared" si="2"/>
        <v>16</v>
      </c>
      <c r="O146" s="21" t="s">
        <v>47</v>
      </c>
      <c r="P146" s="2">
        <v>4</v>
      </c>
      <c r="Q146" s="2">
        <v>145</v>
      </c>
      <c r="R146" s="2">
        <v>149</v>
      </c>
      <c r="T146" s="20"/>
      <c r="U146" s="2"/>
      <c r="V146" s="2"/>
    </row>
    <row r="147" spans="1:22" x14ac:dyDescent="0.25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  <c r="G147" s="2">
        <f>IF(statek[[#This Row],[Z/W]] = "Z",1,0)</f>
        <v>0</v>
      </c>
      <c r="H147" s="2">
        <f>IF(statek[[#This Row],[Załadunek]] = 1,statek[[#This Row],[ile ton]],0)</f>
        <v>0</v>
      </c>
      <c r="I147" s="16">
        <f t="shared" si="2"/>
        <v>-1</v>
      </c>
      <c r="O147" s="13" t="s">
        <v>24</v>
      </c>
      <c r="P147" s="2">
        <v>3118</v>
      </c>
      <c r="Q147" s="2">
        <v>3425</v>
      </c>
      <c r="R147" s="2">
        <v>6543</v>
      </c>
      <c r="T147" s="20"/>
      <c r="U147" s="2"/>
      <c r="V147" s="2"/>
    </row>
    <row r="148" spans="1:22" x14ac:dyDescent="0.25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  <c r="G148" s="2">
        <f>IF(statek[[#This Row],[Z/W]] = "Z",1,0)</f>
        <v>1</v>
      </c>
      <c r="H148" s="2">
        <f>IF(statek[[#This Row],[Załadunek]] = 1,statek[[#This Row],[ile ton]],0)</f>
        <v>10</v>
      </c>
      <c r="I148" s="16">
        <f t="shared" si="2"/>
        <v>-1</v>
      </c>
      <c r="T148" s="20"/>
      <c r="U148" s="2"/>
      <c r="V148" s="2"/>
    </row>
    <row r="149" spans="1:22" x14ac:dyDescent="0.25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  <c r="G149" s="2">
        <f>IF(statek[[#This Row],[Z/W]] = "Z",1,0)</f>
        <v>1</v>
      </c>
      <c r="H149" s="2">
        <f>IF(statek[[#This Row],[Załadunek]] = 1,statek[[#This Row],[ile ton]],0)</f>
        <v>47</v>
      </c>
      <c r="I149" s="16">
        <f t="shared" si="2"/>
        <v>-1</v>
      </c>
      <c r="T149" s="20"/>
      <c r="U149" s="2"/>
      <c r="V149" s="2"/>
    </row>
    <row r="150" spans="1:22" x14ac:dyDescent="0.25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  <c r="G150" s="2">
        <f>IF(statek[[#This Row],[Z/W]] = "Z",1,0)</f>
        <v>1</v>
      </c>
      <c r="H150" s="2">
        <f>IF(statek[[#This Row],[Załadunek]] = 1,statek[[#This Row],[ile ton]],0)</f>
        <v>48</v>
      </c>
      <c r="I150" s="16">
        <f t="shared" si="2"/>
        <v>-1</v>
      </c>
      <c r="T150" s="20"/>
      <c r="U150" s="2"/>
      <c r="V150" s="2"/>
    </row>
    <row r="151" spans="1:22" x14ac:dyDescent="0.25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  <c r="G151" s="2">
        <f>IF(statek[[#This Row],[Z/W]] = "Z",1,0)</f>
        <v>0</v>
      </c>
      <c r="H151" s="2">
        <f>IF(statek[[#This Row],[Załadunek]] = 1,statek[[#This Row],[ile ton]],0)</f>
        <v>0</v>
      </c>
      <c r="I151" s="16">
        <f t="shared" si="2"/>
        <v>14</v>
      </c>
      <c r="T151" s="20"/>
      <c r="U151" s="2"/>
      <c r="V151" s="2"/>
    </row>
    <row r="152" spans="1:22" x14ac:dyDescent="0.25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  <c r="G152" s="2">
        <f>IF(statek[[#This Row],[Z/W]] = "Z",1,0)</f>
        <v>1</v>
      </c>
      <c r="H152" s="2">
        <f>IF(statek[[#This Row],[Załadunek]] = 1,statek[[#This Row],[ile ton]],0)</f>
        <v>5</v>
      </c>
      <c r="I152" s="16">
        <f t="shared" si="2"/>
        <v>-1</v>
      </c>
      <c r="T152" s="20"/>
      <c r="U152" s="2"/>
      <c r="V152" s="2"/>
    </row>
    <row r="153" spans="1:22" x14ac:dyDescent="0.25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  <c r="G153" s="2">
        <f>IF(statek[[#This Row],[Z/W]] = "Z",1,0)</f>
        <v>0</v>
      </c>
      <c r="H153" s="2">
        <f>IF(statek[[#This Row],[Załadunek]] = 1,statek[[#This Row],[ile ton]],0)</f>
        <v>0</v>
      </c>
      <c r="I153" s="16">
        <f t="shared" si="2"/>
        <v>18</v>
      </c>
      <c r="T153" s="20"/>
      <c r="U153" s="2"/>
      <c r="V153" s="2"/>
    </row>
    <row r="154" spans="1:22" x14ac:dyDescent="0.25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  <c r="G154" s="2">
        <f>IF(statek[[#This Row],[Z/W]] = "Z",1,0)</f>
        <v>1</v>
      </c>
      <c r="H154" s="2">
        <f>IF(statek[[#This Row],[Załadunek]] = 1,statek[[#This Row],[ile ton]],0)</f>
        <v>49</v>
      </c>
      <c r="I154" s="16">
        <f t="shared" si="2"/>
        <v>-1</v>
      </c>
      <c r="T154" s="20"/>
      <c r="U154" s="2"/>
      <c r="V154" s="2"/>
    </row>
    <row r="155" spans="1:22" x14ac:dyDescent="0.25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  <c r="G155" s="2">
        <f>IF(statek[[#This Row],[Z/W]] = "Z",1,0)</f>
        <v>1</v>
      </c>
      <c r="H155" s="2">
        <f>IF(statek[[#This Row],[Załadunek]] = 1,statek[[#This Row],[ile ton]],0)</f>
        <v>16</v>
      </c>
      <c r="I155" s="16">
        <f t="shared" si="2"/>
        <v>-1</v>
      </c>
      <c r="T155" s="20"/>
      <c r="U155" s="2"/>
      <c r="V155" s="2"/>
    </row>
    <row r="156" spans="1:22" x14ac:dyDescent="0.25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  <c r="G156" s="2">
        <f>IF(statek[[#This Row],[Z/W]] = "Z",1,0)</f>
        <v>1</v>
      </c>
      <c r="H156" s="2">
        <f>IF(statek[[#This Row],[Załadunek]] = 1,statek[[#This Row],[ile ton]],0)</f>
        <v>5</v>
      </c>
      <c r="I156" s="16">
        <f t="shared" si="2"/>
        <v>25</v>
      </c>
      <c r="T156" s="20"/>
      <c r="U156" s="2"/>
      <c r="V156" s="2"/>
    </row>
    <row r="157" spans="1:22" x14ac:dyDescent="0.25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  <c r="G157" s="2">
        <f>IF(statek[[#This Row],[Z/W]] = "Z",1,0)</f>
        <v>0</v>
      </c>
      <c r="H157" s="2">
        <f>IF(statek[[#This Row],[Załadunek]] = 1,statek[[#This Row],[ile ton]],0)</f>
        <v>0</v>
      </c>
      <c r="I157" s="16">
        <f t="shared" si="2"/>
        <v>-1</v>
      </c>
      <c r="T157" s="20"/>
      <c r="U157" s="2"/>
      <c r="V157" s="2"/>
    </row>
    <row r="158" spans="1:22" x14ac:dyDescent="0.25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  <c r="G158" s="2">
        <f>IF(statek[[#This Row],[Z/W]] = "Z",1,0)</f>
        <v>1</v>
      </c>
      <c r="H158" s="2">
        <f>IF(statek[[#This Row],[Załadunek]] = 1,statek[[#This Row],[ile ton]],0)</f>
        <v>34</v>
      </c>
      <c r="I158" s="16">
        <f t="shared" si="2"/>
        <v>-1</v>
      </c>
      <c r="T158" s="20"/>
      <c r="U158" s="2"/>
      <c r="V158" s="2"/>
    </row>
    <row r="159" spans="1:22" x14ac:dyDescent="0.25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  <c r="G159" s="2">
        <f>IF(statek[[#This Row],[Z/W]] = "Z",1,0)</f>
        <v>1</v>
      </c>
      <c r="H159" s="2">
        <f>IF(statek[[#This Row],[Załadunek]] = 1,statek[[#This Row],[ile ton]],0)</f>
        <v>29</v>
      </c>
      <c r="I159" s="16">
        <f t="shared" si="2"/>
        <v>-1</v>
      </c>
      <c r="T159" s="20"/>
      <c r="U159" s="2"/>
      <c r="V159" s="2"/>
    </row>
    <row r="160" spans="1:22" x14ac:dyDescent="0.25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  <c r="G160" s="2">
        <f>IF(statek[[#This Row],[Z/W]] = "Z",1,0)</f>
        <v>1</v>
      </c>
      <c r="H160" s="2">
        <f>IF(statek[[#This Row],[Załadunek]] = 1,statek[[#This Row],[ile ton]],0)</f>
        <v>34</v>
      </c>
      <c r="I160" s="16">
        <f t="shared" si="2"/>
        <v>20</v>
      </c>
      <c r="T160" s="20"/>
      <c r="U160" s="2"/>
      <c r="V160" s="2"/>
    </row>
    <row r="161" spans="1:22" x14ac:dyDescent="0.25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  <c r="G161" s="2">
        <f>IF(statek[[#This Row],[Z/W]] = "Z",1,0)</f>
        <v>1</v>
      </c>
      <c r="H161" s="2">
        <f>IF(statek[[#This Row],[Załadunek]] = 1,statek[[#This Row],[ile ton]],0)</f>
        <v>27</v>
      </c>
      <c r="I161" s="16">
        <f t="shared" si="2"/>
        <v>-1</v>
      </c>
      <c r="T161" s="20"/>
      <c r="U161" s="2"/>
      <c r="V161" s="2"/>
    </row>
    <row r="162" spans="1:22" x14ac:dyDescent="0.25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  <c r="G162" s="2">
        <f>IF(statek[[#This Row],[Z/W]] = "Z",1,0)</f>
        <v>1</v>
      </c>
      <c r="H162" s="2">
        <f>IF(statek[[#This Row],[Załadunek]] = 1,statek[[#This Row],[ile ton]],0)</f>
        <v>40</v>
      </c>
      <c r="I162" s="16">
        <f t="shared" si="2"/>
        <v>-1</v>
      </c>
      <c r="T162" s="20"/>
      <c r="U162" s="2"/>
      <c r="V162" s="2"/>
    </row>
    <row r="163" spans="1:22" x14ac:dyDescent="0.25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  <c r="G163" s="2">
        <f>IF(statek[[#This Row],[Z/W]] = "Z",1,0)</f>
        <v>0</v>
      </c>
      <c r="H163" s="2">
        <f>IF(statek[[#This Row],[Załadunek]] = 1,statek[[#This Row],[ile ton]],0)</f>
        <v>0</v>
      </c>
      <c r="I163" s="16">
        <f t="shared" si="2"/>
        <v>23</v>
      </c>
      <c r="T163" s="20"/>
      <c r="U163" s="2"/>
      <c r="V163" s="2"/>
    </row>
    <row r="164" spans="1:22" x14ac:dyDescent="0.25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  <c r="G164" s="2">
        <f>IF(statek[[#This Row],[Z/W]] = "Z",1,0)</f>
        <v>1</v>
      </c>
      <c r="H164" s="2">
        <f>IF(statek[[#This Row],[Załadunek]] = 1,statek[[#This Row],[ile ton]],0)</f>
        <v>48</v>
      </c>
      <c r="I164" s="16">
        <f t="shared" si="2"/>
        <v>-1</v>
      </c>
    </row>
    <row r="165" spans="1:22" x14ac:dyDescent="0.25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  <c r="G165" s="2">
        <f>IF(statek[[#This Row],[Z/W]] = "Z",1,0)</f>
        <v>1</v>
      </c>
      <c r="H165" s="2">
        <f>IF(statek[[#This Row],[Załadunek]] = 1,statek[[#This Row],[ile ton]],0)</f>
        <v>21</v>
      </c>
      <c r="I165" s="16">
        <f t="shared" si="2"/>
        <v>-1</v>
      </c>
    </row>
    <row r="166" spans="1:22" x14ac:dyDescent="0.25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  <c r="G166" s="2">
        <f>IF(statek[[#This Row],[Z/W]] = "Z",1,0)</f>
        <v>1</v>
      </c>
      <c r="H166" s="2">
        <f>IF(statek[[#This Row],[Załadunek]] = 1,statek[[#This Row],[ile ton]],0)</f>
        <v>47</v>
      </c>
      <c r="I166" s="16">
        <f t="shared" si="2"/>
        <v>17</v>
      </c>
    </row>
    <row r="167" spans="1:22" x14ac:dyDescent="0.25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  <c r="G167" s="2">
        <f>IF(statek[[#This Row],[Z/W]] = "Z",1,0)</f>
        <v>1</v>
      </c>
      <c r="H167" s="2">
        <f>IF(statek[[#This Row],[Załadunek]] = 1,statek[[#This Row],[ile ton]],0)</f>
        <v>6</v>
      </c>
      <c r="I167" s="16">
        <f t="shared" si="2"/>
        <v>-1</v>
      </c>
    </row>
    <row r="168" spans="1:22" x14ac:dyDescent="0.25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  <c r="G168" s="2">
        <f>IF(statek[[#This Row],[Z/W]] = "Z",1,0)</f>
        <v>1</v>
      </c>
      <c r="H168" s="2">
        <f>IF(statek[[#This Row],[Załadunek]] = 1,statek[[#This Row],[ile ton]],0)</f>
        <v>47</v>
      </c>
      <c r="I168" s="16">
        <f t="shared" si="2"/>
        <v>-1</v>
      </c>
    </row>
    <row r="169" spans="1:22" x14ac:dyDescent="0.25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  <c r="G169" s="2">
        <f>IF(statek[[#This Row],[Z/W]] = "Z",1,0)</f>
        <v>0</v>
      </c>
      <c r="H169" s="2">
        <f>IF(statek[[#This Row],[Załadunek]] = 1,statek[[#This Row],[ile ton]],0)</f>
        <v>0</v>
      </c>
      <c r="I169" s="16">
        <f t="shared" si="2"/>
        <v>21</v>
      </c>
    </row>
    <row r="170" spans="1:22" x14ac:dyDescent="0.25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  <c r="G170" s="2">
        <f>IF(statek[[#This Row],[Z/W]] = "Z",1,0)</f>
        <v>0</v>
      </c>
      <c r="H170" s="2">
        <f>IF(statek[[#This Row],[Załadunek]] = 1,statek[[#This Row],[ile ton]],0)</f>
        <v>0</v>
      </c>
      <c r="I170" s="16">
        <f t="shared" si="2"/>
        <v>-1</v>
      </c>
    </row>
    <row r="171" spans="1:22" x14ac:dyDescent="0.25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  <c r="G171" s="2">
        <f>IF(statek[[#This Row],[Z/W]] = "Z",1,0)</f>
        <v>1</v>
      </c>
      <c r="H171" s="2">
        <f>IF(statek[[#This Row],[Załadunek]] = 1,statek[[#This Row],[ile ton]],0)</f>
        <v>18</v>
      </c>
      <c r="I171" s="16">
        <f t="shared" si="2"/>
        <v>-1</v>
      </c>
    </row>
    <row r="172" spans="1:22" x14ac:dyDescent="0.25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  <c r="G172" s="2">
        <f>IF(statek[[#This Row],[Z/W]] = "Z",1,0)</f>
        <v>1</v>
      </c>
      <c r="H172" s="2">
        <f>IF(statek[[#This Row],[Załadunek]] = 1,statek[[#This Row],[ile ton]],0)</f>
        <v>25</v>
      </c>
      <c r="I172" s="16">
        <f t="shared" si="2"/>
        <v>-1</v>
      </c>
    </row>
    <row r="173" spans="1:22" x14ac:dyDescent="0.25">
      <c r="A173" s="1">
        <v>43292</v>
      </c>
      <c r="B173" s="2" t="s">
        <v>20</v>
      </c>
      <c r="C173" s="2" t="s">
        <v>12</v>
      </c>
      <c r="D173" s="2" t="s">
        <v>8</v>
      </c>
      <c r="E173">
        <v>2</v>
      </c>
      <c r="F173">
        <v>20</v>
      </c>
      <c r="G173" s="2">
        <f>IF(statek[[#This Row],[Z/W]] = "Z",1,0)</f>
        <v>1</v>
      </c>
      <c r="H173" s="2">
        <f>IF(statek[[#This Row],[Załadunek]] = 1,statek[[#This Row],[ile ton]],0)</f>
        <v>2</v>
      </c>
      <c r="I173" s="16">
        <f t="shared" si="2"/>
        <v>-1</v>
      </c>
    </row>
    <row r="174" spans="1:22" x14ac:dyDescent="0.25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  <c r="G174" s="2">
        <f>IF(statek[[#This Row],[Z/W]] = "Z",1,0)</f>
        <v>0</v>
      </c>
      <c r="H174" s="2">
        <f>IF(statek[[#This Row],[Załadunek]] = 1,statek[[#This Row],[ile ton]],0)</f>
        <v>0</v>
      </c>
      <c r="I174" s="16">
        <f t="shared" si="2"/>
        <v>24</v>
      </c>
    </row>
    <row r="175" spans="1:22" x14ac:dyDescent="0.25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  <c r="G175" s="2">
        <f>IF(statek[[#This Row],[Z/W]] = "Z",1,0)</f>
        <v>0</v>
      </c>
      <c r="H175" s="2">
        <f>IF(statek[[#This Row],[Załadunek]] = 1,statek[[#This Row],[ile ton]],0)</f>
        <v>0</v>
      </c>
      <c r="I175" s="16">
        <f t="shared" si="2"/>
        <v>-1</v>
      </c>
    </row>
    <row r="176" spans="1:22" x14ac:dyDescent="0.25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  <c r="G176" s="2">
        <f>IF(statek[[#This Row],[Z/W]] = "Z",1,0)</f>
        <v>1</v>
      </c>
      <c r="H176" s="2">
        <f>IF(statek[[#This Row],[Załadunek]] = 1,statek[[#This Row],[ile ton]],0)</f>
        <v>30</v>
      </c>
      <c r="I176" s="16">
        <f t="shared" si="2"/>
        <v>-1</v>
      </c>
    </row>
    <row r="177" spans="1:9" x14ac:dyDescent="0.25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  <c r="G177" s="2">
        <f>IF(statek[[#This Row],[Z/W]] = "Z",1,0)</f>
        <v>1</v>
      </c>
      <c r="H177" s="2">
        <f>IF(statek[[#This Row],[Załadunek]] = 1,statek[[#This Row],[ile ton]],0)</f>
        <v>46</v>
      </c>
      <c r="I177" s="16">
        <f t="shared" si="2"/>
        <v>-1</v>
      </c>
    </row>
    <row r="178" spans="1:9" x14ac:dyDescent="0.25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  <c r="G178" s="2">
        <f>IF(statek[[#This Row],[Z/W]] = "Z",1,0)</f>
        <v>0</v>
      </c>
      <c r="H178" s="2">
        <f>IF(statek[[#This Row],[Załadunek]] = 1,statek[[#This Row],[ile ton]],0)</f>
        <v>0</v>
      </c>
      <c r="I178" s="16">
        <f t="shared" si="2"/>
        <v>12</v>
      </c>
    </row>
    <row r="179" spans="1:9" x14ac:dyDescent="0.25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  <c r="G179" s="2">
        <f>IF(statek[[#This Row],[Z/W]] = "Z",1,0)</f>
        <v>0</v>
      </c>
      <c r="H179" s="2">
        <f>IF(statek[[#This Row],[Załadunek]] = 1,statek[[#This Row],[ile ton]],0)</f>
        <v>0</v>
      </c>
      <c r="I179" s="16">
        <f t="shared" si="2"/>
        <v>-1</v>
      </c>
    </row>
    <row r="180" spans="1:9" x14ac:dyDescent="0.25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  <c r="G180" s="2">
        <f>IF(statek[[#This Row],[Z/W]] = "Z",1,0)</f>
        <v>1</v>
      </c>
      <c r="H180" s="2">
        <f>IF(statek[[#This Row],[Załadunek]] = 1,statek[[#This Row],[ile ton]],0)</f>
        <v>19</v>
      </c>
      <c r="I180" s="16">
        <f t="shared" si="2"/>
        <v>-1</v>
      </c>
    </row>
    <row r="181" spans="1:9" x14ac:dyDescent="0.25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  <c r="G181" s="2">
        <f>IF(statek[[#This Row],[Z/W]] = "Z",1,0)</f>
        <v>1</v>
      </c>
      <c r="H181" s="2">
        <f>IF(statek[[#This Row],[Załadunek]] = 1,statek[[#This Row],[ile ton]],0)</f>
        <v>22</v>
      </c>
      <c r="I181" s="16">
        <f t="shared" si="2"/>
        <v>-1</v>
      </c>
    </row>
    <row r="182" spans="1:9" x14ac:dyDescent="0.25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  <c r="G182" s="2">
        <f>IF(statek[[#This Row],[Z/W]] = "Z",1,0)</f>
        <v>1</v>
      </c>
      <c r="H182" s="2">
        <f>IF(statek[[#This Row],[Załadunek]] = 1,statek[[#This Row],[ile ton]],0)</f>
        <v>9</v>
      </c>
      <c r="I182" s="16">
        <f t="shared" si="2"/>
        <v>16</v>
      </c>
    </row>
    <row r="183" spans="1:9" x14ac:dyDescent="0.25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  <c r="G183" s="2">
        <f>IF(statek[[#This Row],[Z/W]] = "Z",1,0)</f>
        <v>0</v>
      </c>
      <c r="H183" s="2">
        <f>IF(statek[[#This Row],[Załadunek]] = 1,statek[[#This Row],[ile ton]],0)</f>
        <v>0</v>
      </c>
      <c r="I183" s="16">
        <f t="shared" si="2"/>
        <v>-1</v>
      </c>
    </row>
    <row r="184" spans="1:9" x14ac:dyDescent="0.25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  <c r="G184" s="2">
        <f>IF(statek[[#This Row],[Z/W]] = "Z",1,0)</f>
        <v>1</v>
      </c>
      <c r="H184" s="2">
        <f>IF(statek[[#This Row],[Załadunek]] = 1,statek[[#This Row],[ile ton]],0)</f>
        <v>8</v>
      </c>
      <c r="I184" s="16">
        <f t="shared" si="2"/>
        <v>-1</v>
      </c>
    </row>
    <row r="185" spans="1:9" x14ac:dyDescent="0.25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  <c r="G185" s="2">
        <f>IF(statek[[#This Row],[Z/W]] = "Z",1,0)</f>
        <v>1</v>
      </c>
      <c r="H185" s="2">
        <f>IF(statek[[#This Row],[Załadunek]] = 1,statek[[#This Row],[ile ton]],0)</f>
        <v>47</v>
      </c>
      <c r="I185" s="16">
        <f t="shared" si="2"/>
        <v>-1</v>
      </c>
    </row>
    <row r="186" spans="1:9" x14ac:dyDescent="0.25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  <c r="G186" s="2">
        <f>IF(statek[[#This Row],[Z/W]] = "Z",1,0)</f>
        <v>0</v>
      </c>
      <c r="H186" s="2">
        <f>IF(statek[[#This Row],[Załadunek]] = 1,statek[[#This Row],[ile ton]],0)</f>
        <v>0</v>
      </c>
      <c r="I186" s="16">
        <f t="shared" si="2"/>
        <v>14</v>
      </c>
    </row>
    <row r="187" spans="1:9" x14ac:dyDescent="0.25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  <c r="G187" s="2">
        <f>IF(statek[[#This Row],[Z/W]] = "Z",1,0)</f>
        <v>0</v>
      </c>
      <c r="H187" s="2">
        <f>IF(statek[[#This Row],[Załadunek]] = 1,statek[[#This Row],[ile ton]],0)</f>
        <v>0</v>
      </c>
      <c r="I187" s="16">
        <f t="shared" si="2"/>
        <v>-1</v>
      </c>
    </row>
    <row r="188" spans="1:9" x14ac:dyDescent="0.25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  <c r="G188" s="2">
        <f>IF(statek[[#This Row],[Z/W]] = "Z",1,0)</f>
        <v>1</v>
      </c>
      <c r="H188" s="2">
        <f>IF(statek[[#This Row],[Załadunek]] = 1,statek[[#This Row],[ile ton]],0)</f>
        <v>24</v>
      </c>
      <c r="I188" s="16">
        <f t="shared" si="2"/>
        <v>-1</v>
      </c>
    </row>
    <row r="189" spans="1:9" x14ac:dyDescent="0.25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  <c r="G189" s="2">
        <f>IF(statek[[#This Row],[Z/W]] = "Z",1,0)</f>
        <v>1</v>
      </c>
      <c r="H189" s="2">
        <f>IF(statek[[#This Row],[Załadunek]] = 1,statek[[#This Row],[ile ton]],0)</f>
        <v>36</v>
      </c>
      <c r="I189" s="16">
        <f t="shared" si="2"/>
        <v>-1</v>
      </c>
    </row>
    <row r="190" spans="1:9" x14ac:dyDescent="0.25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  <c r="G190" s="2">
        <f>IF(statek[[#This Row],[Z/W]] = "Z",1,0)</f>
        <v>1</v>
      </c>
      <c r="H190" s="2">
        <f>IF(statek[[#This Row],[Załadunek]] = 1,statek[[#This Row],[ile ton]],0)</f>
        <v>6</v>
      </c>
      <c r="I190" s="16">
        <f t="shared" si="2"/>
        <v>-1</v>
      </c>
    </row>
    <row r="191" spans="1:9" x14ac:dyDescent="0.25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  <c r="G191" s="2">
        <f>IF(statek[[#This Row],[Z/W]] = "Z",1,0)</f>
        <v>0</v>
      </c>
      <c r="H191" s="2">
        <f>IF(statek[[#This Row],[Załadunek]] = 1,statek[[#This Row],[ile ton]],0)</f>
        <v>0</v>
      </c>
      <c r="I191" s="16">
        <f t="shared" si="2"/>
        <v>18</v>
      </c>
    </row>
    <row r="192" spans="1:9" x14ac:dyDescent="0.25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  <c r="G192" s="2">
        <f>IF(statek[[#This Row],[Z/W]] = "Z",1,0)</f>
        <v>1</v>
      </c>
      <c r="H192" s="2">
        <f>IF(statek[[#This Row],[Załadunek]] = 1,statek[[#This Row],[ile ton]],0)</f>
        <v>18</v>
      </c>
      <c r="I192" s="16">
        <f t="shared" si="2"/>
        <v>-1</v>
      </c>
    </row>
    <row r="193" spans="1:9" x14ac:dyDescent="0.25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  <c r="G193" s="2">
        <f>IF(statek[[#This Row],[Z/W]] = "Z",1,0)</f>
        <v>1</v>
      </c>
      <c r="H193" s="2">
        <f>IF(statek[[#This Row],[Załadunek]] = 1,statek[[#This Row],[ile ton]],0)</f>
        <v>20</v>
      </c>
      <c r="I193" s="16">
        <f t="shared" si="2"/>
        <v>-1</v>
      </c>
    </row>
    <row r="194" spans="1:9" x14ac:dyDescent="0.25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  <c r="G194" s="2">
        <f>IF(statek[[#This Row],[Z/W]] = "Z",1,0)</f>
        <v>0</v>
      </c>
      <c r="H194" s="2">
        <f>IF(statek[[#This Row],[Załadunek]] = 1,statek[[#This Row],[ile ton]],0)</f>
        <v>0</v>
      </c>
      <c r="I194" s="16">
        <f t="shared" ref="I194:I203" si="3">A194-A193-1</f>
        <v>25</v>
      </c>
    </row>
    <row r="195" spans="1:9" x14ac:dyDescent="0.25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  <c r="G195" s="2">
        <f>IF(statek[[#This Row],[Z/W]] = "Z",1,0)</f>
        <v>1</v>
      </c>
      <c r="H195" s="2">
        <f>IF(statek[[#This Row],[Załadunek]] = 1,statek[[#This Row],[ile ton]],0)</f>
        <v>48</v>
      </c>
      <c r="I195" s="16">
        <f t="shared" si="3"/>
        <v>-1</v>
      </c>
    </row>
    <row r="196" spans="1:9" x14ac:dyDescent="0.25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  <c r="G196" s="2">
        <f>IF(statek[[#This Row],[Z/W]] = "Z",1,0)</f>
        <v>0</v>
      </c>
      <c r="H196" s="2">
        <f>IF(statek[[#This Row],[Załadunek]] = 1,statek[[#This Row],[ile ton]],0)</f>
        <v>0</v>
      </c>
      <c r="I196" s="16">
        <f t="shared" si="3"/>
        <v>20</v>
      </c>
    </row>
    <row r="197" spans="1:9" x14ac:dyDescent="0.25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  <c r="G197" s="2">
        <f>IF(statek[[#This Row],[Z/W]] = "Z",1,0)</f>
        <v>1</v>
      </c>
      <c r="H197" s="2">
        <f>IF(statek[[#This Row],[Załadunek]] = 1,statek[[#This Row],[ile ton]],0)</f>
        <v>43</v>
      </c>
      <c r="I197" s="16">
        <f t="shared" si="3"/>
        <v>-1</v>
      </c>
    </row>
    <row r="198" spans="1:9" x14ac:dyDescent="0.25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  <c r="G198" s="2">
        <f>IF(statek[[#This Row],[Z/W]] = "Z",1,0)</f>
        <v>1</v>
      </c>
      <c r="H198" s="2">
        <f>IF(statek[[#This Row],[Załadunek]] = 1,statek[[#This Row],[ile ton]],0)</f>
        <v>24</v>
      </c>
      <c r="I198" s="16">
        <f t="shared" si="3"/>
        <v>-1</v>
      </c>
    </row>
    <row r="199" spans="1:9" x14ac:dyDescent="0.25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  <c r="G199" s="2">
        <f>IF(statek[[#This Row],[Z/W]] = "Z",1,0)</f>
        <v>0</v>
      </c>
      <c r="H199" s="2">
        <f>IF(statek[[#This Row],[Załadunek]] = 1,statek[[#This Row],[ile ton]],0)</f>
        <v>0</v>
      </c>
      <c r="I199" s="16">
        <f t="shared" si="3"/>
        <v>23</v>
      </c>
    </row>
    <row r="200" spans="1:9" x14ac:dyDescent="0.25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  <c r="G200" s="2">
        <f>IF(statek[[#This Row],[Z/W]] = "Z",1,0)</f>
        <v>1</v>
      </c>
      <c r="H200" s="2">
        <f>IF(statek[[#This Row],[Załadunek]] = 1,statek[[#This Row],[ile ton]],0)</f>
        <v>35</v>
      </c>
      <c r="I200" s="16">
        <f t="shared" si="3"/>
        <v>-1</v>
      </c>
    </row>
    <row r="201" spans="1:9" x14ac:dyDescent="0.25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  <c r="G201" s="2">
        <f>IF(statek[[#This Row],[Z/W]] = "Z",1,0)</f>
        <v>1</v>
      </c>
      <c r="H201" s="2">
        <f>IF(statek[[#This Row],[Załadunek]] = 1,statek[[#This Row],[ile ton]],0)</f>
        <v>41</v>
      </c>
      <c r="I201" s="16">
        <f t="shared" si="3"/>
        <v>-1</v>
      </c>
    </row>
    <row r="202" spans="1:9" x14ac:dyDescent="0.25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  <c r="G202" s="2">
        <f>IF(statek[[#This Row],[Z/W]] = "Z",1,0)</f>
        <v>1</v>
      </c>
      <c r="H202" s="2">
        <f>IF(statek[[#This Row],[Załadunek]] = 1,statek[[#This Row],[ile ton]],0)</f>
        <v>23</v>
      </c>
      <c r="I202" s="16">
        <f t="shared" si="3"/>
        <v>-1</v>
      </c>
    </row>
    <row r="203" spans="1:9" x14ac:dyDescent="0.25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  <c r="G203" s="2">
        <f>IF(statek[[#This Row],[Z/W]] = "Z",1,0)</f>
        <v>1</v>
      </c>
      <c r="H203" s="2">
        <f>IF(statek[[#This Row],[Załadunek]] = 1,statek[[#This Row],[ile ton]],0)</f>
        <v>46</v>
      </c>
      <c r="I203" s="16">
        <f t="shared" si="3"/>
        <v>-1</v>
      </c>
    </row>
  </sheetData>
  <phoneticPr fontId="4" type="noConversion"/>
  <pageMargins left="0.7" right="0.7" top="0.75" bottom="0.75" header="0.3" footer="0.3"/>
  <pageSetup paperSize="9" orientation="portrait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0 r K U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0 r K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K y l F a C Y U O E g Q E A A F w C A A A T A B w A R m 9 y b X V s Y X M v U 2 V j d G l v b j E u b S C i G A A o o B Q A A A A A A A A A A A A A A A A A A A A A A A A A A A C N U c F O 2 0 A Q P T d S / m H k X h L J c k P a c i j y w U q C i C o i I E G I x F U 0 t a d h h b 0 T 7 Y 4 x T s S F X + K E x A 3 l v 9 i Q Q l q l h + 5 l Z 9 7 b e T N v 1 l I i i j U M N / f e Q b 1 W r 9 k r N J S C F R S 6 h h A y k n o N 3 F k 9 m u e H d H X P D u z Y m 6 D L S Z G T l s a h y i j o s B a X 2 I b X + x Y f o x Q G p 9 N 2 q / 0 5 P o 5 G 5 2 e X 0 I d x 1 I 0 G / S j u f O / F j m n F y Y J M q S i J u 6 h p e n L W j j d d A 7 k V r + l P u p S p X A m Z 0 P v g + d D h r M i 1 D f d 9 6 O m E U 6 V n 4 V 7 7 a 8 u H 0 4 K F h l J l F G 7 D Y M C a f j T 9 z f Q f v Q H O V v f P D + W 1 A o Y 5 p 2 W 1 e r I L 1 l X u s o X i X J H n r I 3 w p 6 s 9 M Z w 7 o S P C l I x t v H v 3 Y f K b i r J s m G C G x o Z i i j 8 b j Z 2 S d v t k k G q + l R w Z 1 P Y X m 3 z j Y 1 T N y T b + b y x / u f R S F H R L c J I E L q Y 7 H 5 b e n I 2 8 g U K 3 8 g o K l 2 h 2 0 P G n i x 3 M f R w I a 4 f 3 t e x / C d Y z v R I J a Y Q F r k m C E m T t E 5 O r v x / e N e s 1 p f / t + u A F U E s B A i 0 A F A A C A A g A 0 r K U V k S G K E K k A A A A 9 g A A A B I A A A A A A A A A A A A A A A A A A A A A A E N v b m Z p Z y 9 Q Y W N r Y W d l L n h t b F B L A Q I t A B Q A A g A I A N K y l F Y P y u m r p A A A A O k A A A A T A A A A A A A A A A A A A A A A A P A A A A B b Q 2 9 u d G V u d F 9 U e X B l c 1 0 u e G 1 s U E s B A i 0 A F A A C A A g A 0 r K U V o J h Q 4 S B A Q A A X A I A A B M A A A A A A A A A A A A A A A A A 4 Q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Q s A A A A A A A A b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Y X R l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j A 6 M j I 6 M z Y u M z c z M D Q 1 N 1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Z W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Q V u 0 l M N h Q 4 X i 6 q F x s u 5 j A A A A A A I A A A A A A B B m A A A A A Q A A I A A A A O E y h d / / o K y A c f B W e e z c j b r w l n Y + D z n L b J A m / 4 6 c R M I V A A A A A A 6 A A A A A A g A A I A A A A C G D + i A n i z L E a 7 m h 0 + g q i U / w 2 M 5 2 D V 0 5 t l m x 0 8 K q I Q f q U A A A A K J Y h 4 3 x D + z l C d v e 8 f i S b H w n i B B i k 7 F N V 1 g 5 N a I v 8 d x U 1 s Y W b 2 J C 2 M l P 1 / y M U 5 G M L Q w 1 B k k E B h 4 9 M Q X o o b e n m h z 6 3 1 p Y q m 0 A D k j k p 2 J j X / X 9 Q A A A A M S N j 4 5 p U 7 f 9 3 h P C E 6 e 4 X W 6 q 7 7 P D G w Z u O 6 C o r I 8 f s z 2 N G v h B T L c 3 T i e A a X T y 4 F 3 0 W d C k J P L W O A Z E W V U q X u C D N 2 M = < / D a t a M a s h u p > 
</file>

<file path=customXml/itemProps1.xml><?xml version="1.0" encoding="utf-8"?>
<ds:datastoreItem xmlns:ds="http://schemas.openxmlformats.org/officeDocument/2006/customXml" ds:itemID="{73E962F0-786C-444E-82D0-AB202FB067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Arkusz2</vt:lpstr>
      <vt:lpstr>Arkusz3</vt:lpstr>
      <vt:lpstr>Arkusz1</vt:lpstr>
      <vt:lpstr>Arkusz5</vt:lpstr>
      <vt:lpstr>statek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Lepsy</dc:creator>
  <cp:lastModifiedBy>Mikołaj Lepsy</cp:lastModifiedBy>
  <dcterms:created xsi:type="dcterms:W3CDTF">2023-04-20T20:21:15Z</dcterms:created>
  <dcterms:modified xsi:type="dcterms:W3CDTF">2023-04-20T21:54:05Z</dcterms:modified>
</cp:coreProperties>
</file>