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75" yWindow="1080" windowWidth="20730" windowHeight="11760" tabRatio="500"/>
  </bookViews>
  <sheets>
    <sheet name="для производственной компании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/>
  <c r="E7"/>
  <c r="F7"/>
  <c r="F16"/>
  <c r="C9"/>
  <c r="D9"/>
  <c r="E9"/>
  <c r="F9"/>
  <c r="F8"/>
  <c r="F12"/>
  <c r="F11"/>
  <c r="E19"/>
  <c r="G19"/>
  <c r="E8"/>
  <c r="E11"/>
  <c r="E12"/>
  <c r="D8"/>
  <c r="D12"/>
  <c r="D11"/>
  <c r="C8"/>
  <c r="C12"/>
  <c r="C10"/>
  <c r="C47"/>
  <c r="C46"/>
  <c r="D46"/>
  <c r="C45"/>
  <c r="D45"/>
  <c r="C44"/>
  <c r="D44"/>
  <c r="E37"/>
  <c r="E36"/>
  <c r="E30"/>
  <c r="D26"/>
</calcChain>
</file>

<file path=xl/sharedStrings.xml><?xml version="1.0" encoding="utf-8"?>
<sst xmlns="http://schemas.openxmlformats.org/spreadsheetml/2006/main" count="93" uniqueCount="72">
  <si>
    <t>1. ТАБЛИЦА ДЛЯ РАСЧЕТА ЦЕНЫ ПРОДУКТА</t>
  </si>
  <si>
    <t>Показатель</t>
  </si>
  <si>
    <t>Расчет от рентабельности</t>
  </si>
  <si>
    <t>Расчет от конкурентов</t>
  </si>
  <si>
    <t>2.  РАСЧЕТ СЕБЕСТОИМОСТИ ПРОДУКТА</t>
  </si>
  <si>
    <t>Переменная себестоимость</t>
  </si>
  <si>
    <t>Общая сумма расходов в месяц</t>
  </si>
  <si>
    <t>1 вариант</t>
  </si>
  <si>
    <t>Целевой объем продаж</t>
  </si>
  <si>
    <t>Затраты компании на 1 ед. продукта</t>
  </si>
  <si>
    <t>руб</t>
  </si>
  <si>
    <t>шт</t>
  </si>
  <si>
    <t>Сумма постоянных затрат</t>
  </si>
  <si>
    <t>2 вариант</t>
  </si>
  <si>
    <t>3.  АНАЛИЗ КОНКУРЕНТОВ</t>
  </si>
  <si>
    <t>Конкурент 1</t>
  </si>
  <si>
    <t>Конкурент 2</t>
  </si>
  <si>
    <t>Конкурент 3</t>
  </si>
  <si>
    <t>Стратегия цены товара</t>
  </si>
  <si>
    <t>на 1 ценовой сегмент ниже</t>
  </si>
  <si>
    <t>Цена конкурентов, руб</t>
  </si>
  <si>
    <t>Коэф для расчета цены товара</t>
  </si>
  <si>
    <t>-</t>
  </si>
  <si>
    <t>вручную</t>
  </si>
  <si>
    <t>минимум на 20% выше</t>
  </si>
  <si>
    <t>минимум на 15% ниже</t>
  </si>
  <si>
    <t>300-500</t>
  </si>
  <si>
    <t>Расчетная цена товара, руб</t>
  </si>
  <si>
    <t>Идеальная цена по конкурентному анализу</t>
  </si>
  <si>
    <t>4.  АНАЛИЗ ВОСПРИНИМАЕМОЙ ЦЕННОСТИ</t>
  </si>
  <si>
    <t>ВЦ, руб</t>
  </si>
  <si>
    <t>РЦ, руб</t>
  </si>
  <si>
    <t>Разница между ВЦ и РЦ, %</t>
  </si>
  <si>
    <t>Товар компании</t>
  </si>
  <si>
    <t>Комментарии</t>
  </si>
  <si>
    <t>300 - 380 рублей</t>
  </si>
  <si>
    <t>Отпускная цена</t>
  </si>
  <si>
    <t>Коэф розничной наценки</t>
  </si>
  <si>
    <t>Рентабельность</t>
  </si>
  <si>
    <t>Цена для потребителя</t>
  </si>
  <si>
    <t>Прибыль с 1 ед товара</t>
  </si>
  <si>
    <t>%</t>
  </si>
  <si>
    <t>Себестоимость 1 единицы продукции - расчет смотреть в п2</t>
  </si>
  <si>
    <t>Себестоимость за 1 ед</t>
  </si>
  <si>
    <t>Отпускная цена за 1 ед</t>
  </si>
  <si>
    <t>Цена, по которой компания продает свой товар с производства</t>
  </si>
  <si>
    <t>НДС</t>
  </si>
  <si>
    <t>Наценка дилера</t>
  </si>
  <si>
    <t>Наценка магазина</t>
  </si>
  <si>
    <t>Итоговый коэф</t>
  </si>
  <si>
    <t>Пошлины</t>
  </si>
  <si>
    <t>Коэф для преобразования отпускной цены в розничную, рассчитывается как сумма всех наценок, которые проходит товар до момента достижения конечного покупателя (когда товар продается напрямую покупателю без посредников - коэф равен 1)</t>
  </si>
  <si>
    <t>Цена, по которой товар покупает конечный потребитель</t>
  </si>
  <si>
    <t>% прибыли от продажи товара, расчитвается от отпускной цены продукта</t>
  </si>
  <si>
    <t>абсолютное значение прибыли, которую получает компания при продажи 1 ед продукции</t>
  </si>
  <si>
    <t>РЦ 1</t>
  </si>
  <si>
    <t>РЦ 2</t>
  </si>
  <si>
    <t>РЦ 3</t>
  </si>
  <si>
    <t>Среднее по РЦ</t>
  </si>
  <si>
    <t>способ 1</t>
  </si>
  <si>
    <t>способ 2</t>
  </si>
  <si>
    <r>
      <t>Расчет коэффициента наценки</t>
    </r>
    <r>
      <rPr>
        <b/>
        <sz val="12"/>
        <color rgb="FF0000FF"/>
        <rFont val="Calibri"/>
        <scheme val="minor"/>
      </rPr>
      <t xml:space="preserve"> </t>
    </r>
    <r>
      <rPr>
        <i/>
        <sz val="12"/>
        <color rgb="FF0000FF"/>
        <rFont val="Calibri"/>
        <scheme val="minor"/>
      </rPr>
      <t>(можно рассчитать одним из двух способов)</t>
    </r>
  </si>
  <si>
    <t>Расчет коэффицента умножением всех наценок и надбавок к отпускной цене продукта (до момента достижения покупателя)</t>
  </si>
  <si>
    <t>Расчет коэффициента путем сопоставления уже существующих розничных цен (РЦ) с их отгрузочными значениями</t>
  </si>
  <si>
    <t>Расчет себестоимости продукта по первому способу требует только знание общих затрат компании и объема продаж продукта</t>
  </si>
  <si>
    <t>Расчет себестоимости продукта сумированием переменных и постоянных затрат (более точный и подробный способ)</t>
  </si>
  <si>
    <t>Относительно каждого конкурента определяется стратегия ценового позиционирования товара, затем на основе существующих цен конкурентов рассчитывается коридор цен на товар, в рамках которого цена будет соответствовать конкурентной стратегии и будет идеальной для компании. Установленный коридор цен является верхней границей при установлении конечной цены.</t>
  </si>
  <si>
    <t>Для расчета воспринимаемой ценности продукта (ВЦ) проводиться сравнительное потребительское тестирование, в рамках которого определяется ВЦ основных конкурентов и нового товара. Зная розничные цены конкурентов, можно рассчитать существующую разницу между ВЦ и ценой продукта у конкурентных продуктов и установить для нового товара наиболее подходящую дельту, от которой расситать подходящую стоимость.</t>
  </si>
  <si>
    <t>ПОШАГОВУЮ ИНСТРУКЦИЮ ПО ИСПОЛЬЗОВАНИЮ ШАБЛОНА ЧИТАЙТЕ НА POWERBRANDING.RU (ссылка на статью)</t>
  </si>
  <si>
    <t>Итоговая стоимость</t>
  </si>
  <si>
    <t>Расчет от потребителя (ВЦ)</t>
  </si>
  <si>
    <t>зеленым цветом выделены ячейки с формулами расчета</t>
  </si>
</sst>
</file>

<file path=xl/styles.xml><?xml version="1.0" encoding="utf-8"?>
<styleSheet xmlns="http://schemas.openxmlformats.org/spreadsheetml/2006/main">
  <numFmts count="4">
    <numFmt numFmtId="164" formatCode="_-* #,##0.00\ _р_у_б_._-;\-* #,##0.00\ _р_у_б_._-;_-* &quot;-&quot;??\ _р_у_б_._-;_-@_-"/>
    <numFmt numFmtId="165" formatCode="#,##0.00\ _р_у_б_."/>
    <numFmt numFmtId="166" formatCode="#,##0\ _р_у_б_."/>
    <numFmt numFmtId="167" formatCode="_-* #,##0\ _р_у_б_._-;\-* #,##0\ _р_у_б_._-;_-* &quot;-&quot;??\ _р_у_б_._-;_-@_-"/>
  </numFmts>
  <fonts count="1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Calibri"/>
      <scheme val="minor"/>
    </font>
    <font>
      <i/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6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166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64" fontId="0" fillId="2" borderId="1" xfId="1" applyFont="1" applyFill="1" applyBorder="1" applyAlignment="1">
      <alignment vertical="center"/>
    </xf>
    <xf numFmtId="167" fontId="0" fillId="0" borderId="1" xfId="1" applyNumberFormat="1" applyFont="1" applyBorder="1" applyAlignment="1">
      <alignment vertical="center" wrapText="1"/>
    </xf>
    <xf numFmtId="164" fontId="0" fillId="0" borderId="1" xfId="0" applyNumberForma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2" borderId="1" xfId="2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9" fontId="0" fillId="2" borderId="1" xfId="2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7" borderId="0" xfId="81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82"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/>
    <cellStyle name="Обычный" xfId="0" builtinId="0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Процентный" xfId="2" builtinId="5"/>
    <cellStyle name="Финансовый" xfId="1" builtin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werbranding.ru/cenoobrazovanie/primer-rascheta-zeny/" TargetMode="External"/><Relationship Id="rId2" Type="http://schemas.openxmlformats.org/officeDocument/2006/relationships/hyperlink" Target="http://powerbranding.ru/cenoobrazovanie/primer-rascheta-zeny/" TargetMode="External"/><Relationship Id="rId1" Type="http://schemas.openxmlformats.org/officeDocument/2006/relationships/hyperlink" Target="http://powerbranding.ru/cenoobrazovanie/primer-rascheta-zeny/" TargetMode="External"/><Relationship Id="rId4" Type="http://schemas.openxmlformats.org/officeDocument/2006/relationships/hyperlink" Target="http://powerbranding.ru/cenoobrazovanie/primer-rascheta-ze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H2" sqref="H2"/>
    </sheetView>
  </sheetViews>
  <sheetFormatPr defaultColWidth="11" defaultRowHeight="15.75"/>
  <cols>
    <col min="1" max="1" width="20.875" customWidth="1"/>
    <col min="2" max="2" width="14.5" customWidth="1"/>
    <col min="3" max="3" width="18.875" customWidth="1"/>
    <col min="4" max="4" width="19.625" customWidth="1"/>
    <col min="5" max="5" width="17.5" customWidth="1"/>
    <col min="6" max="6" width="18.625" customWidth="1"/>
    <col min="7" max="7" width="19.875" customWidth="1"/>
    <col min="8" max="8" width="11.125" customWidth="1"/>
  </cols>
  <sheetData>
    <row r="1" spans="1:12" ht="69" customHeight="1">
      <c r="D1" s="65" t="s">
        <v>68</v>
      </c>
      <c r="E1" s="65"/>
      <c r="F1" s="65"/>
      <c r="G1" s="65"/>
    </row>
    <row r="3" spans="1:12">
      <c r="A3" s="42"/>
      <c r="B3" t="s">
        <v>71</v>
      </c>
    </row>
    <row r="4" spans="1:12" ht="21">
      <c r="A4" s="7" t="s">
        <v>0</v>
      </c>
    </row>
    <row r="6" spans="1:12" ht="31.5">
      <c r="A6" s="66" t="s">
        <v>1</v>
      </c>
      <c r="B6" s="66"/>
      <c r="C6" s="37" t="s">
        <v>2</v>
      </c>
      <c r="D6" s="37" t="s">
        <v>3</v>
      </c>
      <c r="E6" s="37" t="s">
        <v>70</v>
      </c>
      <c r="F6" s="41" t="s">
        <v>69</v>
      </c>
      <c r="G6" s="54" t="s">
        <v>34</v>
      </c>
      <c r="H6" s="54"/>
      <c r="I6" s="54"/>
      <c r="J6" s="54"/>
      <c r="K6" s="54"/>
      <c r="L6" s="54"/>
    </row>
    <row r="7" spans="1:12" ht="32.1" customHeight="1">
      <c r="A7" s="36" t="s">
        <v>43</v>
      </c>
      <c r="B7" s="8" t="s">
        <v>10</v>
      </c>
      <c r="C7" s="8">
        <v>123</v>
      </c>
      <c r="D7" s="9">
        <f>C7</f>
        <v>123</v>
      </c>
      <c r="E7" s="9">
        <f>D7</f>
        <v>123</v>
      </c>
      <c r="F7" s="9">
        <f>E7</f>
        <v>123</v>
      </c>
      <c r="G7" s="55" t="s">
        <v>42</v>
      </c>
      <c r="H7" s="55"/>
      <c r="I7" s="55"/>
      <c r="J7" s="55"/>
      <c r="K7" s="55"/>
      <c r="L7" s="55"/>
    </row>
    <row r="8" spans="1:12" ht="35.1" customHeight="1">
      <c r="A8" s="36" t="s">
        <v>44</v>
      </c>
      <c r="B8" s="8" t="s">
        <v>10</v>
      </c>
      <c r="C8" s="10">
        <f>C7/(1-C11)</f>
        <v>223.63636363636363</v>
      </c>
      <c r="D8" s="11">
        <f>D10/D9</f>
        <v>233.35789732252522</v>
      </c>
      <c r="E8" s="11">
        <f>E10/E9</f>
        <v>225.98870056497179</v>
      </c>
      <c r="F8" s="10">
        <f>F10/F9</f>
        <v>226.60280029476792</v>
      </c>
      <c r="G8" s="55" t="s">
        <v>45</v>
      </c>
      <c r="H8" s="55"/>
      <c r="I8" s="55"/>
      <c r="J8" s="55"/>
      <c r="K8" s="55"/>
      <c r="L8" s="55"/>
    </row>
    <row r="9" spans="1:12" ht="63" customHeight="1">
      <c r="A9" s="36" t="s">
        <v>37</v>
      </c>
      <c r="B9" s="8" t="s">
        <v>22</v>
      </c>
      <c r="C9" s="17">
        <f>F16</f>
        <v>1.6283999999999996</v>
      </c>
      <c r="D9" s="40">
        <f>C9</f>
        <v>1.6283999999999996</v>
      </c>
      <c r="E9" s="40">
        <f>D9</f>
        <v>1.6283999999999996</v>
      </c>
      <c r="F9" s="40">
        <f>E9</f>
        <v>1.6283999999999996</v>
      </c>
      <c r="G9" s="55" t="s">
        <v>51</v>
      </c>
      <c r="H9" s="55"/>
      <c r="I9" s="55"/>
      <c r="J9" s="55"/>
      <c r="K9" s="55"/>
      <c r="L9" s="55"/>
    </row>
    <row r="10" spans="1:12" ht="27" customHeight="1">
      <c r="A10" s="36" t="s">
        <v>39</v>
      </c>
      <c r="B10" s="8" t="s">
        <v>10</v>
      </c>
      <c r="C10" s="10">
        <f>C8*C9</f>
        <v>364.16945454545447</v>
      </c>
      <c r="D10" s="8">
        <v>380</v>
      </c>
      <c r="E10" s="8">
        <v>368</v>
      </c>
      <c r="F10" s="38">
        <v>369</v>
      </c>
      <c r="G10" s="43" t="s">
        <v>52</v>
      </c>
      <c r="H10" s="43"/>
      <c r="I10" s="43"/>
      <c r="J10" s="43"/>
      <c r="K10" s="43"/>
      <c r="L10" s="43"/>
    </row>
    <row r="11" spans="1:12" ht="23.1" customHeight="1">
      <c r="A11" s="36" t="s">
        <v>38</v>
      </c>
      <c r="B11" s="8" t="s">
        <v>41</v>
      </c>
      <c r="C11" s="12">
        <v>0.45</v>
      </c>
      <c r="D11" s="39">
        <f>(D8-D7)/D8</f>
        <v>0.47291263157894747</v>
      </c>
      <c r="E11" s="39">
        <f>(E8-E7)/E8</f>
        <v>0.4557250000000001</v>
      </c>
      <c r="F11" s="39">
        <f>(F8-F7)/F8</f>
        <v>0.45720000000000011</v>
      </c>
      <c r="G11" s="43" t="s">
        <v>53</v>
      </c>
      <c r="H11" s="43"/>
      <c r="I11" s="43"/>
      <c r="J11" s="43"/>
      <c r="K11" s="43"/>
      <c r="L11" s="43"/>
    </row>
    <row r="12" spans="1:12" ht="29.1" customHeight="1">
      <c r="A12" s="36" t="s">
        <v>40</v>
      </c>
      <c r="B12" s="8" t="s">
        <v>10</v>
      </c>
      <c r="C12" s="10">
        <f>C8-C7</f>
        <v>100.63636363636363</v>
      </c>
      <c r="D12" s="10">
        <f>D8-D7</f>
        <v>110.35789732252522</v>
      </c>
      <c r="E12" s="10">
        <f>E8-E7</f>
        <v>102.98870056497179</v>
      </c>
      <c r="F12" s="10">
        <f>F8-F7</f>
        <v>103.60280029476792</v>
      </c>
      <c r="G12" s="43" t="s">
        <v>54</v>
      </c>
      <c r="H12" s="43"/>
      <c r="I12" s="43"/>
      <c r="J12" s="43"/>
      <c r="K12" s="43"/>
      <c r="L12" s="43"/>
    </row>
    <row r="13" spans="1:12" s="6" customFormat="1" ht="33.950000000000003" customHeight="1">
      <c r="A13" s="18"/>
      <c r="B13" s="18"/>
      <c r="C13" s="19"/>
      <c r="D13" s="19"/>
      <c r="E13" s="19"/>
      <c r="F13" s="20"/>
      <c r="G13" s="20"/>
      <c r="H13" s="20"/>
      <c r="I13" s="20"/>
      <c r="J13" s="20"/>
      <c r="K13" s="20"/>
    </row>
    <row r="14" spans="1:12" ht="27" customHeight="1">
      <c r="A14" s="21" t="s">
        <v>61</v>
      </c>
      <c r="B14" s="2"/>
      <c r="C14" s="2"/>
      <c r="D14" s="2"/>
      <c r="E14" s="2"/>
    </row>
    <row r="15" spans="1:12" ht="33" customHeight="1">
      <c r="A15" s="53" t="s">
        <v>59</v>
      </c>
      <c r="B15" s="8" t="s">
        <v>46</v>
      </c>
      <c r="C15" s="8" t="s">
        <v>47</v>
      </c>
      <c r="D15" s="8" t="s">
        <v>48</v>
      </c>
      <c r="E15" s="8" t="s">
        <v>50</v>
      </c>
      <c r="F15" s="8" t="s">
        <v>49</v>
      </c>
      <c r="G15" s="67" t="s">
        <v>34</v>
      </c>
      <c r="H15" s="67"/>
      <c r="I15" s="67"/>
      <c r="J15" s="67"/>
      <c r="K15" s="67"/>
    </row>
    <row r="16" spans="1:12" ht="41.1" customHeight="1">
      <c r="A16" s="53"/>
      <c r="B16" s="14">
        <v>0.18</v>
      </c>
      <c r="C16" s="14">
        <v>0.15</v>
      </c>
      <c r="D16" s="14">
        <v>0.2</v>
      </c>
      <c r="E16" s="13">
        <v>0</v>
      </c>
      <c r="F16" s="15">
        <f>(1+B16)*(1+C16)*(1+D16)*(1+E16)</f>
        <v>1.6283999999999996</v>
      </c>
      <c r="G16" s="56" t="s">
        <v>62</v>
      </c>
      <c r="H16" s="57"/>
      <c r="I16" s="57"/>
      <c r="J16" s="57"/>
      <c r="K16" s="58"/>
    </row>
    <row r="17" spans="1:11">
      <c r="A17" s="2"/>
      <c r="B17" s="2"/>
      <c r="C17" s="2"/>
      <c r="D17" s="2"/>
      <c r="E17" s="2"/>
    </row>
    <row r="18" spans="1:11" ht="33" customHeight="1">
      <c r="A18" s="53" t="s">
        <v>60</v>
      </c>
      <c r="B18" s="8" t="s">
        <v>55</v>
      </c>
      <c r="C18" s="8" t="s">
        <v>56</v>
      </c>
      <c r="D18" s="8" t="s">
        <v>57</v>
      </c>
      <c r="E18" s="8" t="s">
        <v>58</v>
      </c>
      <c r="F18" s="8" t="s">
        <v>36</v>
      </c>
      <c r="G18" s="8" t="s">
        <v>49</v>
      </c>
      <c r="H18" s="43" t="s">
        <v>34</v>
      </c>
      <c r="I18" s="43"/>
      <c r="J18" s="43"/>
      <c r="K18" s="43"/>
    </row>
    <row r="19" spans="1:11" ht="51.95" customHeight="1">
      <c r="A19" s="53"/>
      <c r="B19" s="16">
        <v>225</v>
      </c>
      <c r="C19" s="16">
        <v>234</v>
      </c>
      <c r="D19" s="16">
        <v>213</v>
      </c>
      <c r="E19" s="16">
        <f>AVERAGE(B19:D19)</f>
        <v>224</v>
      </c>
      <c r="F19" s="16">
        <v>137</v>
      </c>
      <c r="G19" s="15">
        <f>E19/F19</f>
        <v>1.635036496350365</v>
      </c>
      <c r="H19" s="56" t="s">
        <v>63</v>
      </c>
      <c r="I19" s="57"/>
      <c r="J19" s="57"/>
      <c r="K19" s="58"/>
    </row>
    <row r="20" spans="1:11">
      <c r="A20" s="2"/>
      <c r="B20" s="2"/>
      <c r="C20" s="2"/>
      <c r="D20" s="2"/>
      <c r="E20" s="2"/>
    </row>
    <row r="22" spans="1:11" s="7" customFormat="1" ht="21">
      <c r="A22" s="7" t="s">
        <v>4</v>
      </c>
    </row>
    <row r="24" spans="1:11" ht="45" customHeight="1">
      <c r="A24" s="59" t="s">
        <v>7</v>
      </c>
      <c r="B24" s="22" t="s">
        <v>6</v>
      </c>
      <c r="C24" s="8" t="s">
        <v>8</v>
      </c>
      <c r="D24" s="8" t="s">
        <v>9</v>
      </c>
      <c r="E24" s="61" t="s">
        <v>34</v>
      </c>
      <c r="F24" s="61"/>
      <c r="G24" s="61"/>
      <c r="H24" s="61"/>
      <c r="I24" s="61"/>
      <c r="J24" s="61"/>
      <c r="K24" s="61"/>
    </row>
    <row r="25" spans="1:11" ht="15.95" customHeight="1">
      <c r="A25" s="59"/>
      <c r="B25" s="22" t="s">
        <v>10</v>
      </c>
      <c r="C25" s="8" t="s">
        <v>11</v>
      </c>
      <c r="D25" s="8" t="s">
        <v>10</v>
      </c>
      <c r="E25" s="55" t="s">
        <v>64</v>
      </c>
      <c r="F25" s="55"/>
      <c r="G25" s="55"/>
      <c r="H25" s="55"/>
      <c r="I25" s="55"/>
      <c r="J25" s="55"/>
      <c r="K25" s="55"/>
    </row>
    <row r="26" spans="1:11" ht="21.95" customHeight="1">
      <c r="A26" s="59"/>
      <c r="B26" s="26">
        <v>500000</v>
      </c>
      <c r="C26" s="26">
        <v>4067</v>
      </c>
      <c r="D26" s="29">
        <f>B26/C26</f>
        <v>122.94074256208508</v>
      </c>
      <c r="E26" s="55"/>
      <c r="F26" s="55"/>
      <c r="G26" s="55"/>
      <c r="H26" s="55"/>
      <c r="I26" s="55"/>
      <c r="J26" s="55"/>
      <c r="K26" s="55"/>
    </row>
    <row r="27" spans="1:11" s="6" customFormat="1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</row>
    <row r="28" spans="1:11" ht="47.1" customHeight="1">
      <c r="A28" s="59" t="s">
        <v>13</v>
      </c>
      <c r="B28" s="8" t="s">
        <v>5</v>
      </c>
      <c r="C28" s="8" t="s">
        <v>12</v>
      </c>
      <c r="D28" s="8" t="s">
        <v>8</v>
      </c>
      <c r="E28" s="8" t="s">
        <v>9</v>
      </c>
      <c r="F28" s="62" t="s">
        <v>34</v>
      </c>
      <c r="G28" s="63"/>
      <c r="H28" s="63"/>
      <c r="I28" s="63"/>
      <c r="J28" s="63"/>
      <c r="K28" s="64"/>
    </row>
    <row r="29" spans="1:11">
      <c r="A29" s="59"/>
      <c r="B29" s="22" t="s">
        <v>10</v>
      </c>
      <c r="C29" s="8" t="s">
        <v>10</v>
      </c>
      <c r="D29" s="8" t="s">
        <v>11</v>
      </c>
      <c r="E29" s="8" t="s">
        <v>10</v>
      </c>
      <c r="F29" s="44" t="s">
        <v>65</v>
      </c>
      <c r="G29" s="45"/>
      <c r="H29" s="45"/>
      <c r="I29" s="45"/>
      <c r="J29" s="45"/>
      <c r="K29" s="46"/>
    </row>
    <row r="30" spans="1:11" ht="21" customHeight="1">
      <c r="A30" s="59"/>
      <c r="B30" s="26">
        <v>49</v>
      </c>
      <c r="C30" s="26">
        <v>300000</v>
      </c>
      <c r="D30" s="26">
        <v>4067</v>
      </c>
      <c r="E30" s="10">
        <f>(B30*D30+C30)/D30</f>
        <v>122.76444553725105</v>
      </c>
      <c r="F30" s="50"/>
      <c r="G30" s="51"/>
      <c r="H30" s="51"/>
      <c r="I30" s="51"/>
      <c r="J30" s="51"/>
      <c r="K30" s="52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7" customFormat="1" ht="21">
      <c r="A33" s="7" t="s">
        <v>14</v>
      </c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48.95" customHeight="1">
      <c r="A35" s="24"/>
      <c r="B35" s="8" t="s">
        <v>18</v>
      </c>
      <c r="C35" s="8" t="s">
        <v>21</v>
      </c>
      <c r="D35" s="8" t="s">
        <v>20</v>
      </c>
      <c r="E35" s="8" t="s">
        <v>27</v>
      </c>
      <c r="F35" s="8" t="s">
        <v>28</v>
      </c>
      <c r="G35" s="55" t="s">
        <v>34</v>
      </c>
      <c r="H35" s="55"/>
      <c r="I35" s="55"/>
      <c r="J35" s="55"/>
      <c r="K35" s="55"/>
    </row>
    <row r="36" spans="1:11" ht="33.950000000000003" customHeight="1">
      <c r="A36" s="8" t="s">
        <v>15</v>
      </c>
      <c r="B36" s="32" t="s">
        <v>24</v>
      </c>
      <c r="C36" s="32">
        <v>1.2</v>
      </c>
      <c r="D36" s="32">
        <v>250</v>
      </c>
      <c r="E36" s="33">
        <f>D36*C36</f>
        <v>300</v>
      </c>
      <c r="F36" s="60" t="s">
        <v>35</v>
      </c>
      <c r="G36" s="44" t="s">
        <v>66</v>
      </c>
      <c r="H36" s="45"/>
      <c r="I36" s="45"/>
      <c r="J36" s="45"/>
      <c r="K36" s="46"/>
    </row>
    <row r="37" spans="1:11" ht="33" customHeight="1">
      <c r="A37" s="8" t="s">
        <v>16</v>
      </c>
      <c r="B37" s="32" t="s">
        <v>25</v>
      </c>
      <c r="C37" s="32">
        <v>0.85</v>
      </c>
      <c r="D37" s="32">
        <v>450</v>
      </c>
      <c r="E37" s="34">
        <f>D37*C37</f>
        <v>382.5</v>
      </c>
      <c r="F37" s="60"/>
      <c r="G37" s="47"/>
      <c r="H37" s="48"/>
      <c r="I37" s="48"/>
      <c r="J37" s="48"/>
      <c r="K37" s="49"/>
    </row>
    <row r="38" spans="1:11" ht="35.1" customHeight="1">
      <c r="A38" s="8" t="s">
        <v>17</v>
      </c>
      <c r="B38" s="32" t="s">
        <v>19</v>
      </c>
      <c r="C38" s="32" t="s">
        <v>23</v>
      </c>
      <c r="D38" s="32">
        <v>520</v>
      </c>
      <c r="E38" s="35" t="s">
        <v>26</v>
      </c>
      <c r="F38" s="60"/>
      <c r="G38" s="50"/>
      <c r="H38" s="51"/>
      <c r="I38" s="51"/>
      <c r="J38" s="51"/>
      <c r="K38" s="52"/>
    </row>
    <row r="41" spans="1:11" ht="21">
      <c r="A41" s="7" t="s">
        <v>29</v>
      </c>
    </row>
    <row r="43" spans="1:11" ht="31.5">
      <c r="A43" s="27"/>
      <c r="B43" s="23" t="s">
        <v>30</v>
      </c>
      <c r="C43" s="23" t="s">
        <v>31</v>
      </c>
      <c r="D43" s="23" t="s">
        <v>32</v>
      </c>
      <c r="E43" s="43" t="s">
        <v>34</v>
      </c>
      <c r="F43" s="43"/>
      <c r="G43" s="43"/>
      <c r="H43" s="43"/>
      <c r="I43" s="43"/>
      <c r="J43" s="43"/>
      <c r="K43" s="43"/>
    </row>
    <row r="44" spans="1:11" ht="30.95" customHeight="1">
      <c r="A44" s="8" t="s">
        <v>15</v>
      </c>
      <c r="B44" s="25">
        <v>220</v>
      </c>
      <c r="C44" s="25">
        <f>D36</f>
        <v>250</v>
      </c>
      <c r="D44" s="28">
        <f>(B44-C44)/C44</f>
        <v>-0.12</v>
      </c>
      <c r="E44" s="44" t="s">
        <v>67</v>
      </c>
      <c r="F44" s="45"/>
      <c r="G44" s="45"/>
      <c r="H44" s="45"/>
      <c r="I44" s="45"/>
      <c r="J44" s="45"/>
      <c r="K44" s="46"/>
    </row>
    <row r="45" spans="1:11" ht="30.95" customHeight="1">
      <c r="A45" s="8" t="s">
        <v>16</v>
      </c>
      <c r="B45" s="25">
        <v>480</v>
      </c>
      <c r="C45" s="25">
        <f>D37</f>
        <v>450</v>
      </c>
      <c r="D45" s="28">
        <f>(B45-C45)/C45</f>
        <v>6.6666666666666666E-2</v>
      </c>
      <c r="E45" s="47"/>
      <c r="F45" s="48"/>
      <c r="G45" s="48"/>
      <c r="H45" s="48"/>
      <c r="I45" s="48"/>
      <c r="J45" s="48"/>
      <c r="K45" s="49"/>
    </row>
    <row r="46" spans="1:11" ht="30.95" customHeight="1">
      <c r="A46" s="8" t="s">
        <v>17</v>
      </c>
      <c r="B46" s="25">
        <v>560</v>
      </c>
      <c r="C46" s="25">
        <f>D38</f>
        <v>520</v>
      </c>
      <c r="D46" s="28">
        <f>(B46-C46)/C46</f>
        <v>7.6923076923076927E-2</v>
      </c>
      <c r="E46" s="47"/>
      <c r="F46" s="48"/>
      <c r="G46" s="48"/>
      <c r="H46" s="48"/>
      <c r="I46" s="48"/>
      <c r="J46" s="48"/>
      <c r="K46" s="49"/>
    </row>
    <row r="47" spans="1:11" ht="30.95" customHeight="1">
      <c r="A47" s="8" t="s">
        <v>33</v>
      </c>
      <c r="B47" s="25">
        <v>400</v>
      </c>
      <c r="C47" s="30">
        <f>B47*(1-D47)</f>
        <v>368</v>
      </c>
      <c r="D47" s="31">
        <v>0.08</v>
      </c>
      <c r="E47" s="50"/>
      <c r="F47" s="51"/>
      <c r="G47" s="51"/>
      <c r="H47" s="51"/>
      <c r="I47" s="51"/>
      <c r="J47" s="51"/>
      <c r="K47" s="52"/>
    </row>
  </sheetData>
  <mergeCells count="26">
    <mergeCell ref="D1:G1"/>
    <mergeCell ref="A6:B6"/>
    <mergeCell ref="G15:K15"/>
    <mergeCell ref="G16:K16"/>
    <mergeCell ref="H18:K18"/>
    <mergeCell ref="G8:L8"/>
    <mergeCell ref="G9:L9"/>
    <mergeCell ref="G10:L10"/>
    <mergeCell ref="G11:L11"/>
    <mergeCell ref="G12:L12"/>
    <mergeCell ref="E43:K43"/>
    <mergeCell ref="E44:K47"/>
    <mergeCell ref="A18:A19"/>
    <mergeCell ref="A15:A16"/>
    <mergeCell ref="G6:L6"/>
    <mergeCell ref="G7:L7"/>
    <mergeCell ref="H19:K19"/>
    <mergeCell ref="A24:A26"/>
    <mergeCell ref="A28:A30"/>
    <mergeCell ref="F36:F38"/>
    <mergeCell ref="E24:K24"/>
    <mergeCell ref="E25:K26"/>
    <mergeCell ref="F28:K28"/>
    <mergeCell ref="F29:K30"/>
    <mergeCell ref="G35:K35"/>
    <mergeCell ref="G36:K38"/>
  </mergeCells>
  <hyperlinks>
    <hyperlink ref="E1" r:id="rId1" display="http://powerbranding.ru/cenoobrazovanie/primer-rascheta-zeny/"/>
    <hyperlink ref="F1" r:id="rId2" display="http://powerbranding.ru/cenoobrazovanie/primer-rascheta-zeny/"/>
    <hyperlink ref="G1" r:id="rId3" display="http://powerbranding.ru/cenoobrazovanie/primer-rascheta-zeny/"/>
    <hyperlink ref="D1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производственной компании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Шмотина</dc:creator>
  <cp:lastModifiedBy>Irina Germanovna</cp:lastModifiedBy>
  <dcterms:created xsi:type="dcterms:W3CDTF">2014-03-01T06:32:41Z</dcterms:created>
  <dcterms:modified xsi:type="dcterms:W3CDTF">2023-11-29T10:57:08Z</dcterms:modified>
</cp:coreProperties>
</file>