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c\AC\Temp\"/>
    </mc:Choice>
  </mc:AlternateContent>
  <xr:revisionPtr revIDLastSave="0" documentId="8_{946BAACE-2B47-4A4B-8959-F2088B55915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Расчётный макет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" i="3" l="1"/>
  <c r="E109" i="3"/>
  <c r="E147" i="3"/>
  <c r="J123" i="3"/>
  <c r="J121" i="3"/>
  <c r="C131" i="3"/>
  <c r="E115" i="3"/>
  <c r="C39" i="3"/>
  <c r="B31" i="3"/>
  <c r="B25" i="3"/>
  <c r="E31" i="3"/>
  <c r="D49" i="3"/>
  <c r="K98" i="3"/>
  <c r="F98" i="3"/>
  <c r="D90" i="3"/>
  <c r="K66" i="3"/>
  <c r="A90" i="3"/>
  <c r="B90" i="3"/>
  <c r="C90" i="3"/>
  <c r="E90" i="3"/>
  <c r="F90" i="3"/>
  <c r="G90" i="3"/>
  <c r="H90" i="3"/>
  <c r="I90" i="3"/>
  <c r="J90" i="3"/>
  <c r="K90" i="3"/>
  <c r="I73" i="3"/>
  <c r="H77" i="3"/>
  <c r="D77" i="3"/>
  <c r="I66" i="3"/>
  <c r="A66" i="3"/>
  <c r="C66" i="3"/>
  <c r="E66" i="3"/>
  <c r="G66" i="3"/>
  <c r="M66" i="3"/>
  <c r="O66" i="3"/>
  <c r="Q66" i="3"/>
  <c r="S66" i="3"/>
  <c r="U66" i="3"/>
  <c r="D43" i="3"/>
  <c r="D55" i="3"/>
  <c r="F77" i="3"/>
  <c r="A77" i="3"/>
  <c r="J77" i="3"/>
  <c r="G77" i="3"/>
  <c r="E77" i="3"/>
  <c r="C77" i="3"/>
  <c r="K77" i="3"/>
  <c r="I77" i="3"/>
  <c r="B77" i="3"/>
  <c r="W66" i="3" l="1"/>
</calcChain>
</file>

<file path=xl/sharedStrings.xml><?xml version="1.0" encoding="utf-8"?>
<sst xmlns="http://schemas.openxmlformats.org/spreadsheetml/2006/main" count="87" uniqueCount="74">
  <si>
    <t>Калькулятор по теории вероятностей   и математической статистике</t>
  </si>
  <si>
    <t>http://www.mathprofi.ru/</t>
  </si>
  <si>
    <t>Емелин А., Высшая математика – просто и доступно!</t>
  </si>
  <si>
    <t>.</t>
  </si>
  <si>
    <t>Внимание!  Данный макет предназначен, прежде всего, для самопроверки. Многие расчёты недостаточно подробны для чистового оформления задач! Освоить курс теории вероятностей можно по адресу:</t>
  </si>
  <si>
    <t>http://mathprofi.ru/teorija_verojatnostei.html</t>
  </si>
  <si>
    <t>Введите ваши данные в поля зеленого цвета и получите готовый ответ!</t>
  </si>
  <si>
    <t>Двойной клик по любой из желтых ячеек позволяет увидеть формулу</t>
  </si>
  <si>
    <t>справку по любой формуле + примеры можно вызвать, например, через меню «Справка» (F1)</t>
  </si>
  <si>
    <t>1) Если в ячейке появились знаки ####, значит, результат туда не вместился,</t>
  </si>
  <si>
    <t>в этом случае нужно увеличить её ширину</t>
  </si>
  <si>
    <t>(ширину соответствующего столбца)</t>
  </si>
  <si>
    <t>2) Если появилось число с плавающей запятой (буквой E), то соответствующую ячейку</t>
  </si>
  <si>
    <r>
      <t xml:space="preserve">можно выделить левым щелчком и через </t>
    </r>
    <r>
      <rPr>
        <b/>
        <i/>
        <sz val="12"/>
        <color indexed="14"/>
        <rFont val="Arial"/>
        <family val="2"/>
        <charset val="204"/>
      </rPr>
      <t>Ctrl + 1</t>
    </r>
    <r>
      <rPr>
        <b/>
        <sz val="12"/>
        <color indexed="14"/>
        <rFont val="Arial"/>
        <family val="2"/>
        <charset val="204"/>
      </rPr>
      <t xml:space="preserve"> выставить ей числовой формат</t>
    </r>
  </si>
  <si>
    <t>1. Вычисление факториала</t>
  </si>
  <si>
    <t>Введите значение</t>
  </si>
  <si>
    <t>2. Расчёт количества сочетаний (биномиального коэффициента) и количества размещений</t>
  </si>
  <si>
    <t>Введите исходные данные:</t>
  </si>
  <si>
    <t>,</t>
  </si>
  <si>
    <t>3. Расчёт вероятности по формуле Бернулли</t>
  </si>
  <si>
    <t>Введите общее количество испытаний:</t>
  </si>
  <si>
    <t>Введите кол-во испытаний, в которых должно наступить искомое событие:</t>
  </si>
  <si>
    <t>Введите вероятность наступления данного события в каждом испытании:</t>
  </si>
  <si>
    <t>Считаем</t>
  </si>
  <si>
    <t>4. Вычисление значения функции</t>
  </si>
  <si>
    <t>Результат округлён до 4 знаков после запятой</t>
  </si>
  <si>
    <t>5. Вычисление значения функции Лапласа</t>
  </si>
  <si>
    <t xml:space="preserve">5*. Нахождение </t>
  </si>
  <si>
    <t>по известному значению</t>
  </si>
  <si>
    <t>Результат округлён до 2 знаков после запятой</t>
  </si>
  <si>
    <t>6. Биномиальное распределение вероятностей</t>
  </si>
  <si>
    <t>Введите вероятность наступления события в каждом испытании:</t>
  </si>
  <si>
    <t>Искомый закон распределения вероятностей:</t>
  </si>
  <si>
    <t>Сумма:</t>
  </si>
  <si>
    <t>7. Распределение Пуассона</t>
  </si>
  <si>
    <t>Среднеожидаемое количество появлений данного события:</t>
  </si>
  <si>
    <t>! Если вам изначально дано это значение, то сразу введите его в эту ячейку</t>
  </si>
  <si>
    <t>Строим распределение:</t>
  </si>
  <si>
    <t>…</t>
  </si>
  <si>
    <t>Результаты округлены до 4 знаков после запятой</t>
  </si>
  <si>
    <t>8. Гипергеометрическое распределение вероятностей</t>
  </si>
  <si>
    <t>Введите размер совокупности</t>
  </si>
  <si>
    <t>Введите количество «успехов» в совокупности:</t>
  </si>
  <si>
    <t>Введите размер выборки:</t>
  </si>
  <si>
    <t>(максимум, 10)</t>
  </si>
  <si>
    <t>Количество «успехов» в выборке и соответствующие вероятности:</t>
  </si>
  <si>
    <t>9. Вычисление значений плотности и интегральной функции нормального распределения</t>
  </si>
  <si>
    <t xml:space="preserve">Введите </t>
  </si>
  <si>
    <t>и значение аргумента</t>
  </si>
  <si>
    <t>Считаем:</t>
  </si>
  <si>
    <t>10. Распределение Стьюдента</t>
  </si>
  <si>
    <t>(для разных задач – выберите нужный вам пункт)</t>
  </si>
  <si>
    <t>а) Нахождение доверительной вероятности</t>
  </si>
  <si>
    <t>Введите коэффициент доверия</t>
  </si>
  <si>
    <t xml:space="preserve">и число степеней свободы </t>
  </si>
  <si>
    <t>Доверительная вероятность</t>
  </si>
  <si>
    <t>б) Нахождение коэффициента доверия</t>
  </si>
  <si>
    <t>Введите доверительную вероятность</t>
  </si>
  <si>
    <t>Коэффициент доверия</t>
  </si>
  <si>
    <t>в) Критические точки распределения Стьюдента</t>
  </si>
  <si>
    <t>Введите уровень значимости</t>
  </si>
  <si>
    <t>Критическая точка для двусторонней критической области</t>
  </si>
  <si>
    <t>Критическая точка для односторонней критической области</t>
  </si>
  <si>
    <t>11. Распределение</t>
  </si>
  <si>
    <t>а) Нахождение уровня значимости</t>
  </si>
  <si>
    <t>Введите количество степеней свободы</t>
  </si>
  <si>
    <t xml:space="preserve">и значение </t>
  </si>
  <si>
    <t>В результате</t>
  </si>
  <si>
    <t>б) Нахождение критической точки распределения</t>
  </si>
  <si>
    <t>Таким образом,</t>
  </si>
  <si>
    <t>12. Критические точки распределения Фишера-Снедекора (F-распределения)</t>
  </si>
  <si>
    <t>Введите количество степеней свободы для выборки с бОльшей дисперсией</t>
  </si>
  <si>
    <t>и количество степеней свободы для выборки с меньшей дисперсией</t>
  </si>
  <si>
    <t>Результат получен!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</si>
</sst>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0"/>
      <name val="Arial"/>
    </font>
    <font>
      <b/>
      <sz val="26"/>
      <color indexed="10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</font>
    <font>
      <u/>
      <sz val="12"/>
      <color indexed="12"/>
      <name val="Arial"/>
    </font>
    <font>
      <u/>
      <sz val="10"/>
      <color indexed="12"/>
      <name val="Arial"/>
    </font>
    <font>
      <b/>
      <sz val="12"/>
      <color indexed="57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indexed="10"/>
      <name val="Arial"/>
      <family val="2"/>
      <charset val="204"/>
    </font>
    <font>
      <b/>
      <sz val="12"/>
      <name val="Arial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14"/>
      <name val="Arial"/>
      <family val="2"/>
      <charset val="204"/>
    </font>
    <font>
      <i/>
      <sz val="10"/>
      <name val="Times New Roman"/>
      <family val="1"/>
      <charset val="204"/>
    </font>
    <font>
      <b/>
      <i/>
      <sz val="12"/>
      <color indexed="14"/>
      <name val="Arial"/>
      <family val="2"/>
      <charset val="204"/>
    </font>
    <font>
      <b/>
      <sz val="12"/>
      <color indexed="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wrapText="1" shrinkToFit="1"/>
    </xf>
    <xf numFmtId="0" fontId="7" fillId="0" borderId="0" xfId="0" applyFont="1"/>
    <xf numFmtId="0" fontId="10" fillId="0" borderId="0" xfId="0" applyFont="1"/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2" fontId="3" fillId="0" borderId="0" xfId="0" applyNumberFormat="1" applyFont="1"/>
    <xf numFmtId="164" fontId="3" fillId="3" borderId="0" xfId="0" applyNumberFormat="1" applyFont="1" applyFill="1" applyAlignment="1">
      <alignment horizontal="left"/>
    </xf>
    <xf numFmtId="2" fontId="10" fillId="3" borderId="0" xfId="0" applyNumberFormat="1" applyFont="1" applyFill="1" applyAlignment="1">
      <alignment horizontal="left"/>
    </xf>
    <xf numFmtId="0" fontId="2" fillId="0" borderId="0" xfId="0" applyFont="1" applyFill="1"/>
    <xf numFmtId="164" fontId="3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164" fontId="3" fillId="0" borderId="0" xfId="0" applyNumberFormat="1" applyFont="1"/>
    <xf numFmtId="0" fontId="3" fillId="3" borderId="0" xfId="0" applyFont="1" applyFill="1" applyAlignment="1">
      <alignment horizontal="left"/>
    </xf>
    <xf numFmtId="0" fontId="3" fillId="3" borderId="1" xfId="0" applyNumberFormat="1" applyFont="1" applyFill="1" applyBorder="1"/>
    <xf numFmtId="0" fontId="3" fillId="2" borderId="0" xfId="0" applyNumberFormat="1" applyFont="1" applyFill="1"/>
    <xf numFmtId="0" fontId="3" fillId="3" borderId="0" xfId="0" applyFont="1" applyFill="1"/>
    <xf numFmtId="0" fontId="15" fillId="0" borderId="0" xfId="0" applyFont="1"/>
    <xf numFmtId="0" fontId="3" fillId="0" borderId="0" xfId="0" applyFont="1" applyFill="1"/>
    <xf numFmtId="0" fontId="0" fillId="0" borderId="0" xfId="0"/>
    <xf numFmtId="0" fontId="4" fillId="0" borderId="0" xfId="1" applyFont="1" applyAlignment="1" applyProtection="1"/>
    <xf numFmtId="0" fontId="3" fillId="0" borderId="0" xfId="0" applyFont="1" applyAlignme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wrapText="1" shrinkToFit="1"/>
    </xf>
    <xf numFmtId="0" fontId="4" fillId="0" borderId="0" xfId="1" applyFont="1" applyAlignment="1" applyProtection="1">
      <alignment horizontal="left" vertical="center" wrapText="1" shrinkToFit="1"/>
    </xf>
    <xf numFmtId="0" fontId="9" fillId="0" borderId="0" xfId="0" applyFont="1" applyAlignment="1">
      <alignment horizontal="left" vertical="center" wrapText="1" shrinkToFit="1"/>
    </xf>
    <xf numFmtId="0" fontId="3" fillId="3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0" fillId="0" borderId="0" xfId="0" applyNumberFormat="1" applyAlignment="1"/>
    <xf numFmtId="0" fontId="3" fillId="3" borderId="1" xfId="0" applyFont="1" applyFill="1" applyBorder="1" applyAlignment="1">
      <alignment horizontal="left" vertical="justify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9" Type="http://schemas.openxmlformats.org/officeDocument/2006/relationships/image" Target="../media/image39.wmf"/><Relationship Id="rId21" Type="http://schemas.openxmlformats.org/officeDocument/2006/relationships/image" Target="../media/image21.wmf"/><Relationship Id="rId34" Type="http://schemas.openxmlformats.org/officeDocument/2006/relationships/image" Target="../media/image34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29" Type="http://schemas.openxmlformats.org/officeDocument/2006/relationships/image" Target="../media/image29.wmf"/><Relationship Id="rId41" Type="http://schemas.openxmlformats.org/officeDocument/2006/relationships/image" Target="../media/image41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32" Type="http://schemas.openxmlformats.org/officeDocument/2006/relationships/image" Target="../media/image32.wmf"/><Relationship Id="rId37" Type="http://schemas.openxmlformats.org/officeDocument/2006/relationships/image" Target="../media/image37.wmf"/><Relationship Id="rId40" Type="http://schemas.openxmlformats.org/officeDocument/2006/relationships/image" Target="../media/image40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wmf"/><Relationship Id="rId36" Type="http://schemas.openxmlformats.org/officeDocument/2006/relationships/image" Target="../media/image36.w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31" Type="http://schemas.openxmlformats.org/officeDocument/2006/relationships/image" Target="../media/image31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Relationship Id="rId30" Type="http://schemas.openxmlformats.org/officeDocument/2006/relationships/image" Target="../media/image30.wmf"/><Relationship Id="rId35" Type="http://schemas.openxmlformats.org/officeDocument/2006/relationships/image" Target="../media/image35.wmf"/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wmf"/><Relationship Id="rId33" Type="http://schemas.openxmlformats.org/officeDocument/2006/relationships/image" Target="../media/image33.wmf"/><Relationship Id="rId38" Type="http://schemas.openxmlformats.org/officeDocument/2006/relationships/image" Target="../media/image3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314325</xdr:colOff>
          <xdr:row>22</xdr:row>
          <xdr:rowOff>38100</xdr:rowOff>
        </xdr:from>
        <xdr:to>
          <xdr:col>2</xdr:col>
          <xdr:colOff>552450</xdr:colOff>
          <xdr:row>22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51432D-93BC-2EE8-ACF6-A8260E10C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24</xdr:row>
          <xdr:rowOff>9525</xdr:rowOff>
        </xdr:from>
        <xdr:to>
          <xdr:col>1</xdr:col>
          <xdr:colOff>0</xdr:colOff>
          <xdr:row>25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1E356DC-6D27-4363-17B1-D316CDF18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28</xdr:row>
          <xdr:rowOff>38100</xdr:rowOff>
        </xdr:from>
        <xdr:to>
          <xdr:col>3</xdr:col>
          <xdr:colOff>590550</xdr:colOff>
          <xdr:row>28</xdr:row>
          <xdr:rowOff>180975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ED4FD90-98DD-23F6-69F1-F34C787C7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28</xdr:row>
          <xdr:rowOff>28575</xdr:rowOff>
        </xdr:from>
        <xdr:to>
          <xdr:col>5</xdr:col>
          <xdr:colOff>571500</xdr:colOff>
          <xdr:row>28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95DAA22-8301-3306-CA05-5A45572F8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200025</xdr:colOff>
          <xdr:row>30</xdr:row>
          <xdr:rowOff>0</xdr:rowOff>
        </xdr:from>
        <xdr:to>
          <xdr:col>3</xdr:col>
          <xdr:colOff>552450</xdr:colOff>
          <xdr:row>31</xdr:row>
          <xdr:rowOff>47625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F06E07B-BCA6-8557-8F1F-87C8BCA39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29</xdr:row>
          <xdr:rowOff>171450</xdr:rowOff>
        </xdr:from>
        <xdr:to>
          <xdr:col>1</xdr:col>
          <xdr:colOff>19050</xdr:colOff>
          <xdr:row>31</xdr:row>
          <xdr:rowOff>28575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E63F098-0ED7-40A4-E5D5-8EB05998C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34</xdr:row>
          <xdr:rowOff>28575</xdr:rowOff>
        </xdr:from>
        <xdr:to>
          <xdr:col>4</xdr:col>
          <xdr:colOff>581025</xdr:colOff>
          <xdr:row>34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7A31498-AD3B-8B37-7D63-8A6744F6B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35</xdr:row>
          <xdr:rowOff>47625</xdr:rowOff>
        </xdr:from>
        <xdr:to>
          <xdr:col>8</xdr:col>
          <xdr:colOff>600075</xdr:colOff>
          <xdr:row>36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BFBCCBA-E2F6-6824-3E5D-8AAAA7429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295275</xdr:colOff>
          <xdr:row>36</xdr:row>
          <xdr:rowOff>38100</xdr:rowOff>
        </xdr:from>
        <xdr:to>
          <xdr:col>8</xdr:col>
          <xdr:colOff>561975</xdr:colOff>
          <xdr:row>37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52AED57-E40D-B34B-7CA8-6A7939845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180975</xdr:rowOff>
        </xdr:from>
        <xdr:to>
          <xdr:col>7</xdr:col>
          <xdr:colOff>409575</xdr:colOff>
          <xdr:row>33</xdr:row>
          <xdr:rowOff>28575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D881228-B503-176B-0ED6-DCC0C9B35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37</xdr:row>
          <xdr:rowOff>180975</xdr:rowOff>
        </xdr:from>
        <xdr:to>
          <xdr:col>2</xdr:col>
          <xdr:colOff>9525</xdr:colOff>
          <xdr:row>39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A469F53-CF61-A450-E53A-0326ED04C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39</xdr:row>
          <xdr:rowOff>76200</xdr:rowOff>
        </xdr:from>
        <xdr:to>
          <xdr:col>6</xdr:col>
          <xdr:colOff>276225</xdr:colOff>
          <xdr:row>41</xdr:row>
          <xdr:rowOff>152400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A29EEF9-AB04-51FB-B295-3D4FE1BB6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42</xdr:row>
          <xdr:rowOff>38100</xdr:rowOff>
        </xdr:from>
        <xdr:to>
          <xdr:col>0</xdr:col>
          <xdr:colOff>590550</xdr:colOff>
          <xdr:row>42</xdr:row>
          <xdr:rowOff>180975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93096D2-B7D2-7FE2-863F-6719DDCAF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48</xdr:row>
          <xdr:rowOff>38100</xdr:rowOff>
        </xdr:from>
        <xdr:to>
          <xdr:col>0</xdr:col>
          <xdr:colOff>590550</xdr:colOff>
          <xdr:row>48</xdr:row>
          <xdr:rowOff>180975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42864C5-A115-BF30-4049-F8F63EB63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45</xdr:row>
          <xdr:rowOff>66675</xdr:rowOff>
        </xdr:from>
        <xdr:to>
          <xdr:col>7</xdr:col>
          <xdr:colOff>504825</xdr:colOff>
          <xdr:row>47</xdr:row>
          <xdr:rowOff>171450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F4C8140-1DC7-F485-EDFD-B8B125A41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42</xdr:row>
          <xdr:rowOff>19050</xdr:rowOff>
        </xdr:from>
        <xdr:to>
          <xdr:col>3</xdr:col>
          <xdr:colOff>0</xdr:colOff>
          <xdr:row>43</xdr:row>
          <xdr:rowOff>28575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6196ED8-56FD-6C80-9EC0-C9FED928B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48</xdr:row>
          <xdr:rowOff>9525</xdr:rowOff>
        </xdr:from>
        <xdr:to>
          <xdr:col>2</xdr:col>
          <xdr:colOff>600075</xdr:colOff>
          <xdr:row>49</xdr:row>
          <xdr:rowOff>19050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478703F-061D-C1BA-435C-C5B74ACD9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52</xdr:row>
          <xdr:rowOff>47625</xdr:rowOff>
        </xdr:from>
        <xdr:to>
          <xdr:col>2</xdr:col>
          <xdr:colOff>381000</xdr:colOff>
          <xdr:row>52</xdr:row>
          <xdr:rowOff>190500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F4CCAC6-6140-26D9-9715-713CBAADE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200025</xdr:colOff>
          <xdr:row>52</xdr:row>
          <xdr:rowOff>19050</xdr:rowOff>
        </xdr:from>
        <xdr:to>
          <xdr:col>6</xdr:col>
          <xdr:colOff>552450</xdr:colOff>
          <xdr:row>53</xdr:row>
          <xdr:rowOff>19050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ADA9F51-6743-F0E4-4BBF-5370E81B2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54</xdr:row>
          <xdr:rowOff>19050</xdr:rowOff>
        </xdr:from>
        <xdr:to>
          <xdr:col>0</xdr:col>
          <xdr:colOff>590550</xdr:colOff>
          <xdr:row>55</xdr:row>
          <xdr:rowOff>28575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6E0A3B4-806C-F13C-1EFA-7FE555F6B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54</xdr:row>
          <xdr:rowOff>47625</xdr:rowOff>
        </xdr:from>
        <xdr:to>
          <xdr:col>2</xdr:col>
          <xdr:colOff>581025</xdr:colOff>
          <xdr:row>55</xdr:row>
          <xdr:rowOff>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25C54DD9-D0E3-3058-8997-A60104CC3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60</xdr:row>
          <xdr:rowOff>28575</xdr:rowOff>
        </xdr:from>
        <xdr:to>
          <xdr:col>4</xdr:col>
          <xdr:colOff>581025</xdr:colOff>
          <xdr:row>60</xdr:row>
          <xdr:rowOff>171450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2ECFDDC-5393-A914-995D-9289F47E8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61</xdr:row>
          <xdr:rowOff>0</xdr:rowOff>
        </xdr:from>
        <xdr:to>
          <xdr:col>8</xdr:col>
          <xdr:colOff>600075</xdr:colOff>
          <xdr:row>61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B4E679C0-B9A1-2C13-FF37-9B7374BC9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61</xdr:row>
          <xdr:rowOff>47625</xdr:rowOff>
        </xdr:from>
        <xdr:to>
          <xdr:col>7</xdr:col>
          <xdr:colOff>590550</xdr:colOff>
          <xdr:row>62</xdr:row>
          <xdr:rowOff>19050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66A10EA5-712D-AA71-FAB7-1B70042DB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69</xdr:row>
          <xdr:rowOff>28575</xdr:rowOff>
        </xdr:from>
        <xdr:to>
          <xdr:col>4</xdr:col>
          <xdr:colOff>581025</xdr:colOff>
          <xdr:row>69</xdr:row>
          <xdr:rowOff>171450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507074EF-8F30-F61F-639E-DD670FFA3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70</xdr:row>
          <xdr:rowOff>0</xdr:rowOff>
        </xdr:from>
        <xdr:to>
          <xdr:col>8</xdr:col>
          <xdr:colOff>600075</xdr:colOff>
          <xdr:row>70</xdr:row>
          <xdr:rowOff>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6B160C7F-A209-C91E-5CF7-CF0B8B509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70</xdr:row>
          <xdr:rowOff>28575</xdr:rowOff>
        </xdr:from>
        <xdr:to>
          <xdr:col>8</xdr:col>
          <xdr:colOff>9525</xdr:colOff>
          <xdr:row>71</xdr:row>
          <xdr:rowOff>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DC5416E-9E56-148B-12BC-51794A756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72</xdr:row>
          <xdr:rowOff>19050</xdr:rowOff>
        </xdr:from>
        <xdr:to>
          <xdr:col>7</xdr:col>
          <xdr:colOff>552450</xdr:colOff>
          <xdr:row>73</xdr:row>
          <xdr:rowOff>9525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95076D33-E2DC-7E61-75C8-38DF9BDCA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83</xdr:row>
          <xdr:rowOff>0</xdr:rowOff>
        </xdr:from>
        <xdr:to>
          <xdr:col>8</xdr:col>
          <xdr:colOff>600075</xdr:colOff>
          <xdr:row>83</xdr:row>
          <xdr:rowOff>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2B0A78AF-B082-DF5A-F519-4D2DB2263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82</xdr:row>
          <xdr:rowOff>28575</xdr:rowOff>
        </xdr:from>
        <xdr:to>
          <xdr:col>4</xdr:col>
          <xdr:colOff>9525</xdr:colOff>
          <xdr:row>83</xdr:row>
          <xdr:rowOff>19050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F943AB73-1A5C-B24A-0F8D-3863BB11F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83</xdr:row>
          <xdr:rowOff>28575</xdr:rowOff>
        </xdr:from>
        <xdr:to>
          <xdr:col>5</xdr:col>
          <xdr:colOff>600075</xdr:colOff>
          <xdr:row>84</xdr:row>
          <xdr:rowOff>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2A8A6CA8-A87A-79D3-59BB-5777E7AAF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84</xdr:row>
          <xdr:rowOff>47625</xdr:rowOff>
        </xdr:from>
        <xdr:to>
          <xdr:col>3</xdr:col>
          <xdr:colOff>590550</xdr:colOff>
          <xdr:row>85</xdr:row>
          <xdr:rowOff>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AB714E3-9C86-3850-7EEC-AB697885E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94</xdr:row>
          <xdr:rowOff>47625</xdr:rowOff>
        </xdr:from>
        <xdr:to>
          <xdr:col>1</xdr:col>
          <xdr:colOff>590550</xdr:colOff>
          <xdr:row>95</xdr:row>
          <xdr:rowOff>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08E5B55-9203-479B-8C8C-E510EA0A8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94</xdr:row>
          <xdr:rowOff>47625</xdr:rowOff>
        </xdr:from>
        <xdr:to>
          <xdr:col>3</xdr:col>
          <xdr:colOff>561975</xdr:colOff>
          <xdr:row>95</xdr:row>
          <xdr:rowOff>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B3A7CCBF-5487-5245-9F4B-D9AD76769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94</xdr:row>
          <xdr:rowOff>47625</xdr:rowOff>
        </xdr:from>
        <xdr:to>
          <xdr:col>7</xdr:col>
          <xdr:colOff>590550</xdr:colOff>
          <xdr:row>95</xdr:row>
          <xdr:rowOff>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4C62EDE4-D75B-BC50-1A64-BD2C20E70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323850</xdr:colOff>
          <xdr:row>106</xdr:row>
          <xdr:rowOff>19050</xdr:rowOff>
        </xdr:from>
        <xdr:to>
          <xdr:col>9</xdr:col>
          <xdr:colOff>581025</xdr:colOff>
          <xdr:row>107</xdr:row>
          <xdr:rowOff>9525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809B0A9B-3599-ED38-19A9-BD1158C9D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112</xdr:row>
          <xdr:rowOff>57150</xdr:rowOff>
        </xdr:from>
        <xdr:to>
          <xdr:col>4</xdr:col>
          <xdr:colOff>561975</xdr:colOff>
          <xdr:row>113</xdr:row>
          <xdr:rowOff>28575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B7882184-C13D-A226-B18B-E2EA96E81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323850</xdr:colOff>
          <xdr:row>112</xdr:row>
          <xdr:rowOff>19050</xdr:rowOff>
        </xdr:from>
        <xdr:to>
          <xdr:col>9</xdr:col>
          <xdr:colOff>581025</xdr:colOff>
          <xdr:row>113</xdr:row>
          <xdr:rowOff>9525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92C5384A-BEBC-8089-A3C1-F8583801C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108</xdr:row>
          <xdr:rowOff>47625</xdr:rowOff>
        </xdr:from>
        <xdr:to>
          <xdr:col>3</xdr:col>
          <xdr:colOff>523875</xdr:colOff>
          <xdr:row>109</xdr:row>
          <xdr:rowOff>19050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65717385-4EBD-87F7-3520-D4CB0519B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276225</xdr:colOff>
          <xdr:row>105</xdr:row>
          <xdr:rowOff>180975</xdr:rowOff>
        </xdr:from>
        <xdr:to>
          <xdr:col>4</xdr:col>
          <xdr:colOff>542925</xdr:colOff>
          <xdr:row>107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7D33B5E-2AFB-20CB-BBCE-60D6F4817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124</xdr:row>
          <xdr:rowOff>0</xdr:rowOff>
        </xdr:from>
        <xdr:to>
          <xdr:col>2</xdr:col>
          <xdr:colOff>523875</xdr:colOff>
          <xdr:row>125</xdr:row>
          <xdr:rowOff>9525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B103E353-D813-98CA-B070-039D4234B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128</xdr:row>
          <xdr:rowOff>9525</xdr:rowOff>
        </xdr:from>
        <xdr:to>
          <xdr:col>5</xdr:col>
          <xdr:colOff>28575</xdr:colOff>
          <xdr:row>129</xdr:row>
          <xdr:rowOff>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B25C52EE-71E4-C0F8-1A6F-E34B06A58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238125</xdr:colOff>
          <xdr:row>128</xdr:row>
          <xdr:rowOff>0</xdr:rowOff>
        </xdr:from>
        <xdr:to>
          <xdr:col>7</xdr:col>
          <xdr:colOff>581025</xdr:colOff>
          <xdr:row>129</xdr:row>
          <xdr:rowOff>38100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1BBACD57-D3B7-C67F-B9A4-820705810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134</xdr:row>
          <xdr:rowOff>9525</xdr:rowOff>
        </xdr:from>
        <xdr:to>
          <xdr:col>5</xdr:col>
          <xdr:colOff>9525</xdr:colOff>
          <xdr:row>135</xdr:row>
          <xdr:rowOff>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4D6950F7-66DD-C415-3312-B5229E9D6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295275</xdr:colOff>
          <xdr:row>134</xdr:row>
          <xdr:rowOff>38100</xdr:rowOff>
        </xdr:from>
        <xdr:to>
          <xdr:col>7</xdr:col>
          <xdr:colOff>561975</xdr:colOff>
          <xdr:row>134</xdr:row>
          <xdr:rowOff>180975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F946FD88-372F-32BF-06FC-CA64F91F8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130</xdr:row>
          <xdr:rowOff>57150</xdr:rowOff>
        </xdr:from>
        <xdr:to>
          <xdr:col>2</xdr:col>
          <xdr:colOff>9525</xdr:colOff>
          <xdr:row>131</xdr:row>
          <xdr:rowOff>9525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CEDCFC4-7CB4-73ED-562D-49E90B7CA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118</xdr:row>
          <xdr:rowOff>19050</xdr:rowOff>
        </xdr:from>
        <xdr:to>
          <xdr:col>8</xdr:col>
          <xdr:colOff>581025</xdr:colOff>
          <xdr:row>119</xdr:row>
          <xdr:rowOff>9525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59F72F3E-2DF4-8417-B7C1-469FD1723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304800</xdr:colOff>
          <xdr:row>118</xdr:row>
          <xdr:rowOff>47625</xdr:rowOff>
        </xdr:from>
        <xdr:to>
          <xdr:col>3</xdr:col>
          <xdr:colOff>571500</xdr:colOff>
          <xdr:row>119</xdr:row>
          <xdr:rowOff>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4B31FD04-2CF3-0BF0-ED0E-DF6435AD7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95</xdr:row>
          <xdr:rowOff>142875</xdr:rowOff>
        </xdr:from>
        <xdr:to>
          <xdr:col>4</xdr:col>
          <xdr:colOff>523875</xdr:colOff>
          <xdr:row>99</xdr:row>
          <xdr:rowOff>9525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AA9AE7AA-5171-BA5D-B6EC-A6333F09B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95</xdr:row>
          <xdr:rowOff>152400</xdr:rowOff>
        </xdr:from>
        <xdr:to>
          <xdr:col>9</xdr:col>
          <xdr:colOff>571500</xdr:colOff>
          <xdr:row>99</xdr:row>
          <xdr:rowOff>38100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BFC72E81-46EC-3056-3DC1-89ABEB7A5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276225</xdr:colOff>
          <xdr:row>113</xdr:row>
          <xdr:rowOff>180975</xdr:rowOff>
        </xdr:from>
        <xdr:to>
          <xdr:col>3</xdr:col>
          <xdr:colOff>542925</xdr:colOff>
          <xdr:row>115</xdr:row>
          <xdr:rowOff>38100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AB7F079B-C04A-527F-764A-11CE0F8A7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247650</xdr:colOff>
          <xdr:row>120</xdr:row>
          <xdr:rowOff>0</xdr:rowOff>
        </xdr:from>
        <xdr:to>
          <xdr:col>8</xdr:col>
          <xdr:colOff>590550</xdr:colOff>
          <xdr:row>121</xdr:row>
          <xdr:rowOff>47625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E8BA4EF3-7C87-8A54-8576-43140CE18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121</xdr:row>
          <xdr:rowOff>161925</xdr:rowOff>
        </xdr:from>
        <xdr:to>
          <xdr:col>8</xdr:col>
          <xdr:colOff>581025</xdr:colOff>
          <xdr:row>123</xdr:row>
          <xdr:rowOff>19050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556A0FAB-942C-4ACB-8C0F-48EB591AF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135</xdr:row>
          <xdr:rowOff>152400</xdr:rowOff>
        </xdr:from>
        <xdr:to>
          <xdr:col>3</xdr:col>
          <xdr:colOff>0</xdr:colOff>
          <xdr:row>137</xdr:row>
          <xdr:rowOff>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19C4B204-391F-DE6B-9975-DA091C6F0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304800</xdr:colOff>
          <xdr:row>140</xdr:row>
          <xdr:rowOff>47625</xdr:rowOff>
        </xdr:from>
        <xdr:to>
          <xdr:col>3</xdr:col>
          <xdr:colOff>571500</xdr:colOff>
          <xdr:row>141</xdr:row>
          <xdr:rowOff>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DE84247-F25E-72D8-442A-1BFA23E89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142</xdr:row>
          <xdr:rowOff>0</xdr:rowOff>
        </xdr:from>
        <xdr:to>
          <xdr:col>9</xdr:col>
          <xdr:colOff>485775</xdr:colOff>
          <xdr:row>143</xdr:row>
          <xdr:rowOff>28575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E669D031-AA39-C3F4-E932-1040645E1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276225</xdr:colOff>
          <xdr:row>143</xdr:row>
          <xdr:rowOff>180975</xdr:rowOff>
        </xdr:from>
        <xdr:to>
          <xdr:col>8</xdr:col>
          <xdr:colOff>581025</xdr:colOff>
          <xdr:row>145</xdr:row>
          <xdr:rowOff>19050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F4E5272B-050D-AE51-3694-1F1A9C70E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146</xdr:row>
          <xdr:rowOff>0</xdr:rowOff>
        </xdr:from>
        <xdr:to>
          <xdr:col>3</xdr:col>
          <xdr:colOff>552450</xdr:colOff>
          <xdr:row>147</xdr:row>
          <xdr:rowOff>47625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25A5798C-4C8C-3291-4BCF-57CF21CF6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6.wmf"/><Relationship Id="rId42" Type="http://schemas.openxmlformats.org/officeDocument/2006/relationships/image" Target="../media/image16.wmf"/><Relationship Id="rId47" Type="http://schemas.openxmlformats.org/officeDocument/2006/relationships/oleObject" Target="../embeddings/oleObject24.bin"/><Relationship Id="rId63" Type="http://schemas.openxmlformats.org/officeDocument/2006/relationships/image" Target="../media/image23.wmf"/><Relationship Id="rId68" Type="http://schemas.openxmlformats.org/officeDocument/2006/relationships/oleObject" Target="../embeddings/oleObject37.bin"/><Relationship Id="rId84" Type="http://schemas.openxmlformats.org/officeDocument/2006/relationships/oleObject" Target="../embeddings/oleObject47.bin"/><Relationship Id="rId89" Type="http://schemas.openxmlformats.org/officeDocument/2006/relationships/oleObject" Target="../embeddings/oleObject50.bin"/><Relationship Id="rId16" Type="http://schemas.openxmlformats.org/officeDocument/2006/relationships/oleObject" Target="../embeddings/oleObject6.bin"/><Relationship Id="rId11" Type="http://schemas.openxmlformats.org/officeDocument/2006/relationships/oleObject" Target="../embeddings/oleObject3.bin"/><Relationship Id="rId32" Type="http://schemas.openxmlformats.org/officeDocument/2006/relationships/image" Target="../media/image11.w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74" Type="http://schemas.openxmlformats.org/officeDocument/2006/relationships/oleObject" Target="../embeddings/oleObject41.bin"/><Relationship Id="rId79" Type="http://schemas.openxmlformats.org/officeDocument/2006/relationships/image" Target="../media/image30.wmf"/><Relationship Id="rId102" Type="http://schemas.openxmlformats.org/officeDocument/2006/relationships/oleObject" Target="../embeddings/oleObject57.bin"/><Relationship Id="rId5" Type="http://schemas.openxmlformats.org/officeDocument/2006/relationships/drawing" Target="../drawings/drawing1.xml"/><Relationship Id="rId90" Type="http://schemas.openxmlformats.org/officeDocument/2006/relationships/image" Target="../media/image34.wmf"/><Relationship Id="rId95" Type="http://schemas.openxmlformats.org/officeDocument/2006/relationships/oleObject" Target="../embeddings/oleObject53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9.wmf"/><Relationship Id="rId43" Type="http://schemas.openxmlformats.org/officeDocument/2006/relationships/oleObject" Target="../embeddings/oleObject21.bin"/><Relationship Id="rId48" Type="http://schemas.openxmlformats.org/officeDocument/2006/relationships/oleObject" Target="../embeddings/oleObject25.bin"/><Relationship Id="rId64" Type="http://schemas.openxmlformats.org/officeDocument/2006/relationships/oleObject" Target="../embeddings/oleObject35.bin"/><Relationship Id="rId69" Type="http://schemas.openxmlformats.org/officeDocument/2006/relationships/image" Target="../media/image26.wmf"/><Relationship Id="rId80" Type="http://schemas.openxmlformats.org/officeDocument/2006/relationships/oleObject" Target="../embeddings/oleObject44.bin"/><Relationship Id="rId85" Type="http://schemas.openxmlformats.org/officeDocument/2006/relationships/oleObject" Target="../embeddings/oleObject48.bin"/><Relationship Id="rId12" Type="http://schemas.openxmlformats.org/officeDocument/2006/relationships/oleObject" Target="../embeddings/oleObject4.bin"/><Relationship Id="rId17" Type="http://schemas.openxmlformats.org/officeDocument/2006/relationships/image" Target="../media/image5.wmf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4.wmf"/><Relationship Id="rId59" Type="http://schemas.openxmlformats.org/officeDocument/2006/relationships/image" Target="../media/image21.wmf"/><Relationship Id="rId103" Type="http://schemas.openxmlformats.org/officeDocument/2006/relationships/image" Target="../media/image40.wmf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0.bin"/><Relationship Id="rId54" Type="http://schemas.openxmlformats.org/officeDocument/2006/relationships/oleObject" Target="../embeddings/oleObject30.bin"/><Relationship Id="rId62" Type="http://schemas.openxmlformats.org/officeDocument/2006/relationships/oleObject" Target="../embeddings/oleObject34.bin"/><Relationship Id="rId70" Type="http://schemas.openxmlformats.org/officeDocument/2006/relationships/oleObject" Target="../embeddings/oleObject38.bin"/><Relationship Id="rId75" Type="http://schemas.openxmlformats.org/officeDocument/2006/relationships/image" Target="../media/image28.wmf"/><Relationship Id="rId83" Type="http://schemas.openxmlformats.org/officeDocument/2006/relationships/oleObject" Target="../embeddings/oleObject46.bin"/><Relationship Id="rId88" Type="http://schemas.openxmlformats.org/officeDocument/2006/relationships/image" Target="../media/image33.wmf"/><Relationship Id="rId91" Type="http://schemas.openxmlformats.org/officeDocument/2006/relationships/oleObject" Target="../embeddings/oleObject51.bin"/><Relationship Id="rId96" Type="http://schemas.openxmlformats.org/officeDocument/2006/relationships/image" Target="../media/image37.wmf"/><Relationship Id="rId1" Type="http://schemas.openxmlformats.org/officeDocument/2006/relationships/hyperlink" Target="http://www.mathprofi.ru/" TargetMode="External"/><Relationship Id="rId6" Type="http://schemas.openxmlformats.org/officeDocument/2006/relationships/vmlDrawing" Target="../drawings/vmlDrawing1.vml"/><Relationship Id="rId15" Type="http://schemas.openxmlformats.org/officeDocument/2006/relationships/image" Target="../media/image4.wmf"/><Relationship Id="rId23" Type="http://schemas.openxmlformats.org/officeDocument/2006/relationships/image" Target="../media/image7.wmf"/><Relationship Id="rId28" Type="http://schemas.openxmlformats.org/officeDocument/2006/relationships/oleObject" Target="../embeddings/oleObject13.bin"/><Relationship Id="rId36" Type="http://schemas.openxmlformats.org/officeDocument/2006/relationships/image" Target="../media/image13.wmf"/><Relationship Id="rId49" Type="http://schemas.openxmlformats.org/officeDocument/2006/relationships/oleObject" Target="../embeddings/oleObject26.bin"/><Relationship Id="rId57" Type="http://schemas.openxmlformats.org/officeDocument/2006/relationships/image" Target="../media/image20.wmf"/><Relationship Id="rId10" Type="http://schemas.openxmlformats.org/officeDocument/2006/relationships/image" Target="../media/image2.w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17.wmf"/><Relationship Id="rId52" Type="http://schemas.openxmlformats.org/officeDocument/2006/relationships/image" Target="../media/image18.wmf"/><Relationship Id="rId60" Type="http://schemas.openxmlformats.org/officeDocument/2006/relationships/oleObject" Target="../embeddings/oleObject33.bin"/><Relationship Id="rId65" Type="http://schemas.openxmlformats.org/officeDocument/2006/relationships/image" Target="../media/image24.wmf"/><Relationship Id="rId73" Type="http://schemas.openxmlformats.org/officeDocument/2006/relationships/image" Target="../media/image27.wmf"/><Relationship Id="rId78" Type="http://schemas.openxmlformats.org/officeDocument/2006/relationships/oleObject" Target="../embeddings/oleObject43.bin"/><Relationship Id="rId81" Type="http://schemas.openxmlformats.org/officeDocument/2006/relationships/oleObject" Target="../embeddings/oleObject45.bin"/><Relationship Id="rId86" Type="http://schemas.openxmlformats.org/officeDocument/2006/relationships/image" Target="../media/image32.wmf"/><Relationship Id="rId94" Type="http://schemas.openxmlformats.org/officeDocument/2006/relationships/image" Target="../media/image36.wmf"/><Relationship Id="rId99" Type="http://schemas.openxmlformats.org/officeDocument/2006/relationships/oleObject" Target="../embeddings/oleObject55.bin"/><Relationship Id="rId101" Type="http://schemas.openxmlformats.org/officeDocument/2006/relationships/image" Target="../media/image39.wmf"/><Relationship Id="rId4" Type="http://schemas.openxmlformats.org/officeDocument/2006/relationships/printerSettings" Target="../printerSettings/printerSettings1.bin"/><Relationship Id="rId9" Type="http://schemas.openxmlformats.org/officeDocument/2006/relationships/oleObject" Target="../embeddings/oleObject2.bin"/><Relationship Id="rId13" Type="http://schemas.openxmlformats.org/officeDocument/2006/relationships/image" Target="../media/image3.wmf"/><Relationship Id="rId18" Type="http://schemas.openxmlformats.org/officeDocument/2006/relationships/oleObject" Target="../embeddings/oleObject7.bin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2.wmf"/><Relationship Id="rId50" Type="http://schemas.openxmlformats.org/officeDocument/2006/relationships/oleObject" Target="../embeddings/oleObject27.bin"/><Relationship Id="rId55" Type="http://schemas.openxmlformats.org/officeDocument/2006/relationships/image" Target="../media/image19.wmf"/><Relationship Id="rId76" Type="http://schemas.openxmlformats.org/officeDocument/2006/relationships/oleObject" Target="../embeddings/oleObject42.bin"/><Relationship Id="rId97" Type="http://schemas.openxmlformats.org/officeDocument/2006/relationships/oleObject" Target="../embeddings/oleObject54.bin"/><Relationship Id="rId104" Type="http://schemas.openxmlformats.org/officeDocument/2006/relationships/oleObject" Target="../embeddings/oleObject58.bin"/><Relationship Id="rId7" Type="http://schemas.openxmlformats.org/officeDocument/2006/relationships/oleObject" Target="../embeddings/oleObject1.bin"/><Relationship Id="rId71" Type="http://schemas.openxmlformats.org/officeDocument/2006/relationships/oleObject" Target="../embeddings/oleObject39.bin"/><Relationship Id="rId92" Type="http://schemas.openxmlformats.org/officeDocument/2006/relationships/image" Target="../media/image35.wmf"/><Relationship Id="rId2" Type="http://schemas.openxmlformats.org/officeDocument/2006/relationships/hyperlink" Target="http://mathprofi.ru/teorija_verojatnostei.html" TargetMode="External"/><Relationship Id="rId29" Type="http://schemas.openxmlformats.org/officeDocument/2006/relationships/image" Target="../media/image10.wmf"/><Relationship Id="rId24" Type="http://schemas.openxmlformats.org/officeDocument/2006/relationships/oleObject" Target="../embeddings/oleObject11.bin"/><Relationship Id="rId40" Type="http://schemas.openxmlformats.org/officeDocument/2006/relationships/image" Target="../media/image15.wmf"/><Relationship Id="rId45" Type="http://schemas.openxmlformats.org/officeDocument/2006/relationships/oleObject" Target="../embeddings/oleObject22.bin"/><Relationship Id="rId66" Type="http://schemas.openxmlformats.org/officeDocument/2006/relationships/oleObject" Target="../embeddings/oleObject36.bin"/><Relationship Id="rId87" Type="http://schemas.openxmlformats.org/officeDocument/2006/relationships/oleObject" Target="../embeddings/oleObject49.bin"/><Relationship Id="rId61" Type="http://schemas.openxmlformats.org/officeDocument/2006/relationships/image" Target="../media/image22.wmf"/><Relationship Id="rId82" Type="http://schemas.openxmlformats.org/officeDocument/2006/relationships/image" Target="../media/image31.wmf"/><Relationship Id="rId19" Type="http://schemas.openxmlformats.org/officeDocument/2006/relationships/oleObject" Target="../embeddings/oleObject8.bin"/><Relationship Id="rId14" Type="http://schemas.openxmlformats.org/officeDocument/2006/relationships/oleObject" Target="../embeddings/oleObject5.bin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56" Type="http://schemas.openxmlformats.org/officeDocument/2006/relationships/oleObject" Target="../embeddings/oleObject31.bin"/><Relationship Id="rId77" Type="http://schemas.openxmlformats.org/officeDocument/2006/relationships/image" Target="../media/image29.wmf"/><Relationship Id="rId100" Type="http://schemas.openxmlformats.org/officeDocument/2006/relationships/oleObject" Target="../embeddings/oleObject56.bin"/><Relationship Id="rId105" Type="http://schemas.openxmlformats.org/officeDocument/2006/relationships/image" Target="../media/image41.wmf"/><Relationship Id="rId8" Type="http://schemas.openxmlformats.org/officeDocument/2006/relationships/image" Target="../media/image1.wmf"/><Relationship Id="rId51" Type="http://schemas.openxmlformats.org/officeDocument/2006/relationships/oleObject" Target="../embeddings/oleObject28.bin"/><Relationship Id="rId72" Type="http://schemas.openxmlformats.org/officeDocument/2006/relationships/oleObject" Target="../embeddings/oleObject40.bin"/><Relationship Id="rId93" Type="http://schemas.openxmlformats.org/officeDocument/2006/relationships/oleObject" Target="../embeddings/oleObject52.bin"/><Relationship Id="rId98" Type="http://schemas.openxmlformats.org/officeDocument/2006/relationships/image" Target="../media/image38.wmf"/><Relationship Id="rId3" Type="http://schemas.openxmlformats.org/officeDocument/2006/relationships/hyperlink" Target="http://www.mathprofi.ru/" TargetMode="External"/><Relationship Id="rId25" Type="http://schemas.openxmlformats.org/officeDocument/2006/relationships/image" Target="../media/image8.wmf"/><Relationship Id="rId46" Type="http://schemas.openxmlformats.org/officeDocument/2006/relationships/oleObject" Target="../embeddings/oleObject23.bin"/><Relationship Id="rId67" Type="http://schemas.openxmlformats.org/officeDocument/2006/relationships/image" Target="../media/image25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2"/>
  <sheetViews>
    <sheetView tabSelected="1" workbookViewId="0">
      <selection activeCell="I23" sqref="I23"/>
    </sheetView>
  </sheetViews>
  <sheetFormatPr defaultRowHeight="12.75"/>
  <sheetData>
    <row r="1" spans="1:11" ht="69.7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s="2" customFormat="1" ht="15">
      <c r="A2" s="1"/>
    </row>
    <row r="3" spans="1:11" s="2" customFormat="1" ht="15.75">
      <c r="A3" s="29" t="s">
        <v>1</v>
      </c>
      <c r="B3" s="30"/>
      <c r="C3" s="30"/>
      <c r="D3" s="3" t="s">
        <v>2</v>
      </c>
    </row>
    <row r="4" spans="1:11" s="2" customFormat="1" ht="15">
      <c r="A4" s="2" t="s">
        <v>3</v>
      </c>
    </row>
    <row r="5" spans="1:11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27.7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s="2" customFormat="1" ht="15.75">
      <c r="A8" s="34" t="s">
        <v>5</v>
      </c>
      <c r="B8" s="35"/>
      <c r="C8" s="35"/>
      <c r="D8" s="35"/>
      <c r="E8" s="35"/>
      <c r="F8" s="35"/>
      <c r="G8" s="35"/>
      <c r="H8" s="4"/>
      <c r="I8" s="4"/>
      <c r="J8" s="4"/>
      <c r="K8" s="4"/>
    </row>
    <row r="9" spans="1:11" s="2" customFormat="1" ht="15"/>
    <row r="10" spans="1:11" s="5" customFormat="1" ht="15.75">
      <c r="A10" s="31" t="s">
        <v>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s="2" customFormat="1" ht="15"/>
    <row r="12" spans="1:11" s="2" customFormat="1" ht="15">
      <c r="A12" s="1" t="s">
        <v>7</v>
      </c>
    </row>
    <row r="13" spans="1:11" s="1" customFormat="1" ht="15">
      <c r="A13" s="1" t="s">
        <v>8</v>
      </c>
    </row>
    <row r="14" spans="1:11" s="1" customFormat="1" ht="15"/>
    <row r="15" spans="1:11" s="2" customFormat="1" ht="15.75">
      <c r="A15" s="11" t="s">
        <v>9</v>
      </c>
    </row>
    <row r="16" spans="1:11" s="2" customFormat="1" ht="15.75">
      <c r="A16" s="11" t="s">
        <v>10</v>
      </c>
      <c r="G16" s="12" t="s">
        <v>11</v>
      </c>
    </row>
    <row r="17" spans="1:12" s="2" customFormat="1" ht="15.75">
      <c r="A17" s="11"/>
      <c r="G17" s="12"/>
    </row>
    <row r="18" spans="1:12" s="2" customFormat="1" ht="15.75">
      <c r="A18" s="11" t="s">
        <v>12</v>
      </c>
      <c r="H18" s="12"/>
    </row>
    <row r="19" spans="1:12" s="2" customFormat="1" ht="15.75">
      <c r="A19" s="11" t="s">
        <v>13</v>
      </c>
      <c r="H19" s="12"/>
    </row>
    <row r="20" spans="1:12" s="2" customFormat="1" ht="15.75">
      <c r="A20" s="11"/>
    </row>
    <row r="21" spans="1:12" s="5" customFormat="1" ht="15.75">
      <c r="A21" s="5" t="s">
        <v>14</v>
      </c>
    </row>
    <row r="22" spans="1:12" s="2" customFormat="1" ht="15"/>
    <row r="23" spans="1:12" s="6" customFormat="1" ht="15">
      <c r="A23" s="6" t="s">
        <v>15</v>
      </c>
      <c r="D23" s="8">
        <v>20</v>
      </c>
    </row>
    <row r="24" spans="1:12" s="2" customFormat="1" ht="15"/>
    <row r="25" spans="1:12" s="2" customFormat="1" ht="15">
      <c r="B25" s="38">
        <f>FACT(D23)</f>
        <v>2.43290200817664E+18</v>
      </c>
      <c r="C25" s="41"/>
      <c r="D25" s="41"/>
    </row>
    <row r="26" spans="1:12" s="2" customFormat="1" ht="15">
      <c r="D26" s="28"/>
    </row>
    <row r="27" spans="1:12" s="5" customFormat="1" ht="15.75">
      <c r="A27" s="5" t="s">
        <v>16</v>
      </c>
    </row>
    <row r="28" spans="1:12" s="2" customFormat="1" ht="15"/>
    <row r="29" spans="1:12" s="2" customFormat="1" ht="15">
      <c r="A29" s="2" t="s">
        <v>17</v>
      </c>
      <c r="E29" s="9">
        <v>100</v>
      </c>
      <c r="F29" s="2" t="s">
        <v>18</v>
      </c>
      <c r="G29" s="9">
        <v>3</v>
      </c>
    </row>
    <row r="30" spans="1:12" s="2" customFormat="1" ht="15"/>
    <row r="31" spans="1:12" s="2" customFormat="1" ht="15">
      <c r="B31" s="38">
        <f>COMBIN(E29,G29)</f>
        <v>161700</v>
      </c>
      <c r="C31" s="39"/>
      <c r="E31" s="38">
        <f>FACT(E29)/FACT(E29-G29)</f>
        <v>970199.99999999988</v>
      </c>
      <c r="F31" s="39"/>
      <c r="G31" s="39"/>
      <c r="L31" s="28"/>
    </row>
    <row r="32" spans="1:12" s="2" customFormat="1" ht="15"/>
    <row r="33" spans="1:17" s="5" customFormat="1" ht="15.75">
      <c r="A33" s="5" t="s">
        <v>19</v>
      </c>
      <c r="G33" s="10"/>
    </row>
    <row r="34" spans="1:17" s="2" customFormat="1" ht="15">
      <c r="G34" s="28"/>
    </row>
    <row r="35" spans="1:17" s="2" customFormat="1" ht="15">
      <c r="A35" s="2" t="s">
        <v>20</v>
      </c>
      <c r="F35" s="7">
        <v>10</v>
      </c>
      <c r="O35" s="28"/>
    </row>
    <row r="36" spans="1:17" s="2" customFormat="1" ht="15">
      <c r="A36" s="2" t="s">
        <v>21</v>
      </c>
      <c r="J36" s="7">
        <v>1</v>
      </c>
    </row>
    <row r="37" spans="1:17" s="2" customFormat="1" ht="15">
      <c r="A37" s="2" t="s">
        <v>22</v>
      </c>
      <c r="J37" s="7">
        <v>0.3</v>
      </c>
    </row>
    <row r="38" spans="1:17" s="2" customFormat="1" ht="15"/>
    <row r="39" spans="1:17" s="2" customFormat="1" ht="15">
      <c r="A39" s="2" t="s">
        <v>23</v>
      </c>
      <c r="C39" s="36">
        <f>BINOMDIST(J36,F35,J37,0)</f>
        <v>0.12106082100000001</v>
      </c>
      <c r="D39" s="37"/>
    </row>
    <row r="40" spans="1:17" s="2" customFormat="1" ht="15">
      <c r="H40" s="28"/>
    </row>
    <row r="41" spans="1:17" s="5" customFormat="1" ht="15.75">
      <c r="A41" s="5" t="s">
        <v>24</v>
      </c>
      <c r="G41" s="10"/>
    </row>
    <row r="42" spans="1:17" s="2" customFormat="1" ht="15"/>
    <row r="43" spans="1:17" s="2" customFormat="1" ht="15">
      <c r="B43" s="9">
        <v>3.6</v>
      </c>
      <c r="D43" s="14">
        <f>1/SQRT(2*PI())*EXP(-B43*B43/2)</f>
        <v>6.119019301137719E-4</v>
      </c>
    </row>
    <row r="44" spans="1:17" s="2" customFormat="1" ht="15">
      <c r="E44" s="28"/>
    </row>
    <row r="45" spans="1:17" s="1" customFormat="1" ht="15">
      <c r="A45" s="1" t="s">
        <v>25</v>
      </c>
    </row>
    <row r="46" spans="1:17" s="2" customFormat="1" ht="15">
      <c r="I46" s="28"/>
      <c r="J46" s="28"/>
      <c r="Q46" s="13"/>
    </row>
    <row r="47" spans="1:17" s="5" customFormat="1" ht="15.75">
      <c r="A47" s="5" t="s">
        <v>26</v>
      </c>
      <c r="G47" s="10"/>
    </row>
    <row r="48" spans="1:17" s="2" customFormat="1" ht="15"/>
    <row r="49" spans="1:21" s="2" customFormat="1" ht="15">
      <c r="B49" s="9">
        <v>1</v>
      </c>
      <c r="D49" s="14">
        <f>-0.5+NORMSDIST(B49)</f>
        <v>0.34134474606854304</v>
      </c>
      <c r="F49" s="17"/>
    </row>
    <row r="50" spans="1:21" s="2" customFormat="1" ht="15">
      <c r="E50" s="28"/>
    </row>
    <row r="51" spans="1:21" s="1" customFormat="1" ht="15">
      <c r="A51" s="1" t="s">
        <v>25</v>
      </c>
      <c r="H51" s="28"/>
      <c r="U51" s="16"/>
    </row>
    <row r="52" spans="1:21" s="2" customFormat="1" ht="15">
      <c r="Q52" s="28"/>
    </row>
    <row r="53" spans="1:21" s="5" customFormat="1" ht="15.75">
      <c r="A53" s="5" t="s">
        <v>27</v>
      </c>
      <c r="D53" s="5" t="s">
        <v>28</v>
      </c>
      <c r="G53" s="10"/>
    </row>
    <row r="54" spans="1:21" s="2" customFormat="1" ht="15">
      <c r="E54" s="28"/>
    </row>
    <row r="55" spans="1:21" s="2" customFormat="1" ht="15">
      <c r="B55" s="9">
        <v>0.49509999999999998</v>
      </c>
      <c r="D55" s="15">
        <f>NORMSINV(B55+0.5)</f>
        <v>2.5828074520082374</v>
      </c>
      <c r="G55" s="28"/>
    </row>
    <row r="56" spans="1:21" s="2" customFormat="1" ht="15">
      <c r="D56" s="28"/>
    </row>
    <row r="57" spans="1:21" s="2" customFormat="1" ht="15">
      <c r="A57" s="1" t="s">
        <v>29</v>
      </c>
    </row>
    <row r="58" spans="1:21" s="2" customFormat="1" ht="15"/>
    <row r="59" spans="1:21" s="5" customFormat="1" ht="15.75">
      <c r="A59" s="5" t="s">
        <v>30</v>
      </c>
      <c r="G59" s="10"/>
    </row>
    <row r="60" spans="1:21" s="2" customFormat="1" ht="15"/>
    <row r="61" spans="1:21" s="2" customFormat="1" ht="15">
      <c r="A61" s="2" t="s">
        <v>20</v>
      </c>
      <c r="F61" s="7">
        <v>5</v>
      </c>
      <c r="O61" s="28"/>
    </row>
    <row r="62" spans="1:21" s="2" customFormat="1" ht="15">
      <c r="A62" s="2" t="s">
        <v>31</v>
      </c>
      <c r="I62" s="7">
        <v>0.5</v>
      </c>
    </row>
    <row r="63" spans="1:21" s="2" customFormat="1" ht="15"/>
    <row r="64" spans="1:21" s="2" customFormat="1" ht="15">
      <c r="A64" s="2" t="s">
        <v>32</v>
      </c>
    </row>
    <row r="65" spans="1:23" s="2" customFormat="1" ht="15">
      <c r="A65" s="40">
        <v>0</v>
      </c>
      <c r="B65" s="40"/>
      <c r="C65" s="40">
        <v>1</v>
      </c>
      <c r="D65" s="40"/>
      <c r="E65" s="40">
        <v>2</v>
      </c>
      <c r="F65" s="40"/>
      <c r="G65" s="40">
        <v>3</v>
      </c>
      <c r="H65" s="40"/>
      <c r="I65" s="40">
        <v>4</v>
      </c>
      <c r="J65" s="40"/>
      <c r="K65" s="40">
        <v>5</v>
      </c>
      <c r="L65" s="40"/>
      <c r="M65" s="40">
        <v>6</v>
      </c>
      <c r="N65" s="40"/>
      <c r="O65" s="40">
        <v>7</v>
      </c>
      <c r="P65" s="40"/>
      <c r="Q65" s="40">
        <v>8</v>
      </c>
      <c r="R65" s="40"/>
      <c r="S65" s="40">
        <v>9</v>
      </c>
      <c r="T65" s="40"/>
      <c r="U65" s="40">
        <v>10</v>
      </c>
      <c r="V65" s="40"/>
      <c r="W65" s="18" t="s">
        <v>33</v>
      </c>
    </row>
    <row r="66" spans="1:23" s="2" customFormat="1" ht="15">
      <c r="A66" s="40">
        <f>IF(A65&lt;=$F$61,BINOMDIST(A65,$F$61,$I$62,0),"")</f>
        <v>3.125E-2</v>
      </c>
      <c r="B66" s="40"/>
      <c r="C66" s="40">
        <f>IF(C65&lt;=$F$61,BINOMDIST(C65,$F$61,$I$62,0),"")</f>
        <v>0.15624999999999992</v>
      </c>
      <c r="D66" s="40"/>
      <c r="E66" s="40">
        <f>IF(E65&lt;=$F$61,BINOMDIST(E65,$F$61,$I$62,0),"")</f>
        <v>0.3125</v>
      </c>
      <c r="F66" s="40"/>
      <c r="G66" s="40">
        <f>IF(G65&lt;=$F$61,BINOMDIST(G65,$F$61,$I$62,0),"")</f>
        <v>0.3125</v>
      </c>
      <c r="H66" s="40"/>
      <c r="I66" s="40">
        <f>IF(I65&lt;=$F$61,BINOMDIST(I65,$F$61,$I$62,0),"")</f>
        <v>0.15624999999999992</v>
      </c>
      <c r="J66" s="40"/>
      <c r="K66" s="40">
        <f>IF(K65&lt;=$F$61,BINOMDIST(K65,$F$61,$I$62,0),"")</f>
        <v>3.125E-2</v>
      </c>
      <c r="L66" s="40"/>
      <c r="M66" s="40" t="str">
        <f>IF(M65&lt;=$F$61,BINOMDIST(M65,$F$61,$I$62,0),"")</f>
        <v/>
      </c>
      <c r="N66" s="40"/>
      <c r="O66" s="40" t="str">
        <f>IF(O65&lt;=$F$61,BINOMDIST(O65,$F$61,$I$62,0),"")</f>
        <v/>
      </c>
      <c r="P66" s="40"/>
      <c r="Q66" s="40" t="str">
        <f>IF(Q65&lt;=$F$61,BINOMDIST(Q65,$F$61,$I$62,0),"")</f>
        <v/>
      </c>
      <c r="R66" s="40"/>
      <c r="S66" s="40" t="str">
        <f>IF(S65&lt;=$F$61,BINOMDIST(S65,$F$61,$I$62,0),"")</f>
        <v/>
      </c>
      <c r="T66" s="40"/>
      <c r="U66" s="40" t="str">
        <f>IF(U65&lt;=$F$61,BINOMDIST(U65,$F$61,$I$62,0),"")</f>
        <v/>
      </c>
      <c r="V66" s="40"/>
      <c r="W66" s="18">
        <f>SUM(A66:V66)</f>
        <v>0.99999999999999978</v>
      </c>
    </row>
    <row r="67" spans="1:23" s="2" customFormat="1" ht="15"/>
    <row r="68" spans="1:23" s="5" customFormat="1" ht="15.75">
      <c r="A68" s="5" t="s">
        <v>34</v>
      </c>
      <c r="G68" s="10"/>
    </row>
    <row r="69" spans="1:23" s="2" customFormat="1" ht="15"/>
    <row r="70" spans="1:23" s="2" customFormat="1" ht="15">
      <c r="A70" s="2" t="s">
        <v>20</v>
      </c>
      <c r="F70" s="7">
        <v>800</v>
      </c>
      <c r="O70" s="28"/>
    </row>
    <row r="71" spans="1:23" s="2" customFormat="1" ht="15">
      <c r="A71" s="2" t="s">
        <v>31</v>
      </c>
      <c r="I71" s="7">
        <v>1E-3</v>
      </c>
    </row>
    <row r="72" spans="1:23" s="2" customFormat="1" ht="15"/>
    <row r="73" spans="1:23" s="2" customFormat="1" ht="15.75">
      <c r="A73" s="2" t="s">
        <v>35</v>
      </c>
      <c r="I73" s="22">
        <f>F70*I71</f>
        <v>0.8</v>
      </c>
      <c r="J73" s="11" t="s">
        <v>36</v>
      </c>
    </row>
    <row r="74" spans="1:23" s="2" customFormat="1" ht="15"/>
    <row r="75" spans="1:23" s="2" customFormat="1" ht="15">
      <c r="A75" s="2" t="s">
        <v>37</v>
      </c>
    </row>
    <row r="76" spans="1:23" s="2" customFormat="1" ht="15">
      <c r="A76" s="19">
        <v>0</v>
      </c>
      <c r="B76" s="19">
        <v>1</v>
      </c>
      <c r="C76" s="19">
        <v>2</v>
      </c>
      <c r="D76" s="19">
        <v>3</v>
      </c>
      <c r="E76" s="19">
        <v>4</v>
      </c>
      <c r="F76" s="19">
        <v>5</v>
      </c>
      <c r="G76" s="19">
        <v>6</v>
      </c>
      <c r="H76" s="19">
        <v>7</v>
      </c>
      <c r="I76" s="19">
        <v>8</v>
      </c>
      <c r="J76" s="19">
        <v>9</v>
      </c>
      <c r="K76" s="19">
        <v>10</v>
      </c>
      <c r="L76" s="19" t="s">
        <v>38</v>
      </c>
    </row>
    <row r="77" spans="1:23" s="2" customFormat="1" ht="15">
      <c r="A77" s="20">
        <f>POISSON(A76,$I$73,0)</f>
        <v>0.44932896411722156</v>
      </c>
      <c r="B77" s="20">
        <f>POISSON(B76,$I$73,0)</f>
        <v>0.35946317129377725</v>
      </c>
      <c r="C77" s="20">
        <f t="shared" ref="C77:K77" si="0">POISSON(C76,$I$73,0)</f>
        <v>0.14378526851751092</v>
      </c>
      <c r="D77" s="20">
        <f t="shared" si="0"/>
        <v>3.8342738271336246E-2</v>
      </c>
      <c r="E77" s="20">
        <f t="shared" si="0"/>
        <v>7.6685476542672484E-3</v>
      </c>
      <c r="F77" s="20">
        <f t="shared" si="0"/>
        <v>1.2269676246827602E-3</v>
      </c>
      <c r="G77" s="20">
        <f t="shared" si="0"/>
        <v>1.6359568329103464E-4</v>
      </c>
      <c r="H77" s="20">
        <f>POISSON(H76,$I$73,0)</f>
        <v>1.869664951897542E-5</v>
      </c>
      <c r="I77" s="20">
        <f t="shared" si="0"/>
        <v>1.8696649518975348E-6</v>
      </c>
      <c r="J77" s="20">
        <f t="shared" si="0"/>
        <v>1.6619244016866998E-7</v>
      </c>
      <c r="K77" s="20">
        <f t="shared" si="0"/>
        <v>1.3295395213493582E-8</v>
      </c>
      <c r="L77" s="20" t="s">
        <v>38</v>
      </c>
    </row>
    <row r="78" spans="1:23" s="2" customFormat="1" ht="15"/>
    <row r="79" spans="1:23" s="1" customFormat="1" ht="15">
      <c r="A79" s="1" t="s">
        <v>39</v>
      </c>
      <c r="H79" s="28"/>
      <c r="U79" s="16"/>
    </row>
    <row r="80" spans="1:23" s="2" customFormat="1" ht="15">
      <c r="I80" s="21"/>
    </row>
    <row r="81" spans="1:16" s="5" customFormat="1" ht="15.75">
      <c r="A81" s="5" t="s">
        <v>40</v>
      </c>
      <c r="G81" s="10"/>
    </row>
    <row r="82" spans="1:16" s="2" customFormat="1" ht="15">
      <c r="K82" s="28"/>
    </row>
    <row r="83" spans="1:16" s="2" customFormat="1" ht="15">
      <c r="A83" s="2" t="s">
        <v>41</v>
      </c>
      <c r="E83" s="7">
        <v>10</v>
      </c>
      <c r="J83" s="28"/>
      <c r="O83" s="28"/>
    </row>
    <row r="84" spans="1:16" s="2" customFormat="1" ht="15">
      <c r="A84" s="2" t="s">
        <v>42</v>
      </c>
      <c r="G84" s="7">
        <v>4</v>
      </c>
    </row>
    <row r="85" spans="1:16" s="2" customFormat="1" ht="15">
      <c r="A85" s="2" t="s">
        <v>43</v>
      </c>
      <c r="E85" s="7">
        <v>3</v>
      </c>
      <c r="F85" s="1" t="s">
        <v>44</v>
      </c>
    </row>
    <row r="86" spans="1:16" s="2" customFormat="1" ht="15"/>
    <row r="87" spans="1:16" s="2" customFormat="1" ht="15">
      <c r="A87" s="2" t="s">
        <v>45</v>
      </c>
      <c r="G87" s="28"/>
      <c r="J87" s="28"/>
    </row>
    <row r="88" spans="1:16" s="2" customFormat="1" ht="15"/>
    <row r="89" spans="1:16" s="2" customFormat="1" ht="15">
      <c r="A89" s="19">
        <v>0</v>
      </c>
      <c r="B89" s="19">
        <v>1</v>
      </c>
      <c r="C89" s="19">
        <v>2</v>
      </c>
      <c r="D89" s="19">
        <v>3</v>
      </c>
      <c r="E89" s="19">
        <v>4</v>
      </c>
      <c r="F89" s="19">
        <v>5</v>
      </c>
      <c r="G89" s="19">
        <v>6</v>
      </c>
      <c r="H89" s="19">
        <v>7</v>
      </c>
      <c r="I89" s="19">
        <v>8</v>
      </c>
      <c r="J89" s="19">
        <v>9</v>
      </c>
      <c r="K89" s="19">
        <v>10</v>
      </c>
    </row>
    <row r="90" spans="1:16" s="2" customFormat="1" ht="15">
      <c r="A90" s="23">
        <f>IF(AND($E$85&lt;=$E$83,A89&lt;=$E$85,A89&lt;=$G$84),HYPGEOMDIST(A89,$E$85,$G$84,$E$83),"")</f>
        <v>0.16666666666666663</v>
      </c>
      <c r="B90" s="23">
        <f t="shared" ref="B90:K90" si="1">IF(AND($E$85&lt;=$E$83,B89&lt;=$E$85,B89&lt;=$G$84),HYPGEOMDIST(B89,$E$85,$G$84,$E$83),"")</f>
        <v>0.49999999999999989</v>
      </c>
      <c r="C90" s="23">
        <f t="shared" si="1"/>
        <v>0.29999999999999988</v>
      </c>
      <c r="D90" s="23">
        <f>IF(AND($E$85&lt;=$E$83,D89&lt;=$E$85,D89&lt;=$G$84),HYPGEOMDIST(D89,$E$85,$G$84,$E$83),"")</f>
        <v>3.3333333333333319E-2</v>
      </c>
      <c r="E90" s="23" t="str">
        <f t="shared" si="1"/>
        <v/>
      </c>
      <c r="F90" s="23" t="str">
        <f t="shared" si="1"/>
        <v/>
      </c>
      <c r="G90" s="23" t="str">
        <f t="shared" si="1"/>
        <v/>
      </c>
      <c r="H90" s="23" t="str">
        <f t="shared" si="1"/>
        <v/>
      </c>
      <c r="I90" s="23" t="str">
        <f t="shared" si="1"/>
        <v/>
      </c>
      <c r="J90" s="23" t="str">
        <f t="shared" si="1"/>
        <v/>
      </c>
      <c r="K90" s="23" t="str">
        <f t="shared" si="1"/>
        <v/>
      </c>
    </row>
    <row r="91" spans="1:16" s="2" customFormat="1" ht="15"/>
    <row r="92" spans="1:16" s="2" customFormat="1" ht="15"/>
    <row r="93" spans="1:16" s="5" customFormat="1" ht="15.75">
      <c r="A93" s="5" t="s">
        <v>46</v>
      </c>
      <c r="G93" s="10"/>
      <c r="H93" s="1"/>
    </row>
    <row r="94" spans="1:16" s="2" customFormat="1" ht="15"/>
    <row r="95" spans="1:16" s="2" customFormat="1" ht="15">
      <c r="A95" s="2" t="s">
        <v>47</v>
      </c>
      <c r="C95" s="24">
        <v>1000</v>
      </c>
      <c r="D95" s="28"/>
      <c r="E95" s="24">
        <v>5</v>
      </c>
      <c r="F95" s="2" t="s">
        <v>48</v>
      </c>
      <c r="I95" s="24">
        <v>1005</v>
      </c>
      <c r="P95" s="28"/>
    </row>
    <row r="96" spans="1:16" s="2" customFormat="1" ht="15">
      <c r="N96" s="28"/>
    </row>
    <row r="97" spans="1:21" s="2" customFormat="1" ht="15">
      <c r="D97" s="28"/>
      <c r="H97" s="28"/>
      <c r="N97" s="28"/>
    </row>
    <row r="98" spans="1:21" s="2" customFormat="1" ht="15">
      <c r="A98" s="2" t="s">
        <v>49</v>
      </c>
      <c r="F98" s="25">
        <f>NORMDIST(I95,C95,E95,0)</f>
        <v>4.8394144903828672E-2</v>
      </c>
      <c r="K98" s="25">
        <f>NORMDIST(I95,C95,E95,1)</f>
        <v>0.84134474606854304</v>
      </c>
    </row>
    <row r="99" spans="1:21" s="2" customFormat="1" ht="15">
      <c r="I99" s="28"/>
      <c r="N99" s="28"/>
    </row>
    <row r="100" spans="1:21" s="1" customFormat="1" ht="15">
      <c r="H100" s="28"/>
      <c r="U100" s="16"/>
    </row>
    <row r="101" spans="1:21" s="1" customFormat="1" ht="15">
      <c r="A101" s="1" t="s">
        <v>39</v>
      </c>
      <c r="H101" s="28"/>
      <c r="U101" s="16"/>
    </row>
    <row r="102" spans="1:21" s="1" customFormat="1" ht="15">
      <c r="H102" s="28"/>
      <c r="U102" s="16"/>
    </row>
    <row r="103" spans="1:21" s="5" customFormat="1" ht="15.75">
      <c r="A103" s="5" t="s">
        <v>50</v>
      </c>
      <c r="E103" s="1" t="s">
        <v>51</v>
      </c>
      <c r="H103" s="10"/>
      <c r="N103" s="28"/>
    </row>
    <row r="104" spans="1:21" s="2" customFormat="1" ht="15">
      <c r="E104" s="28"/>
    </row>
    <row r="105" spans="1:21" s="26" customFormat="1" ht="15.75">
      <c r="A105" s="26" t="s">
        <v>52</v>
      </c>
    </row>
    <row r="106" spans="1:21" s="2" customFormat="1" ht="15"/>
    <row r="107" spans="1:21" s="2" customFormat="1" ht="15">
      <c r="A107" s="2" t="s">
        <v>53</v>
      </c>
      <c r="F107" s="7">
        <v>2.2621588868787512</v>
      </c>
      <c r="G107" s="2" t="s">
        <v>54</v>
      </c>
      <c r="K107" s="7">
        <v>9</v>
      </c>
    </row>
    <row r="108" spans="1:21" s="2" customFormat="1" ht="15">
      <c r="G108" s="28"/>
    </row>
    <row r="109" spans="1:21" s="2" customFormat="1" ht="15">
      <c r="A109" s="2" t="s">
        <v>55</v>
      </c>
      <c r="E109" s="25">
        <f>1-TDIST(F107,K107,2)</f>
        <v>0.95000014089760432</v>
      </c>
      <c r="L109" s="28"/>
      <c r="P109" s="28"/>
    </row>
    <row r="110" spans="1:21" s="2" customFormat="1" ht="15">
      <c r="F110" s="28"/>
    </row>
    <row r="111" spans="1:21" s="26" customFormat="1" ht="15.75">
      <c r="A111" s="26" t="s">
        <v>56</v>
      </c>
    </row>
    <row r="112" spans="1:21" s="2" customFormat="1" ht="15"/>
    <row r="113" spans="1:12" s="2" customFormat="1" ht="15">
      <c r="A113" s="2" t="s">
        <v>57</v>
      </c>
      <c r="F113" s="7">
        <v>0.95</v>
      </c>
      <c r="G113" s="2" t="s">
        <v>54</v>
      </c>
      <c r="K113" s="7">
        <v>9</v>
      </c>
    </row>
    <row r="114" spans="1:12" s="2" customFormat="1" ht="15"/>
    <row r="115" spans="1:12" s="2" customFormat="1" ht="15">
      <c r="A115" s="2" t="s">
        <v>58</v>
      </c>
      <c r="E115" s="25">
        <f>TINV(1-F113,K113)</f>
        <v>2.2621571627982049</v>
      </c>
    </row>
    <row r="116" spans="1:12" s="2" customFormat="1" ht="15">
      <c r="E116" s="27"/>
    </row>
    <row r="117" spans="1:12" s="2" customFormat="1" ht="15.75">
      <c r="A117" s="26" t="s">
        <v>59</v>
      </c>
      <c r="E117" s="27"/>
    </row>
    <row r="118" spans="1:12" s="2" customFormat="1" ht="15">
      <c r="E118" s="27"/>
    </row>
    <row r="119" spans="1:12" s="2" customFormat="1" ht="15">
      <c r="A119" s="6" t="s">
        <v>60</v>
      </c>
      <c r="E119" s="7">
        <v>0.05</v>
      </c>
      <c r="F119" s="2" t="s">
        <v>54</v>
      </c>
      <c r="J119" s="7">
        <v>6</v>
      </c>
    </row>
    <row r="120" spans="1:12" s="2" customFormat="1" ht="15"/>
    <row r="121" spans="1:12" s="2" customFormat="1" ht="15">
      <c r="A121" s="6" t="s">
        <v>61</v>
      </c>
      <c r="J121" s="25">
        <f>TINV(E119,J119)</f>
        <v>2.4469118511449697</v>
      </c>
    </row>
    <row r="122" spans="1:12" s="2" customFormat="1" ht="15">
      <c r="E122" s="27"/>
      <c r="L122" s="28"/>
    </row>
    <row r="123" spans="1:12" s="2" customFormat="1" ht="15">
      <c r="A123" s="6" t="s">
        <v>62</v>
      </c>
      <c r="E123" s="27"/>
      <c r="J123" s="25">
        <f>TINV(2*E119,J119)</f>
        <v>1.9431802805153031</v>
      </c>
    </row>
    <row r="124" spans="1:12" s="2" customFormat="1" ht="15">
      <c r="E124" s="27"/>
      <c r="F124" s="28"/>
    </row>
    <row r="125" spans="1:12" s="5" customFormat="1" ht="15.75">
      <c r="A125" s="5" t="s">
        <v>63</v>
      </c>
    </row>
    <row r="126" spans="1:12" s="2" customFormat="1" ht="15">
      <c r="G126" s="28"/>
      <c r="I126" s="28"/>
      <c r="L126" s="28"/>
    </row>
    <row r="127" spans="1:12" s="26" customFormat="1" ht="15.75">
      <c r="A127" s="26" t="s">
        <v>64</v>
      </c>
      <c r="J127" s="28"/>
    </row>
    <row r="128" spans="1:12" s="2" customFormat="1" ht="15">
      <c r="L128" s="6"/>
    </row>
    <row r="129" spans="1:12" s="2" customFormat="1" ht="15">
      <c r="A129" s="2" t="s">
        <v>65</v>
      </c>
      <c r="F129" s="7">
        <v>9</v>
      </c>
      <c r="G129" s="2" t="s">
        <v>66</v>
      </c>
      <c r="I129" s="7">
        <v>19.02277764950222</v>
      </c>
      <c r="L129" s="28"/>
    </row>
    <row r="130" spans="1:12" s="2" customFormat="1" ht="15"/>
    <row r="131" spans="1:12" s="2" customFormat="1" ht="15">
      <c r="A131" s="2" t="s">
        <v>67</v>
      </c>
      <c r="C131" s="25">
        <f>CHIDIST(I129,F129)</f>
        <v>2.4999916840725021E-2</v>
      </c>
      <c r="G131" s="28"/>
    </row>
    <row r="132" spans="1:12" s="2" customFormat="1" ht="15">
      <c r="I132" s="28"/>
    </row>
    <row r="133" spans="1:12" s="26" customFormat="1" ht="15.75">
      <c r="A133" s="26" t="s">
        <v>68</v>
      </c>
    </row>
    <row r="134" spans="1:12" s="2" customFormat="1" ht="15">
      <c r="F134" s="28"/>
    </row>
    <row r="135" spans="1:12" s="2" customFormat="1" ht="15">
      <c r="A135" s="2" t="s">
        <v>65</v>
      </c>
      <c r="F135" s="7">
        <v>9</v>
      </c>
      <c r="G135" s="2" t="s">
        <v>66</v>
      </c>
      <c r="I135" s="7">
        <v>2.5000000000000001E-2</v>
      </c>
    </row>
    <row r="136" spans="1:12" s="2" customFormat="1" ht="15"/>
    <row r="137" spans="1:12" s="2" customFormat="1" ht="15">
      <c r="A137" s="2" t="s">
        <v>69</v>
      </c>
      <c r="D137" s="25">
        <f>CHIINV(I135,F135)</f>
        <v>19.022767798641635</v>
      </c>
    </row>
    <row r="138" spans="1:12" s="2" customFormat="1" ht="15"/>
    <row r="139" spans="1:12" s="5" customFormat="1" ht="15.75">
      <c r="A139" s="5" t="s">
        <v>70</v>
      </c>
    </row>
    <row r="140" spans="1:12" s="2" customFormat="1" ht="15"/>
    <row r="141" spans="1:12" s="2" customFormat="1" ht="15">
      <c r="A141" s="6" t="s">
        <v>60</v>
      </c>
      <c r="E141" s="7">
        <v>0.05</v>
      </c>
    </row>
    <row r="142" spans="1:12" s="2" customFormat="1" ht="15"/>
    <row r="143" spans="1:12" s="2" customFormat="1" ht="15">
      <c r="A143" s="6" t="s">
        <v>71</v>
      </c>
      <c r="K143" s="7">
        <v>4</v>
      </c>
    </row>
    <row r="144" spans="1:12" s="2" customFormat="1" ht="15"/>
    <row r="145" spans="1:10" s="2" customFormat="1" ht="15">
      <c r="A145" s="6" t="s">
        <v>72</v>
      </c>
      <c r="I145" s="28"/>
      <c r="J145" s="7">
        <v>6</v>
      </c>
    </row>
    <row r="146" spans="1:10" s="2" customFormat="1" ht="15">
      <c r="E146" s="28"/>
    </row>
    <row r="147" spans="1:10" s="2" customFormat="1" ht="15">
      <c r="A147" s="6" t="s">
        <v>73</v>
      </c>
      <c r="E147" s="25">
        <f>FINV(E141,K143,J145)</f>
        <v>4.5336769502752441</v>
      </c>
    </row>
    <row r="148" spans="1:10" s="2" customFormat="1" ht="15"/>
    <row r="149" spans="1:10" s="2" customFormat="1" ht="15">
      <c r="I149" s="28"/>
    </row>
    <row r="150" spans="1:10" s="2" customFormat="1" ht="15"/>
    <row r="151" spans="1:10" s="2" customFormat="1" ht="15"/>
    <row r="152" spans="1:10" s="2" customFormat="1" ht="15"/>
    <row r="153" spans="1:10" s="2" customFormat="1" ht="15"/>
    <row r="154" spans="1:10" s="2" customFormat="1" ht="15"/>
    <row r="155" spans="1:10" s="2" customFormat="1" ht="15"/>
    <row r="156" spans="1:10" s="2" customFormat="1" ht="15"/>
    <row r="157" spans="1:10" s="2" customFormat="1" ht="15"/>
    <row r="158" spans="1:10" s="2" customFormat="1" ht="15"/>
    <row r="159" spans="1:10" s="2" customFormat="1" ht="15"/>
    <row r="160" spans="1:10" s="2" customFormat="1" ht="15"/>
    <row r="161" s="2" customFormat="1" ht="15"/>
    <row r="162" s="2" customFormat="1" ht="15"/>
    <row r="163" s="2" customFormat="1" ht="15"/>
    <row r="164" s="2" customFormat="1" ht="15"/>
    <row r="165" s="2" customFormat="1" ht="15"/>
    <row r="166" s="2" customFormat="1" ht="15"/>
    <row r="167" s="2" customFormat="1" ht="15"/>
    <row r="168" s="2" customFormat="1" ht="15"/>
    <row r="169" s="2" customFormat="1" ht="15"/>
    <row r="170" s="2" customFormat="1" ht="15"/>
    <row r="171" s="2" customFormat="1" ht="15"/>
    <row r="172" s="2" customFormat="1" ht="15"/>
    <row r="173" s="2" customFormat="1" ht="15"/>
    <row r="174" s="2" customFormat="1" ht="15"/>
    <row r="175" s="2" customFormat="1" ht="15"/>
    <row r="176" s="2" customFormat="1" ht="15"/>
    <row r="177" s="2" customFormat="1" ht="15"/>
    <row r="178" s="2" customFormat="1" ht="15"/>
    <row r="179" s="2" customFormat="1" ht="15"/>
    <row r="180" s="2" customFormat="1" ht="15"/>
    <row r="181" s="2" customFormat="1" ht="15"/>
    <row r="182" s="2" customFormat="1" ht="15"/>
    <row r="183" s="2" customFormat="1" ht="15"/>
    <row r="184" s="2" customFormat="1" ht="15"/>
    <row r="185" s="2" customFormat="1" ht="15"/>
    <row r="186" s="2" customFormat="1" ht="15"/>
    <row r="187" s="2" customFormat="1" ht="15"/>
    <row r="188" s="2" customFormat="1" ht="15"/>
    <row r="189" s="2" customFormat="1" ht="15"/>
    <row r="190" s="2" customFormat="1" ht="15"/>
    <row r="191" s="2" customFormat="1" ht="15"/>
    <row r="192" s="2" customFormat="1" ht="15"/>
    <row r="193" s="2" customFormat="1" ht="15"/>
    <row r="194" s="2" customFormat="1" ht="15"/>
    <row r="195" s="2" customFormat="1" ht="15"/>
    <row r="196" s="2" customFormat="1" ht="15"/>
    <row r="197" s="2" customFormat="1" ht="15"/>
    <row r="198" s="2" customFormat="1" ht="15"/>
    <row r="199" s="2" customFormat="1" ht="15"/>
    <row r="200" s="2" customFormat="1" ht="15"/>
    <row r="201" s="2" customFormat="1" ht="15"/>
    <row r="202" s="2" customFormat="1" ht="15"/>
    <row r="203" s="2" customFormat="1" ht="15"/>
    <row r="204" s="2" customFormat="1" ht="15"/>
    <row r="205" s="2" customFormat="1" ht="15"/>
    <row r="206" s="2" customFormat="1" ht="15"/>
    <row r="207" s="2" customFormat="1" ht="15"/>
    <row r="208" s="2" customFormat="1" ht="15"/>
    <row r="209" s="2" customFormat="1" ht="15"/>
    <row r="210" s="2" customFormat="1" ht="15"/>
    <row r="211" s="2" customFormat="1" ht="15"/>
    <row r="212" s="2" customFormat="1" ht="15"/>
    <row r="213" s="2" customFormat="1" ht="15"/>
    <row r="214" s="2" customFormat="1" ht="15"/>
    <row r="215" s="2" customFormat="1" ht="15"/>
    <row r="216" s="2" customFormat="1" ht="15"/>
    <row r="217" s="2" customFormat="1" ht="15"/>
    <row r="218" s="2" customFormat="1" ht="15"/>
    <row r="219" s="2" customFormat="1" ht="15"/>
    <row r="220" s="2" customFormat="1" ht="15"/>
    <row r="221" s="2" customFormat="1" ht="15"/>
    <row r="222" s="2" customFormat="1" ht="15"/>
    <row r="223" s="2" customFormat="1" ht="15"/>
    <row r="224" s="2" customFormat="1" ht="15"/>
    <row r="225" s="2" customFormat="1" ht="15"/>
    <row r="226" s="2" customFormat="1" ht="15"/>
    <row r="227" s="2" customFormat="1" ht="15"/>
    <row r="228" s="2" customFormat="1" ht="15"/>
    <row r="229" s="2" customFormat="1" ht="15"/>
    <row r="230" s="2" customFormat="1" ht="15"/>
    <row r="231" s="2" customFormat="1" ht="15"/>
    <row r="232" s="2" customFormat="1" ht="15"/>
    <row r="233" s="2" customFormat="1" ht="15"/>
    <row r="234" s="2" customFormat="1" ht="15"/>
    <row r="235" s="2" customFormat="1" ht="15"/>
    <row r="236" s="2" customFormat="1" ht="15"/>
    <row r="237" s="2" customFormat="1" ht="15"/>
    <row r="238" s="2" customFormat="1" ht="15"/>
    <row r="239" s="2" customFormat="1" ht="15"/>
    <row r="240" s="2" customFormat="1" ht="15"/>
    <row r="241" s="2" customFormat="1" ht="15"/>
    <row r="242" s="2" customFormat="1" ht="15"/>
    <row r="243" s="2" customFormat="1" ht="15"/>
    <row r="244" s="2" customFormat="1" ht="15"/>
    <row r="245" s="2" customFormat="1" ht="15"/>
    <row r="246" s="2" customFormat="1" ht="15"/>
    <row r="247" s="2" customFormat="1" ht="15"/>
    <row r="248" s="2" customFormat="1" ht="15"/>
    <row r="249" s="2" customFormat="1" ht="15"/>
    <row r="250" s="2" customFormat="1" ht="15"/>
    <row r="251" s="2" customFormat="1" ht="15"/>
    <row r="252" s="2" customFormat="1" ht="15"/>
    <row r="253" s="2" customFormat="1" ht="15"/>
    <row r="254" s="2" customFormat="1" ht="15"/>
    <row r="255" s="2" customFormat="1" ht="15"/>
    <row r="256" s="2" customFormat="1" ht="15"/>
    <row r="257" s="2" customFormat="1" ht="15"/>
    <row r="258" s="2" customFormat="1" ht="15"/>
    <row r="259" s="2" customFormat="1" ht="15"/>
    <row r="260" s="2" customFormat="1" ht="15"/>
    <row r="261" s="2" customFormat="1" ht="15"/>
    <row r="262" s="2" customFormat="1" ht="15"/>
    <row r="263" s="2" customFormat="1" ht="15"/>
    <row r="264" s="2" customFormat="1" ht="15"/>
    <row r="265" s="2" customFormat="1" ht="15"/>
    <row r="266" s="2" customFormat="1" ht="15"/>
    <row r="267" s="2" customFormat="1" ht="15"/>
    <row r="268" s="2" customFormat="1" ht="15"/>
    <row r="269" s="2" customFormat="1" ht="15"/>
    <row r="270" s="2" customFormat="1" ht="15"/>
    <row r="271" s="2" customFormat="1" ht="15"/>
    <row r="272" s="2" customFormat="1" ht="15"/>
    <row r="273" s="2" customFormat="1" ht="15"/>
    <row r="274" s="2" customFormat="1" ht="15"/>
    <row r="275" s="2" customFormat="1" ht="15"/>
    <row r="276" s="2" customFormat="1" ht="15"/>
    <row r="277" s="2" customFormat="1" ht="15"/>
    <row r="278" s="2" customFormat="1" ht="15"/>
    <row r="279" s="2" customFormat="1" ht="15"/>
    <row r="280" s="2" customFormat="1" ht="15"/>
    <row r="281" s="2" customFormat="1" ht="15"/>
    <row r="282" s="2" customFormat="1" ht="15"/>
    <row r="283" s="2" customFormat="1" ht="15"/>
    <row r="284" s="2" customFormat="1" ht="15"/>
    <row r="285" s="2" customFormat="1" ht="15"/>
    <row r="286" s="2" customFormat="1" ht="15"/>
    <row r="287" s="2" customFormat="1" ht="15"/>
    <row r="288" s="2" customFormat="1" ht="15"/>
    <row r="289" s="2" customFormat="1" ht="15"/>
    <row r="290" s="2" customFormat="1" ht="15"/>
    <row r="291" s="2" customFormat="1" ht="15"/>
    <row r="292" s="2" customFormat="1" ht="15"/>
    <row r="293" s="2" customFormat="1" ht="15"/>
    <row r="294" s="2" customFormat="1" ht="15"/>
    <row r="295" s="2" customFormat="1" ht="15"/>
    <row r="296" s="2" customFormat="1" ht="15"/>
    <row r="297" s="2" customFormat="1" ht="15"/>
    <row r="298" s="2" customFormat="1" ht="15"/>
    <row r="299" s="2" customFormat="1" ht="15"/>
    <row r="300" s="2" customFormat="1" ht="15"/>
    <row r="301" s="2" customFormat="1" ht="15"/>
    <row r="302" s="2" customFormat="1" ht="15"/>
    <row r="303" s="2" customFormat="1" ht="15"/>
    <row r="304" s="2" customFormat="1" ht="15"/>
    <row r="305" s="2" customFormat="1" ht="15"/>
    <row r="306" s="2" customFormat="1" ht="15"/>
    <row r="307" s="2" customFormat="1" ht="15"/>
    <row r="308" s="2" customFormat="1" ht="15"/>
    <row r="309" s="2" customFormat="1" ht="15"/>
    <row r="310" s="2" customFormat="1" ht="15"/>
    <row r="311" s="2" customFormat="1" ht="15"/>
    <row r="312" s="2" customFormat="1" ht="15"/>
    <row r="313" s="2" customFormat="1" ht="15"/>
    <row r="314" s="2" customFormat="1" ht="15"/>
    <row r="315" s="2" customFormat="1" ht="15"/>
    <row r="316" s="2" customFormat="1" ht="15"/>
    <row r="317" s="2" customFormat="1" ht="15"/>
    <row r="318" s="2" customFormat="1" ht="15"/>
    <row r="319" s="2" customFormat="1" ht="15"/>
    <row r="320" s="2" customFormat="1" ht="15"/>
    <row r="321" s="2" customFormat="1" ht="15"/>
    <row r="322" s="2" customFormat="1" ht="15"/>
    <row r="323" s="2" customFormat="1" ht="15"/>
    <row r="324" s="2" customFormat="1" ht="15"/>
    <row r="325" s="2" customFormat="1" ht="15"/>
    <row r="326" s="2" customFormat="1" ht="15"/>
    <row r="327" s="2" customFormat="1" ht="15"/>
    <row r="328" s="2" customFormat="1" ht="15"/>
    <row r="329" s="2" customFormat="1" ht="15"/>
    <row r="330" s="2" customFormat="1" ht="15"/>
    <row r="331" s="2" customFormat="1" ht="15"/>
    <row r="332" s="2" customFormat="1" ht="15"/>
    <row r="333" s="2" customFormat="1" ht="15"/>
    <row r="334" s="2" customFormat="1" ht="15"/>
    <row r="335" s="2" customFormat="1" ht="15"/>
    <row r="336" s="2" customFormat="1" ht="15"/>
    <row r="337" s="2" customFormat="1" ht="15"/>
    <row r="338" s="2" customFormat="1" ht="15"/>
    <row r="339" s="2" customFormat="1" ht="15"/>
    <row r="340" s="2" customFormat="1" ht="15"/>
    <row r="341" s="2" customFormat="1" ht="15"/>
    <row r="342" s="2" customFormat="1" ht="15"/>
    <row r="343" s="2" customFormat="1" ht="15"/>
    <row r="344" s="2" customFormat="1" ht="15"/>
    <row r="345" s="2" customFormat="1" ht="15"/>
    <row r="346" s="2" customFormat="1" ht="15"/>
    <row r="347" s="2" customFormat="1" ht="15"/>
    <row r="348" s="2" customFormat="1" ht="15"/>
    <row r="349" s="2" customFormat="1" ht="15"/>
    <row r="350" s="2" customFormat="1" ht="15"/>
    <row r="351" s="2" customFormat="1" ht="15"/>
    <row r="352" s="2" customFormat="1" ht="15"/>
    <row r="353" s="2" customFormat="1" ht="15"/>
    <row r="354" s="2" customFormat="1" ht="15"/>
    <row r="355" s="2" customFormat="1" ht="15"/>
    <row r="356" s="2" customFormat="1" ht="15"/>
    <row r="357" s="2" customFormat="1" ht="15"/>
    <row r="358" s="2" customFormat="1" ht="15"/>
    <row r="359" s="2" customFormat="1" ht="15"/>
    <row r="360" s="2" customFormat="1" ht="15"/>
    <row r="361" s="2" customFormat="1" ht="15"/>
    <row r="362" s="2" customFormat="1" ht="15"/>
    <row r="363" s="2" customFormat="1" ht="15"/>
    <row r="364" s="2" customFormat="1" ht="15"/>
    <row r="365" s="2" customFormat="1" ht="15"/>
    <row r="366" s="2" customFormat="1" ht="15"/>
    <row r="367" s="2" customFormat="1" ht="15"/>
    <row r="368" s="2" customFormat="1" ht="15"/>
    <row r="369" s="2" customFormat="1" ht="15"/>
    <row r="370" s="2" customFormat="1" ht="15"/>
    <row r="371" s="2" customFormat="1" ht="15"/>
    <row r="372" s="2" customFormat="1" ht="15"/>
    <row r="373" s="2" customFormat="1" ht="15"/>
    <row r="374" s="2" customFormat="1" ht="15"/>
    <row r="375" s="2" customFormat="1" ht="15"/>
    <row r="376" s="2" customFormat="1" ht="15"/>
    <row r="377" s="2" customFormat="1" ht="15"/>
    <row r="378" s="2" customFormat="1" ht="15"/>
    <row r="379" s="2" customFormat="1" ht="15"/>
    <row r="380" s="2" customFormat="1" ht="15"/>
    <row r="381" s="2" customFormat="1" ht="15"/>
    <row r="382" s="2" customFormat="1" ht="15"/>
    <row r="383" s="2" customFormat="1" ht="15"/>
    <row r="384" s="2" customFormat="1" ht="15"/>
    <row r="385" s="2" customFormat="1" ht="15"/>
    <row r="386" s="2" customFormat="1" ht="15"/>
    <row r="387" s="2" customFormat="1" ht="15"/>
    <row r="388" s="2" customFormat="1" ht="15"/>
    <row r="389" s="2" customFormat="1" ht="15"/>
    <row r="390" s="2" customFormat="1" ht="15"/>
    <row r="391" s="2" customFormat="1" ht="15"/>
    <row r="392" s="2" customFormat="1" ht="15"/>
    <row r="393" s="2" customFormat="1" ht="15"/>
    <row r="394" s="2" customFormat="1" ht="15"/>
    <row r="395" s="2" customFormat="1" ht="15"/>
    <row r="396" s="2" customFormat="1" ht="15"/>
    <row r="397" s="2" customFormat="1" ht="15"/>
    <row r="398" s="2" customFormat="1" ht="15"/>
    <row r="399" s="2" customFormat="1" ht="15"/>
    <row r="400" s="2" customFormat="1" ht="15"/>
    <row r="401" s="2" customFormat="1" ht="15"/>
    <row r="402" s="2" customFormat="1" ht="15"/>
    <row r="403" s="2" customFormat="1" ht="15"/>
    <row r="404" s="2" customFormat="1" ht="15"/>
    <row r="405" s="2" customFormat="1" ht="15"/>
    <row r="406" s="2" customFormat="1" ht="15"/>
    <row r="407" s="2" customFormat="1" ht="15"/>
    <row r="408" s="2" customFormat="1" ht="15"/>
    <row r="409" s="2" customFormat="1" ht="15"/>
    <row r="410" s="2" customFormat="1" ht="15"/>
    <row r="411" s="2" customFormat="1" ht="15"/>
    <row r="412" s="2" customFormat="1" ht="15"/>
    <row r="413" s="2" customFormat="1" ht="15"/>
    <row r="414" s="2" customFormat="1" ht="15"/>
    <row r="415" s="2" customFormat="1" ht="15"/>
    <row r="416" s="2" customFormat="1" ht="15"/>
    <row r="417" s="2" customFormat="1" ht="15"/>
    <row r="418" s="2" customFormat="1" ht="15"/>
    <row r="419" s="2" customFormat="1" ht="15"/>
    <row r="420" s="2" customFormat="1" ht="15"/>
    <row r="421" s="2" customFormat="1" ht="15"/>
    <row r="422" s="2" customFormat="1" ht="15"/>
    <row r="423" s="2" customFormat="1" ht="15"/>
    <row r="424" s="2" customFormat="1" ht="15"/>
    <row r="425" s="2" customFormat="1" ht="15"/>
    <row r="426" s="2" customFormat="1" ht="15"/>
    <row r="427" s="2" customFormat="1" ht="15"/>
    <row r="428" s="2" customFormat="1" ht="15"/>
    <row r="429" s="2" customFormat="1" ht="15"/>
    <row r="430" s="2" customFormat="1" ht="15"/>
    <row r="431" s="2" customFormat="1" ht="15"/>
    <row r="432" s="2" customFormat="1" ht="15"/>
    <row r="433" s="2" customFormat="1" ht="15"/>
    <row r="434" s="2" customFormat="1" ht="15"/>
    <row r="435" s="2" customFormat="1" ht="15"/>
    <row r="436" s="2" customFormat="1" ht="15"/>
    <row r="437" s="2" customFormat="1" ht="15"/>
    <row r="438" s="2" customFormat="1" ht="15"/>
    <row r="439" s="2" customFormat="1" ht="15"/>
    <row r="440" s="2" customFormat="1" ht="15"/>
    <row r="441" s="2" customFormat="1" ht="15"/>
    <row r="442" s="2" customFormat="1" ht="15"/>
    <row r="443" s="2" customFormat="1" ht="15"/>
    <row r="444" s="2" customFormat="1" ht="15"/>
    <row r="445" s="2" customFormat="1" ht="15"/>
    <row r="446" s="2" customFormat="1" ht="15"/>
    <row r="447" s="2" customFormat="1" ht="15"/>
    <row r="448" s="2" customFormat="1" ht="15"/>
    <row r="449" s="2" customFormat="1" ht="15"/>
    <row r="450" s="2" customFormat="1" ht="15"/>
    <row r="451" s="2" customFormat="1" ht="15"/>
    <row r="452" s="2" customFormat="1" ht="15"/>
    <row r="453" s="2" customFormat="1" ht="15"/>
    <row r="454" s="2" customFormat="1" ht="15"/>
    <row r="455" s="2" customFormat="1" ht="15"/>
    <row r="456" s="2" customFormat="1" ht="15"/>
    <row r="457" s="2" customFormat="1" ht="15"/>
    <row r="458" s="2" customFormat="1" ht="15"/>
    <row r="459" s="2" customFormat="1" ht="15"/>
    <row r="460" s="2" customFormat="1" ht="15"/>
    <row r="461" s="2" customFormat="1" ht="15"/>
    <row r="462" s="2" customFormat="1" ht="15"/>
    <row r="463" s="2" customFormat="1" ht="15"/>
    <row r="464" s="2" customFormat="1" ht="15"/>
    <row r="465" s="2" customFormat="1" ht="15"/>
    <row r="466" s="2" customFormat="1" ht="15"/>
    <row r="467" s="2" customFormat="1" ht="15"/>
    <row r="468" s="2" customFormat="1" ht="15"/>
    <row r="469" s="2" customFormat="1" ht="15"/>
    <row r="470" s="2" customFormat="1" ht="15"/>
    <row r="471" s="2" customFormat="1" ht="15"/>
    <row r="472" s="2" customFormat="1" ht="15"/>
    <row r="473" s="2" customFormat="1" ht="15"/>
    <row r="474" s="2" customFormat="1" ht="15"/>
    <row r="475" s="2" customFormat="1" ht="15"/>
    <row r="476" s="2" customFormat="1" ht="15"/>
    <row r="477" s="2" customFormat="1" ht="15"/>
    <row r="478" s="2" customFormat="1" ht="15"/>
    <row r="479" s="2" customFormat="1" ht="15"/>
    <row r="480" s="2" customFormat="1" ht="15"/>
    <row r="481" s="2" customFormat="1" ht="15"/>
    <row r="482" s="2" customFormat="1" ht="15"/>
    <row r="483" s="2" customFormat="1" ht="15"/>
    <row r="484" s="2" customFormat="1" ht="15"/>
    <row r="485" s="2" customFormat="1" ht="15"/>
    <row r="486" s="2" customFormat="1" ht="15"/>
    <row r="487" s="2" customFormat="1" ht="15"/>
    <row r="488" s="2" customFormat="1" ht="15"/>
    <row r="489" s="2" customFormat="1" ht="15"/>
    <row r="490" s="2" customFormat="1" ht="15"/>
    <row r="491" s="2" customFormat="1" ht="15"/>
    <row r="492" s="2" customFormat="1" ht="15"/>
    <row r="493" s="2" customFormat="1" ht="15"/>
    <row r="494" s="2" customFormat="1" ht="15"/>
    <row r="495" s="2" customFormat="1" ht="15"/>
    <row r="496" s="2" customFormat="1" ht="15"/>
    <row r="497" s="2" customFormat="1" ht="15"/>
    <row r="498" s="2" customFormat="1" ht="15"/>
    <row r="499" s="2" customFormat="1" ht="15"/>
    <row r="500" s="2" customFormat="1" ht="15"/>
    <row r="501" s="2" customFormat="1" ht="15"/>
    <row r="502" s="2" customFormat="1" ht="15"/>
    <row r="503" s="2" customFormat="1" ht="15"/>
    <row r="504" s="2" customFormat="1" ht="15"/>
    <row r="505" s="2" customFormat="1" ht="15"/>
    <row r="506" s="2" customFormat="1" ht="15"/>
    <row r="507" s="2" customFormat="1" ht="15"/>
    <row r="508" s="2" customFormat="1" ht="15"/>
    <row r="509" s="2" customFormat="1" ht="15"/>
    <row r="510" s="2" customFormat="1" ht="15"/>
    <row r="511" s="2" customFormat="1" ht="15"/>
    <row r="512" s="2" customFormat="1" ht="15"/>
    <row r="513" s="2" customFormat="1" ht="15"/>
    <row r="514" s="2" customFormat="1" ht="15"/>
    <row r="515" s="2" customFormat="1" ht="15"/>
    <row r="516" s="2" customFormat="1" ht="15"/>
    <row r="517" s="2" customFormat="1" ht="15"/>
    <row r="518" s="2" customFormat="1" ht="15"/>
    <row r="519" s="2" customFormat="1" ht="15"/>
    <row r="520" s="2" customFormat="1" ht="15"/>
    <row r="521" s="2" customFormat="1" ht="15"/>
    <row r="522" s="2" customFormat="1" ht="15"/>
    <row r="523" s="2" customFormat="1" ht="15"/>
    <row r="524" s="2" customFormat="1" ht="15"/>
    <row r="525" s="2" customFormat="1" ht="15"/>
    <row r="526" s="2" customFormat="1" ht="15"/>
    <row r="527" s="2" customFormat="1" ht="15"/>
    <row r="528" s="2" customFormat="1" ht="15"/>
    <row r="529" s="2" customFormat="1" ht="15"/>
    <row r="530" s="2" customFormat="1" ht="15"/>
    <row r="531" s="2" customFormat="1" ht="15"/>
    <row r="532" s="2" customFormat="1" ht="15"/>
    <row r="533" s="2" customFormat="1" ht="15"/>
    <row r="534" s="2" customFormat="1" ht="15"/>
    <row r="535" s="2" customFormat="1" ht="15"/>
    <row r="536" s="2" customFormat="1" ht="15"/>
    <row r="537" s="2" customFormat="1" ht="15"/>
    <row r="538" s="2" customFormat="1" ht="15"/>
    <row r="539" s="2" customFormat="1" ht="15"/>
    <row r="540" s="2" customFormat="1" ht="15"/>
    <row r="541" s="2" customFormat="1" ht="15"/>
    <row r="542" s="2" customFormat="1" ht="15"/>
    <row r="543" s="2" customFormat="1" ht="15"/>
    <row r="544" s="2" customFormat="1" ht="15"/>
    <row r="545" s="2" customFormat="1" ht="15"/>
    <row r="546" s="2" customFormat="1" ht="15"/>
    <row r="547" s="2" customFormat="1" ht="15"/>
    <row r="548" s="2" customFormat="1" ht="15"/>
    <row r="549" s="2" customFormat="1" ht="15"/>
    <row r="550" s="2" customFormat="1" ht="15"/>
    <row r="551" s="2" customFormat="1" ht="15"/>
    <row r="552" s="2" customFormat="1" ht="15"/>
    <row r="553" s="2" customFormat="1" ht="15"/>
    <row r="554" s="2" customFormat="1" ht="15"/>
    <row r="555" s="2" customFormat="1" ht="15"/>
    <row r="556" s="2" customFormat="1" ht="15"/>
    <row r="557" s="2" customFormat="1" ht="15"/>
    <row r="558" s="2" customFormat="1" ht="15"/>
    <row r="559" s="2" customFormat="1" ht="15"/>
    <row r="560" s="2" customFormat="1" ht="15"/>
    <row r="561" s="2" customFormat="1" ht="15"/>
    <row r="562" s="2" customFormat="1" ht="15"/>
    <row r="563" s="2" customFormat="1" ht="15"/>
    <row r="564" s="2" customFormat="1" ht="15"/>
    <row r="565" s="2" customFormat="1" ht="15"/>
    <row r="566" s="2" customFormat="1" ht="15"/>
    <row r="567" s="2" customFormat="1" ht="15"/>
    <row r="568" s="2" customFormat="1" ht="15"/>
    <row r="569" s="2" customFormat="1" ht="15"/>
    <row r="570" s="2" customFormat="1" ht="15"/>
    <row r="571" s="2" customFormat="1" ht="15"/>
    <row r="572" s="2" customFormat="1" ht="15"/>
    <row r="573" s="2" customFormat="1" ht="15"/>
    <row r="574" s="2" customFormat="1" ht="15"/>
    <row r="575" s="2" customFormat="1" ht="15"/>
    <row r="576" s="2" customFormat="1" ht="15"/>
    <row r="577" s="2" customFormat="1" ht="15"/>
    <row r="578" s="2" customFormat="1" ht="15"/>
    <row r="579" s="2" customFormat="1" ht="15"/>
    <row r="580" s="2" customFormat="1" ht="15"/>
    <row r="581" s="2" customFormat="1" ht="15"/>
    <row r="582" s="2" customFormat="1" ht="15"/>
    <row r="583" s="2" customFormat="1" ht="15"/>
    <row r="584" s="2" customFormat="1" ht="15"/>
    <row r="585" s="2" customFormat="1" ht="15"/>
    <row r="586" s="2" customFormat="1" ht="15"/>
    <row r="587" s="2" customFormat="1" ht="15"/>
    <row r="588" s="2" customFormat="1" ht="15"/>
    <row r="589" s="2" customFormat="1" ht="15"/>
    <row r="590" s="2" customFormat="1" ht="15"/>
    <row r="591" s="2" customFormat="1" ht="15"/>
    <row r="592" s="2" customFormat="1" ht="15"/>
    <row r="593" s="2" customFormat="1" ht="15"/>
    <row r="594" s="2" customFormat="1" ht="15"/>
    <row r="595" s="2" customFormat="1" ht="15"/>
    <row r="596" s="2" customFormat="1" ht="15"/>
    <row r="597" s="2" customFormat="1" ht="15"/>
    <row r="598" s="2" customFormat="1" ht="15"/>
    <row r="599" s="2" customFormat="1" ht="15"/>
    <row r="600" s="2" customFormat="1" ht="15"/>
    <row r="601" s="2" customFormat="1" ht="15"/>
    <row r="602" s="2" customFormat="1" ht="15"/>
    <row r="603" s="2" customFormat="1" ht="15"/>
    <row r="604" s="2" customFormat="1" ht="15"/>
    <row r="605" s="2" customFormat="1" ht="15"/>
    <row r="606" s="2" customFormat="1" ht="15"/>
    <row r="607" s="2" customFormat="1" ht="15"/>
    <row r="608" s="2" customFormat="1" ht="15"/>
    <row r="609" s="2" customFormat="1" ht="15"/>
    <row r="610" s="2" customFormat="1" ht="15"/>
    <row r="611" s="2" customFormat="1" ht="15"/>
    <row r="612" s="2" customFormat="1" ht="15"/>
    <row r="613" s="2" customFormat="1" ht="15"/>
    <row r="614" s="2" customFormat="1" ht="15"/>
    <row r="615" s="2" customFormat="1" ht="15"/>
    <row r="616" s="2" customFormat="1" ht="15"/>
    <row r="617" s="2" customFormat="1" ht="15"/>
    <row r="618" s="2" customFormat="1" ht="15"/>
    <row r="619" s="2" customFormat="1" ht="15"/>
    <row r="620" s="2" customFormat="1" ht="15"/>
    <row r="621" s="2" customFormat="1" ht="15"/>
    <row r="622" s="2" customFormat="1" ht="15"/>
    <row r="623" s="2" customFormat="1" ht="15"/>
    <row r="624" s="2" customFormat="1" ht="15"/>
    <row r="625" s="2" customFormat="1" ht="15"/>
    <row r="626" s="2" customFormat="1" ht="15"/>
    <row r="627" s="2" customFormat="1" ht="15"/>
    <row r="628" s="2" customFormat="1" ht="15"/>
    <row r="629" s="2" customFormat="1" ht="15"/>
    <row r="630" s="2" customFormat="1" ht="15"/>
    <row r="631" s="2" customFormat="1" ht="15"/>
    <row r="632" s="2" customFormat="1" ht="15"/>
    <row r="633" s="2" customFormat="1" ht="15"/>
    <row r="634" s="2" customFormat="1" ht="15"/>
    <row r="635" s="2" customFormat="1" ht="15"/>
    <row r="636" s="2" customFormat="1" ht="15"/>
    <row r="637" s="2" customFormat="1" ht="15"/>
    <row r="638" s="2" customFormat="1" ht="15"/>
    <row r="639" s="2" customFormat="1" ht="15"/>
    <row r="640" s="2" customFormat="1" ht="15"/>
    <row r="641" s="2" customFormat="1" ht="15"/>
    <row r="642" s="2" customFormat="1" ht="15"/>
    <row r="643" s="2" customFormat="1" ht="15"/>
    <row r="644" s="2" customFormat="1" ht="15"/>
    <row r="645" s="2" customFormat="1" ht="15"/>
    <row r="646" s="2" customFormat="1" ht="15"/>
    <row r="647" s="2" customFormat="1" ht="15"/>
    <row r="648" s="2" customFormat="1" ht="15"/>
    <row r="649" s="2" customFormat="1" ht="15"/>
    <row r="650" s="2" customFormat="1" ht="15"/>
    <row r="651" s="2" customFormat="1" ht="15"/>
    <row r="652" s="2" customFormat="1" ht="15"/>
    <row r="653" s="2" customFormat="1" ht="15"/>
    <row r="654" s="2" customFormat="1" ht="15"/>
    <row r="655" s="2" customFormat="1" ht="15"/>
    <row r="656" s="2" customFormat="1" ht="15"/>
    <row r="657" s="2" customFormat="1" ht="15"/>
    <row r="658" s="2" customFormat="1" ht="15"/>
    <row r="659" s="2" customFormat="1" ht="15"/>
    <row r="660" s="2" customFormat="1" ht="15"/>
    <row r="661" s="2" customFormat="1" ht="15"/>
    <row r="662" s="2" customFormat="1" ht="15"/>
    <row r="663" s="2" customFormat="1" ht="15"/>
    <row r="664" s="2" customFormat="1" ht="15"/>
    <row r="665" s="2" customFormat="1" ht="15"/>
    <row r="666" s="2" customFormat="1" ht="15"/>
    <row r="667" s="2" customFormat="1" ht="15"/>
    <row r="668" s="2" customFormat="1" ht="15"/>
    <row r="669" s="2" customFormat="1" ht="15"/>
    <row r="670" s="2" customFormat="1" ht="15"/>
    <row r="671" s="2" customFormat="1" ht="15"/>
    <row r="672" s="2" customFormat="1" ht="15"/>
    <row r="673" s="2" customFormat="1" ht="15"/>
    <row r="674" s="2" customFormat="1" ht="15"/>
    <row r="675" s="2" customFormat="1" ht="15"/>
    <row r="676" s="2" customFormat="1" ht="15"/>
    <row r="677" s="2" customFormat="1" ht="15"/>
    <row r="678" s="2" customFormat="1" ht="15"/>
    <row r="679" s="2" customFormat="1" ht="15"/>
    <row r="680" s="2" customFormat="1" ht="15"/>
    <row r="681" s="2" customFormat="1" ht="15"/>
    <row r="682" s="2" customFormat="1" ht="15"/>
    <row r="683" s="2" customFormat="1" ht="15"/>
    <row r="684" s="2" customFormat="1" ht="15"/>
    <row r="685" s="2" customFormat="1" ht="15"/>
    <row r="686" s="2" customFormat="1" ht="15"/>
    <row r="687" s="2" customFormat="1" ht="15"/>
    <row r="688" s="2" customFormat="1" ht="15"/>
    <row r="689" s="2" customFormat="1" ht="15"/>
    <row r="690" s="2" customFormat="1" ht="15"/>
    <row r="691" s="2" customFormat="1" ht="15"/>
    <row r="692" s="2" customFormat="1" ht="15"/>
    <row r="693" s="2" customFormat="1" ht="15"/>
    <row r="694" s="2" customFormat="1" ht="15"/>
    <row r="695" s="2" customFormat="1" ht="15"/>
    <row r="696" s="2" customFormat="1" ht="15"/>
    <row r="697" s="2" customFormat="1" ht="15"/>
    <row r="698" s="2" customFormat="1" ht="15"/>
    <row r="699" s="2" customFormat="1" ht="15"/>
    <row r="700" s="2" customFormat="1" ht="15"/>
    <row r="701" s="2" customFormat="1" ht="15"/>
    <row r="702" s="2" customFormat="1" ht="15"/>
    <row r="703" s="2" customFormat="1" ht="15"/>
    <row r="704" s="2" customFormat="1" ht="15"/>
    <row r="705" s="2" customFormat="1" ht="15"/>
    <row r="706" s="2" customFormat="1" ht="15"/>
    <row r="707" s="2" customFormat="1" ht="15"/>
    <row r="708" s="2" customFormat="1" ht="15"/>
    <row r="709" s="2" customFormat="1" ht="15"/>
    <row r="710" s="2" customFormat="1" ht="15"/>
    <row r="711" s="2" customFormat="1" ht="15"/>
    <row r="712" s="2" customFormat="1" ht="15"/>
    <row r="713" s="2" customFormat="1" ht="15"/>
    <row r="714" s="2" customFormat="1" ht="15"/>
    <row r="715" s="2" customFormat="1" ht="15"/>
    <row r="716" s="2" customFormat="1" ht="15"/>
    <row r="717" s="2" customFormat="1" ht="15"/>
    <row r="718" s="2" customFormat="1" ht="15"/>
    <row r="719" s="2" customFormat="1" ht="15"/>
    <row r="720" s="2" customFormat="1" ht="15"/>
    <row r="721" s="2" customFormat="1" ht="15"/>
    <row r="722" s="2" customFormat="1" ht="15"/>
    <row r="723" s="2" customFormat="1" ht="15"/>
    <row r="724" s="2" customFormat="1" ht="15"/>
    <row r="725" s="2" customFormat="1" ht="15"/>
    <row r="726" s="2" customFormat="1" ht="15"/>
    <row r="727" s="2" customFormat="1" ht="15"/>
    <row r="728" s="2" customFormat="1" ht="15"/>
    <row r="729" s="2" customFormat="1" ht="15"/>
    <row r="730" s="2" customFormat="1" ht="15"/>
    <row r="731" s="2" customFormat="1" ht="15"/>
    <row r="732" s="2" customFormat="1" ht="15"/>
    <row r="733" s="2" customFormat="1" ht="15"/>
    <row r="734" s="2" customFormat="1" ht="15"/>
    <row r="735" s="2" customFormat="1" ht="15"/>
    <row r="736" s="2" customFormat="1" ht="15"/>
    <row r="737" s="2" customFormat="1" ht="15"/>
    <row r="738" s="2" customFormat="1" ht="15"/>
    <row r="739" s="2" customFormat="1" ht="15"/>
    <row r="740" s="2" customFormat="1" ht="15"/>
    <row r="741" s="2" customFormat="1" ht="15"/>
    <row r="742" s="2" customFormat="1" ht="15"/>
    <row r="743" s="2" customFormat="1" ht="15"/>
    <row r="744" s="2" customFormat="1" ht="15"/>
    <row r="745" s="2" customFormat="1" ht="15"/>
    <row r="746" s="2" customFormat="1" ht="15"/>
    <row r="747" s="2" customFormat="1" ht="15"/>
    <row r="748" s="2" customFormat="1" ht="15"/>
    <row r="749" s="2" customFormat="1" ht="15"/>
    <row r="750" s="2" customFormat="1" ht="15"/>
    <row r="751" s="2" customFormat="1" ht="15"/>
    <row r="752" s="2" customFormat="1" ht="15"/>
    <row r="753" s="2" customFormat="1" ht="15"/>
    <row r="754" s="2" customFormat="1" ht="15"/>
    <row r="755" s="2" customFormat="1" ht="15"/>
    <row r="756" s="2" customFormat="1" ht="15"/>
    <row r="757" s="2" customFormat="1" ht="15"/>
    <row r="758" s="2" customFormat="1" ht="15"/>
    <row r="759" s="2" customFormat="1" ht="15"/>
    <row r="760" s="2" customFormat="1" ht="15"/>
    <row r="761" s="2" customFormat="1" ht="15"/>
    <row r="762" s="2" customFormat="1" ht="15"/>
    <row r="763" s="2" customFormat="1" ht="15"/>
    <row r="764" s="2" customFormat="1" ht="15"/>
    <row r="765" s="2" customFormat="1" ht="15"/>
    <row r="766" s="2" customFormat="1" ht="15"/>
    <row r="767" s="2" customFormat="1" ht="15"/>
    <row r="768" s="2" customFormat="1" ht="15"/>
    <row r="769" s="2" customFormat="1" ht="15"/>
    <row r="770" s="2" customFormat="1" ht="15"/>
    <row r="771" s="2" customFormat="1" ht="15"/>
    <row r="772" s="2" customFormat="1" ht="15"/>
    <row r="773" s="2" customFormat="1" ht="15"/>
    <row r="774" s="2" customFormat="1" ht="15"/>
    <row r="775" s="2" customFormat="1" ht="15"/>
    <row r="776" s="2" customFormat="1" ht="15"/>
    <row r="777" s="2" customFormat="1" ht="15"/>
    <row r="778" s="2" customFormat="1" ht="15"/>
    <row r="779" s="2" customFormat="1" ht="15"/>
    <row r="780" s="2" customFormat="1" ht="15"/>
    <row r="781" s="2" customFormat="1" ht="15"/>
    <row r="782" s="2" customFormat="1" ht="15"/>
    <row r="783" s="2" customFormat="1" ht="15"/>
    <row r="784" s="2" customFormat="1" ht="15"/>
    <row r="785" s="2" customFormat="1" ht="15"/>
    <row r="786" s="2" customFormat="1" ht="15"/>
    <row r="787" s="2" customFormat="1" ht="15"/>
    <row r="788" s="2" customFormat="1" ht="15"/>
    <row r="789" s="2" customFormat="1" ht="15"/>
    <row r="790" s="2" customFormat="1" ht="15"/>
    <row r="791" s="2" customFormat="1" ht="15"/>
    <row r="792" s="2" customFormat="1" ht="15"/>
    <row r="793" s="2" customFormat="1" ht="15"/>
    <row r="794" s="2" customFormat="1" ht="15"/>
    <row r="795" s="2" customFormat="1" ht="15"/>
    <row r="796" s="2" customFormat="1" ht="15"/>
    <row r="797" s="2" customFormat="1" ht="15"/>
    <row r="798" s="2" customFormat="1" ht="15"/>
    <row r="799" s="2" customFormat="1" ht="15"/>
    <row r="800" s="2" customFormat="1" ht="15"/>
    <row r="801" s="2" customFormat="1" ht="15"/>
    <row r="802" s="2" customFormat="1" ht="15"/>
    <row r="803" s="2" customFormat="1" ht="15"/>
    <row r="804" s="2" customFormat="1" ht="15"/>
    <row r="805" s="2" customFormat="1" ht="15"/>
    <row r="806" s="2" customFormat="1" ht="15"/>
    <row r="807" s="2" customFormat="1" ht="15"/>
    <row r="808" s="2" customFormat="1" ht="15"/>
    <row r="809" s="2" customFormat="1" ht="15"/>
    <row r="810" s="2" customFormat="1" ht="15"/>
    <row r="811" s="2" customFormat="1" ht="15"/>
    <row r="812" s="2" customFormat="1" ht="15"/>
    <row r="813" s="2" customFormat="1" ht="15"/>
    <row r="814" s="2" customFormat="1" ht="15"/>
    <row r="815" s="2" customFormat="1" ht="15"/>
    <row r="816" s="2" customFormat="1" ht="15"/>
    <row r="817" s="2" customFormat="1" ht="15"/>
    <row r="818" s="2" customFormat="1" ht="15"/>
    <row r="819" s="2" customFormat="1" ht="15"/>
    <row r="820" s="2" customFormat="1" ht="15"/>
    <row r="821" s="2" customFormat="1" ht="15"/>
    <row r="822" s="2" customFormat="1" ht="15"/>
    <row r="823" s="2" customFormat="1" ht="15"/>
    <row r="824" s="2" customFormat="1" ht="15"/>
    <row r="825" s="2" customFormat="1" ht="15"/>
    <row r="826" s="2" customFormat="1" ht="15"/>
    <row r="827" s="2" customFormat="1" ht="15"/>
    <row r="828" s="2" customFormat="1" ht="15"/>
    <row r="829" s="2" customFormat="1" ht="15"/>
    <row r="830" s="2" customFormat="1" ht="15"/>
    <row r="831" s="2" customFormat="1" ht="15"/>
    <row r="832" s="2" customFormat="1" ht="15"/>
    <row r="833" spans="1:4" s="2" customFormat="1" ht="15"/>
    <row r="834" spans="1:4" s="2" customFormat="1" ht="15"/>
    <row r="835" spans="1:4" s="2" customFormat="1" ht="15"/>
    <row r="836" spans="1:4" s="2" customFormat="1" ht="15"/>
    <row r="837" spans="1:4" s="2" customFormat="1" ht="15"/>
    <row r="838" spans="1:4" s="2" customFormat="1" ht="15"/>
    <row r="839" spans="1:4" s="2" customFormat="1" ht="15"/>
    <row r="840" spans="1:4" s="2" customFormat="1" ht="15"/>
    <row r="841" spans="1:4" s="2" customFormat="1" ht="15"/>
    <row r="842" spans="1:4" s="2" customFormat="1" ht="15"/>
    <row r="843" spans="1:4" s="2" customFormat="1" ht="15"/>
    <row r="844" spans="1:4" s="2" customFormat="1" ht="15"/>
    <row r="845" spans="1:4" s="2" customFormat="1" ht="15.75" hidden="1">
      <c r="A845" s="29" t="s">
        <v>1</v>
      </c>
      <c r="B845" s="30"/>
      <c r="C845" s="30"/>
      <c r="D845" s="3" t="s">
        <v>2</v>
      </c>
    </row>
    <row r="846" spans="1:4" s="2" customFormat="1" ht="15"/>
    <row r="847" spans="1:4" s="2" customFormat="1" ht="15"/>
    <row r="848" spans="1:4" s="2" customFormat="1" ht="15"/>
    <row r="849" s="2" customFormat="1" ht="15"/>
    <row r="850" s="2" customFormat="1" ht="15"/>
    <row r="851" s="2" customFormat="1" ht="15"/>
    <row r="852" s="2" customFormat="1" ht="15"/>
    <row r="853" s="2" customFormat="1" ht="15"/>
    <row r="854" s="2" customFormat="1" ht="15"/>
    <row r="855" s="2" customFormat="1" ht="15"/>
    <row r="856" s="2" customFormat="1" ht="15"/>
    <row r="857" s="2" customFormat="1" ht="15"/>
    <row r="858" s="2" customFormat="1" ht="15"/>
    <row r="859" s="2" customFormat="1" ht="15"/>
    <row r="860" s="2" customFormat="1" ht="15"/>
    <row r="861" s="2" customFormat="1" ht="15"/>
    <row r="862" s="2" customFormat="1" ht="15"/>
    <row r="863" s="2" customFormat="1" ht="15"/>
    <row r="864" s="2" customFormat="1" ht="15"/>
    <row r="865" s="2" customFormat="1" ht="15"/>
    <row r="866" s="2" customFormat="1" ht="15"/>
    <row r="867" s="2" customFormat="1" ht="15"/>
    <row r="868" s="2" customFormat="1" ht="15"/>
    <row r="869" s="2" customFormat="1" ht="15"/>
    <row r="870" s="2" customFormat="1" ht="15"/>
    <row r="871" s="2" customFormat="1" ht="15"/>
    <row r="872" s="2" customFormat="1" ht="15"/>
    <row r="873" s="2" customFormat="1" ht="15"/>
    <row r="874" s="2" customFormat="1" ht="15"/>
    <row r="875" s="2" customFormat="1" ht="15"/>
    <row r="876" s="2" customFormat="1" ht="15"/>
    <row r="877" s="2" customFormat="1" ht="15"/>
    <row r="878" s="2" customFormat="1" ht="15"/>
    <row r="879" s="2" customFormat="1" ht="15"/>
    <row r="880" s="2" customFormat="1" ht="15"/>
    <row r="881" s="2" customFormat="1" ht="15"/>
    <row r="882" s="2" customFormat="1" ht="15"/>
    <row r="883" s="2" customFormat="1" ht="15"/>
    <row r="884" s="2" customFormat="1" ht="15"/>
    <row r="885" s="2" customFormat="1" ht="15"/>
    <row r="886" s="2" customFormat="1" ht="15"/>
    <row r="887" s="2" customFormat="1" ht="15"/>
    <row r="888" s="2" customFormat="1" ht="15"/>
    <row r="889" s="2" customFormat="1" ht="15"/>
    <row r="890" s="2" customFormat="1" ht="15"/>
    <row r="891" s="2" customFormat="1" ht="15"/>
    <row r="892" s="2" customFormat="1" ht="15"/>
    <row r="893" s="2" customFormat="1" ht="15"/>
    <row r="894" s="2" customFormat="1" ht="15"/>
    <row r="895" s="2" customFormat="1" ht="15"/>
    <row r="896" s="2" customFormat="1" ht="15"/>
    <row r="897" s="2" customFormat="1" ht="15"/>
    <row r="898" s="2" customFormat="1" ht="15"/>
    <row r="899" s="2" customFormat="1" ht="15"/>
    <row r="900" s="2" customFormat="1" ht="15"/>
    <row r="901" s="2" customFormat="1" ht="15"/>
    <row r="902" s="2" customFormat="1" ht="15"/>
    <row r="903" s="2" customFormat="1" ht="15"/>
    <row r="904" s="2" customFormat="1" ht="15"/>
    <row r="905" s="2" customFormat="1" ht="15"/>
    <row r="906" s="2" customFormat="1" ht="15"/>
    <row r="907" s="2" customFormat="1" ht="15"/>
    <row r="908" s="2" customFormat="1" ht="15"/>
    <row r="909" s="2" customFormat="1" ht="15"/>
    <row r="910" s="2" customFormat="1" ht="15"/>
    <row r="911" s="2" customFormat="1" ht="15"/>
    <row r="912" s="2" customFormat="1" ht="15"/>
    <row r="913" s="2" customFormat="1" ht="15"/>
    <row r="914" s="2" customFormat="1" ht="15"/>
    <row r="915" s="2" customFormat="1" ht="15"/>
    <row r="916" s="2" customFormat="1" ht="15"/>
    <row r="917" s="2" customFormat="1" ht="15"/>
    <row r="918" s="2" customFormat="1" ht="15"/>
    <row r="919" s="2" customFormat="1" ht="15"/>
    <row r="920" s="2" customFormat="1" ht="15"/>
    <row r="921" s="2" customFormat="1" ht="15"/>
    <row r="922" s="2" customFormat="1" ht="15"/>
    <row r="923" s="2" customFormat="1" ht="15"/>
    <row r="924" s="2" customFormat="1" ht="15"/>
    <row r="925" s="2" customFormat="1" ht="15"/>
    <row r="926" s="2" customFormat="1" ht="15"/>
    <row r="927" s="2" customFormat="1" ht="15"/>
    <row r="928" s="2" customFormat="1" ht="15"/>
    <row r="929" s="2" customFormat="1" ht="15"/>
    <row r="930" s="2" customFormat="1" ht="15"/>
    <row r="931" s="2" customFormat="1" ht="15"/>
    <row r="932" s="2" customFormat="1" ht="15"/>
    <row r="933" s="2" customFormat="1" ht="15"/>
    <row r="934" s="2" customFormat="1" ht="15"/>
    <row r="935" s="2" customFormat="1" ht="15"/>
    <row r="936" s="2" customFormat="1" ht="15"/>
    <row r="937" s="2" customFormat="1" ht="15"/>
    <row r="938" s="2" customFormat="1" ht="15"/>
    <row r="939" s="2" customFormat="1" ht="15"/>
    <row r="940" s="2" customFormat="1" ht="15"/>
    <row r="941" s="2" customFormat="1" ht="15"/>
    <row r="942" s="2" customFormat="1" ht="15"/>
    <row r="943" s="2" customFormat="1" ht="15"/>
    <row r="944" s="2" customFormat="1" ht="15"/>
    <row r="945" s="2" customFormat="1" ht="15"/>
    <row r="946" s="2" customFormat="1" ht="15"/>
    <row r="947" s="2" customFormat="1" ht="15"/>
    <row r="948" s="2" customFormat="1" ht="15"/>
    <row r="949" s="2" customFormat="1" ht="15"/>
    <row r="950" s="2" customFormat="1" ht="15"/>
    <row r="951" s="2" customFormat="1" ht="15"/>
    <row r="952" s="2" customFormat="1" ht="15"/>
    <row r="953" s="2" customFormat="1" ht="15"/>
    <row r="954" s="2" customFormat="1" ht="15"/>
    <row r="955" s="2" customFormat="1" ht="15"/>
    <row r="956" s="2" customFormat="1" ht="15"/>
    <row r="957" s="2" customFormat="1" ht="15"/>
    <row r="958" s="2" customFormat="1" ht="15"/>
    <row r="959" s="2" customFormat="1" ht="15"/>
    <row r="960" s="2" customFormat="1" ht="15"/>
    <row r="961" s="2" customFormat="1" ht="15"/>
    <row r="962" s="2" customFormat="1" ht="15"/>
    <row r="963" s="2" customFormat="1" ht="15"/>
    <row r="964" s="2" customFormat="1" ht="15"/>
    <row r="965" s="2" customFormat="1" ht="15"/>
    <row r="966" s="2" customFormat="1" ht="15"/>
    <row r="967" s="2" customFormat="1" ht="15"/>
    <row r="968" s="2" customFormat="1" ht="15"/>
    <row r="969" s="2" customFormat="1" ht="15"/>
    <row r="970" s="2" customFormat="1" ht="15"/>
    <row r="971" s="2" customFormat="1" ht="15"/>
    <row r="972" s="2" customFormat="1" ht="15"/>
    <row r="973" s="2" customFormat="1" ht="15"/>
    <row r="974" s="2" customFormat="1" ht="15"/>
    <row r="975" s="2" customFormat="1" ht="15"/>
    <row r="976" s="2" customFormat="1" ht="15"/>
    <row r="977" s="2" customFormat="1" ht="15"/>
    <row r="978" s="2" customFormat="1" ht="15"/>
    <row r="979" s="2" customFormat="1" ht="15"/>
    <row r="980" s="2" customFormat="1" ht="15"/>
    <row r="981" s="2" customFormat="1" ht="15"/>
    <row r="982" s="2" customFormat="1" ht="15"/>
    <row r="983" s="2" customFormat="1" ht="15"/>
    <row r="984" s="2" customFormat="1" ht="15"/>
    <row r="985" s="2" customFormat="1" ht="15"/>
    <row r="986" s="2" customFormat="1" ht="15"/>
    <row r="987" s="2" customFormat="1" ht="15"/>
    <row r="988" s="2" customFormat="1" ht="15"/>
    <row r="989" s="2" customFormat="1" ht="15"/>
    <row r="990" s="2" customFormat="1" ht="15"/>
    <row r="991" s="2" customFormat="1" ht="15"/>
    <row r="992" s="2" customFormat="1" ht="15"/>
    <row r="993" s="2" customFormat="1" ht="15"/>
    <row r="994" s="2" customFormat="1" ht="15"/>
    <row r="995" s="2" customFormat="1" ht="15"/>
    <row r="996" s="2" customFormat="1" ht="15"/>
    <row r="997" s="2" customFormat="1" ht="15"/>
    <row r="998" s="2" customFormat="1" ht="15"/>
    <row r="999" s="2" customFormat="1" ht="15"/>
    <row r="1000" s="2" customFormat="1" ht="15"/>
    <row r="1001" s="2" customFormat="1" ht="15"/>
    <row r="1002" s="2" customFormat="1" ht="15"/>
    <row r="1003" s="2" customFormat="1" ht="15"/>
    <row r="1004" s="2" customFormat="1" ht="15"/>
    <row r="1005" s="2" customFormat="1" ht="15"/>
    <row r="1006" s="2" customFormat="1" ht="15"/>
    <row r="1007" s="2" customFormat="1" ht="15"/>
    <row r="1008" s="2" customFormat="1" ht="15"/>
    <row r="1009" s="2" customFormat="1" ht="15"/>
    <row r="1010" s="2" customFormat="1" ht="15"/>
    <row r="1011" s="2" customFormat="1" ht="15"/>
    <row r="1012" s="2" customFormat="1" ht="15"/>
    <row r="1013" s="2" customFormat="1" ht="15"/>
    <row r="1014" s="2" customFormat="1" ht="15"/>
    <row r="1015" s="2" customFormat="1" ht="15"/>
    <row r="1016" s="2" customFormat="1" ht="15"/>
    <row r="1017" s="2" customFormat="1" ht="15"/>
    <row r="1018" s="2" customFormat="1" ht="15"/>
    <row r="1019" s="2" customFormat="1" ht="15"/>
    <row r="1020" s="2" customFormat="1" ht="15"/>
    <row r="1021" s="2" customFormat="1" ht="15"/>
    <row r="1022" s="2" customFormat="1" ht="15"/>
    <row r="1023" s="2" customFormat="1" ht="15"/>
    <row r="1024" s="2" customFormat="1" ht="15"/>
    <row r="1025" s="2" customFormat="1" ht="15"/>
    <row r="1026" s="2" customFormat="1" ht="15"/>
    <row r="1027" s="2" customFormat="1" ht="15"/>
    <row r="1028" s="2" customFormat="1" ht="15"/>
    <row r="1029" s="2" customFormat="1" ht="15"/>
    <row r="1030" s="2" customFormat="1" ht="15"/>
    <row r="1031" s="2" customFormat="1" ht="15"/>
    <row r="1032" s="2" customFormat="1" ht="15"/>
    <row r="1033" s="2" customFormat="1" ht="15"/>
    <row r="1034" s="2" customFormat="1" ht="15"/>
    <row r="1035" s="2" customFormat="1" ht="15"/>
    <row r="1036" s="2" customFormat="1" ht="15"/>
    <row r="1037" s="2" customFormat="1" ht="15"/>
    <row r="1038" s="2" customFormat="1" ht="15"/>
    <row r="1039" s="2" customFormat="1" ht="15"/>
    <row r="1040" s="2" customFormat="1" ht="15"/>
    <row r="1041" s="2" customFormat="1" ht="15"/>
    <row r="1042" s="2" customFormat="1" ht="15"/>
    <row r="1043" s="2" customFormat="1" ht="15"/>
    <row r="1044" s="2" customFormat="1" ht="15"/>
    <row r="1045" s="2" customFormat="1" ht="15"/>
    <row r="1046" s="2" customFormat="1" ht="15"/>
    <row r="1047" s="2" customFormat="1" ht="15"/>
    <row r="1048" s="2" customFormat="1" ht="15"/>
    <row r="1049" s="2" customFormat="1" ht="15"/>
    <row r="1050" s="2" customFormat="1" ht="15"/>
    <row r="1051" s="2" customFormat="1" ht="15"/>
    <row r="1052" s="2" customFormat="1" ht="15"/>
    <row r="1053" s="2" customFormat="1" ht="15"/>
    <row r="1054" s="2" customFormat="1" ht="15"/>
    <row r="1055" s="2" customFormat="1" ht="15"/>
    <row r="1056" s="2" customFormat="1" ht="15"/>
    <row r="1057" s="2" customFormat="1" ht="15"/>
    <row r="1058" s="2" customFormat="1" ht="15"/>
    <row r="1059" s="2" customFormat="1" ht="15"/>
    <row r="1060" s="2" customFormat="1" ht="15"/>
    <row r="1061" s="2" customFormat="1" ht="15"/>
    <row r="1062" s="2" customFormat="1" ht="15"/>
    <row r="1063" s="2" customFormat="1" ht="15"/>
    <row r="1064" s="2" customFormat="1" ht="15"/>
    <row r="1065" s="2" customFormat="1" ht="15"/>
    <row r="1066" s="2" customFormat="1" ht="15"/>
    <row r="1067" s="2" customFormat="1" ht="15"/>
    <row r="1068" s="2" customFormat="1" ht="15"/>
    <row r="1069" s="2" customFormat="1" ht="15"/>
    <row r="1070" s="2" customFormat="1" ht="15"/>
    <row r="1071" s="2" customFormat="1" ht="15"/>
    <row r="1072" s="2" customFormat="1" ht="15"/>
    <row r="1073" s="2" customFormat="1" ht="15"/>
    <row r="1074" s="2" customFormat="1" ht="15"/>
    <row r="1075" s="2" customFormat="1" ht="15"/>
    <row r="1076" s="2" customFormat="1" ht="15"/>
    <row r="1077" s="2" customFormat="1" ht="15"/>
    <row r="1078" s="2" customFormat="1" ht="15"/>
    <row r="1079" s="2" customFormat="1" ht="15"/>
    <row r="1080" s="2" customFormat="1" ht="15"/>
    <row r="1081" s="2" customFormat="1" ht="15"/>
    <row r="1082" s="2" customFormat="1" ht="15"/>
    <row r="1083" s="2" customFormat="1" ht="15"/>
    <row r="1084" s="2" customFormat="1" ht="15"/>
    <row r="1085" s="2" customFormat="1" ht="15"/>
    <row r="1086" s="2" customFormat="1" ht="15"/>
    <row r="1087" s="2" customFormat="1" ht="15"/>
    <row r="1088" s="2" customFormat="1" ht="15"/>
    <row r="1089" s="2" customFormat="1" ht="15"/>
    <row r="1090" s="2" customFormat="1" ht="15"/>
    <row r="1091" s="2" customFormat="1" ht="15"/>
    <row r="1092" s="2" customFormat="1" ht="15"/>
    <row r="1093" s="2" customFormat="1" ht="15"/>
    <row r="1094" s="2" customFormat="1" ht="15"/>
    <row r="1095" s="2" customFormat="1" ht="15"/>
    <row r="1096" s="2" customFormat="1" ht="15"/>
    <row r="1097" s="2" customFormat="1" ht="15"/>
    <row r="1098" s="2" customFormat="1" ht="15"/>
    <row r="1099" s="2" customFormat="1" ht="15"/>
    <row r="1100" s="2" customFormat="1" ht="15"/>
    <row r="1101" s="2" customFormat="1" ht="15"/>
    <row r="1102" s="2" customFormat="1" ht="15"/>
    <row r="1103" s="2" customFormat="1" ht="15"/>
    <row r="1104" s="2" customFormat="1" ht="15"/>
    <row r="1105" s="2" customFormat="1" ht="15"/>
    <row r="1106" s="2" customFormat="1" ht="15"/>
    <row r="1107" s="2" customFormat="1" ht="15"/>
    <row r="1108" s="2" customFormat="1" ht="15"/>
    <row r="1109" s="2" customFormat="1" ht="15"/>
    <row r="1110" s="2" customFormat="1" ht="15"/>
    <row r="1111" s="2" customFormat="1" ht="15"/>
    <row r="1112" s="2" customFormat="1" ht="15"/>
    <row r="1113" s="2" customFormat="1" ht="15"/>
    <row r="1114" s="2" customFormat="1" ht="15"/>
    <row r="1115" s="2" customFormat="1" ht="15"/>
    <row r="1116" s="2" customFormat="1" ht="15"/>
    <row r="1117" s="2" customFormat="1" ht="15"/>
    <row r="1118" s="2" customFormat="1" ht="15"/>
    <row r="1119" s="2" customFormat="1" ht="15"/>
    <row r="1120" s="2" customFormat="1" ht="15"/>
    <row r="1121" s="2" customFormat="1" ht="15"/>
    <row r="1122" s="2" customFormat="1" ht="15"/>
    <row r="1123" s="2" customFormat="1" ht="15"/>
    <row r="1124" s="2" customFormat="1" ht="15"/>
    <row r="1125" s="2" customFormat="1" ht="15"/>
    <row r="1126" s="2" customFormat="1" ht="15"/>
    <row r="1127" s="2" customFormat="1" ht="15"/>
    <row r="1128" s="2" customFormat="1" ht="15"/>
    <row r="1129" s="2" customFormat="1" ht="15"/>
    <row r="1130" s="2" customFormat="1" ht="15"/>
    <row r="1131" s="2" customFormat="1" ht="15"/>
    <row r="1132" s="2" customFormat="1" ht="15"/>
    <row r="1133" s="2" customFormat="1" ht="15"/>
    <row r="1134" s="2" customFormat="1" ht="15"/>
    <row r="1135" s="2" customFormat="1" ht="15"/>
    <row r="1136" s="2" customFormat="1" ht="15"/>
    <row r="1137" s="2" customFormat="1" ht="15"/>
    <row r="1138" s="2" customFormat="1" ht="15"/>
    <row r="1139" s="2" customFormat="1" ht="15"/>
    <row r="1140" s="2" customFormat="1" ht="15"/>
    <row r="1141" s="2" customFormat="1" ht="15"/>
    <row r="1142" s="2" customFormat="1" ht="15"/>
    <row r="1143" s="2" customFormat="1" ht="15"/>
    <row r="1144" s="2" customFormat="1" ht="15"/>
    <row r="1145" s="2" customFormat="1" ht="15"/>
    <row r="1146" s="2" customFormat="1" ht="15"/>
    <row r="1147" s="2" customFormat="1" ht="15"/>
    <row r="1148" s="2" customFormat="1" ht="15"/>
    <row r="1149" s="2" customFormat="1" ht="15"/>
    <row r="1150" s="2" customFormat="1" ht="15"/>
    <row r="1151" s="2" customFormat="1" ht="15"/>
    <row r="1152" s="2" customFormat="1" ht="15"/>
    <row r="1153" s="2" customFormat="1" ht="15"/>
    <row r="1154" s="2" customFormat="1" ht="15"/>
    <row r="1155" s="2" customFormat="1" ht="15"/>
    <row r="1156" s="2" customFormat="1" ht="15"/>
    <row r="1157" s="2" customFormat="1" ht="15"/>
    <row r="1158" s="2" customFormat="1" ht="15"/>
    <row r="1159" s="2" customFormat="1" ht="15"/>
    <row r="1160" s="2" customFormat="1" ht="15"/>
    <row r="1161" s="2" customFormat="1" ht="15"/>
    <row r="1162" s="2" customFormat="1" ht="15"/>
    <row r="1163" s="2" customFormat="1" ht="15"/>
    <row r="1164" s="2" customFormat="1" ht="15"/>
    <row r="1165" s="2" customFormat="1" ht="15"/>
    <row r="1166" s="2" customFormat="1" ht="15"/>
    <row r="1167" s="2" customFormat="1" ht="15"/>
    <row r="1168" s="2" customFormat="1" ht="15"/>
    <row r="1169" s="2" customFormat="1" ht="15"/>
    <row r="1170" s="2" customFormat="1" ht="15"/>
    <row r="1171" s="2" customFormat="1" ht="15"/>
    <row r="1172" s="2" customFormat="1" ht="15"/>
    <row r="1173" s="2" customFormat="1" ht="15"/>
    <row r="1174" s="2" customFormat="1" ht="15"/>
    <row r="1175" s="2" customFormat="1" ht="15"/>
    <row r="1176" s="2" customFormat="1" ht="15"/>
    <row r="1177" s="2" customFormat="1" ht="15"/>
    <row r="1178" s="2" customFormat="1" ht="15"/>
    <row r="1179" s="2" customFormat="1" ht="15"/>
    <row r="1180" s="2" customFormat="1" ht="15"/>
    <row r="1181" s="2" customFormat="1" ht="15"/>
    <row r="1182" s="2" customFormat="1" ht="15"/>
  </sheetData>
  <mergeCells count="32">
    <mergeCell ref="Q66:R66"/>
    <mergeCell ref="S66:T66"/>
    <mergeCell ref="U65:V65"/>
    <mergeCell ref="U66:V66"/>
    <mergeCell ref="O65:P65"/>
    <mergeCell ref="Q65:R65"/>
    <mergeCell ref="S65:T65"/>
    <mergeCell ref="O66:P66"/>
    <mergeCell ref="M65:N65"/>
    <mergeCell ref="A65:B65"/>
    <mergeCell ref="A66:B66"/>
    <mergeCell ref="C65:D65"/>
    <mergeCell ref="E65:F65"/>
    <mergeCell ref="C66:D66"/>
    <mergeCell ref="E66:F66"/>
    <mergeCell ref="G66:H66"/>
    <mergeCell ref="I66:J66"/>
    <mergeCell ref="K66:L66"/>
    <mergeCell ref="M66:N66"/>
    <mergeCell ref="A845:C845"/>
    <mergeCell ref="A10:K10"/>
    <mergeCell ref="A1:K1"/>
    <mergeCell ref="A3:C3"/>
    <mergeCell ref="A5:K7"/>
    <mergeCell ref="A8:G8"/>
    <mergeCell ref="C39:D39"/>
    <mergeCell ref="B25:D25"/>
    <mergeCell ref="B31:C31"/>
    <mergeCell ref="E31:G31"/>
    <mergeCell ref="G65:H65"/>
    <mergeCell ref="I65:J65"/>
    <mergeCell ref="K65:L65"/>
  </mergeCells>
  <phoneticPr fontId="0" type="noConversion"/>
  <hyperlinks>
    <hyperlink ref="A3" r:id="rId1" xr:uid="{00000000-0004-0000-0000-000000000000}"/>
    <hyperlink ref="A8" r:id="rId2" xr:uid="{00000000-0004-0000-0000-000001000000}"/>
    <hyperlink ref="A845" r:id="rId3" xr:uid="{00000000-0004-0000-0000-000002000000}"/>
  </hyperlinks>
  <pageMargins left="0.75" right="0.75" top="1" bottom="1" header="0.5" footer="0.5"/>
  <pageSetup paperSize="9" orientation="portrait" verticalDpi="0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Equation.3" shapeId="1025" r:id="rId7">
          <objectPr defaultSize="0" autoPict="0" r:id="rId8">
            <anchor moveWithCells="1" sizeWithCells="1">
              <from>
                <xdr:col>2</xdr:col>
                <xdr:colOff>314325</xdr:colOff>
                <xdr:row>22</xdr:row>
                <xdr:rowOff>38100</xdr:rowOff>
              </from>
              <to>
                <xdr:col>2</xdr:col>
                <xdr:colOff>552450</xdr:colOff>
                <xdr:row>22</xdr:row>
                <xdr:rowOff>180975</xdr:rowOff>
              </to>
            </anchor>
          </objectPr>
        </oleObject>
      </mc:Choice>
      <mc:Fallback>
        <oleObject progId="Equation.3" shapeId="1025" r:id="rId7"/>
      </mc:Fallback>
    </mc:AlternateContent>
    <mc:AlternateContent xmlns:mc="http://schemas.openxmlformats.org/markup-compatibility/2006">
      <mc:Choice Requires="x14">
        <oleObject progId="Equation.3" shapeId="1026" r:id="rId9">
          <objectPr defaultSize="0" autoPict="0" r:id="rId10">
            <anchor moveWithCells="1" sizeWithCells="1">
              <from>
                <xdr:col>0</xdr:col>
                <xdr:colOff>342900</xdr:colOff>
                <xdr:row>24</xdr:row>
                <xdr:rowOff>9525</xdr:rowOff>
              </from>
              <to>
                <xdr:col>1</xdr:col>
                <xdr:colOff>0</xdr:colOff>
                <xdr:row>25</xdr:row>
                <xdr:rowOff>19050</xdr:rowOff>
              </to>
            </anchor>
          </objectPr>
        </oleObject>
      </mc:Choice>
      <mc:Fallback>
        <oleObject progId="Equation.3" shapeId="1026" r:id="rId9"/>
      </mc:Fallback>
    </mc:AlternateContent>
    <mc:AlternateContent xmlns:mc="http://schemas.openxmlformats.org/markup-compatibility/2006">
      <mc:Choice Requires="x14">
        <oleObject progId="Equation.3" shapeId="1027" r:id="rId11">
          <objectPr defaultSize="0" autoPict="0" r:id="rId8">
            <anchor moveWithCells="1" sizeWithCells="1">
              <from>
                <xdr:col>3</xdr:col>
                <xdr:colOff>352425</xdr:colOff>
                <xdr:row>28</xdr:row>
                <xdr:rowOff>38100</xdr:rowOff>
              </from>
              <to>
                <xdr:col>3</xdr:col>
                <xdr:colOff>590550</xdr:colOff>
                <xdr:row>28</xdr:row>
                <xdr:rowOff>180975</xdr:rowOff>
              </to>
            </anchor>
          </objectPr>
        </oleObject>
      </mc:Choice>
      <mc:Fallback>
        <oleObject progId="Equation.3" shapeId="1027" r:id="rId11"/>
      </mc:Fallback>
    </mc:AlternateContent>
    <mc:AlternateContent xmlns:mc="http://schemas.openxmlformats.org/markup-compatibility/2006">
      <mc:Choice Requires="x14">
        <oleObject progId="Equation.3" shapeId="1028" r:id="rId12">
          <objectPr defaultSize="0" autoPict="0" r:id="rId13">
            <anchor moveWithCells="1" sizeWithCells="1">
              <from>
                <xdr:col>5</xdr:col>
                <xdr:colOff>295275</xdr:colOff>
                <xdr:row>28</xdr:row>
                <xdr:rowOff>28575</xdr:rowOff>
              </from>
              <to>
                <xdr:col>5</xdr:col>
                <xdr:colOff>571500</xdr:colOff>
                <xdr:row>28</xdr:row>
                <xdr:rowOff>171450</xdr:rowOff>
              </to>
            </anchor>
          </objectPr>
        </oleObject>
      </mc:Choice>
      <mc:Fallback>
        <oleObject progId="Equation.3" shapeId="1028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3</xdr:col>
                <xdr:colOff>200025</xdr:colOff>
                <xdr:row>30</xdr:row>
                <xdr:rowOff>0</xdr:rowOff>
              </from>
              <to>
                <xdr:col>3</xdr:col>
                <xdr:colOff>552450</xdr:colOff>
                <xdr:row>31</xdr:row>
                <xdr:rowOff>47625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0</xdr:col>
                <xdr:colOff>276225</xdr:colOff>
                <xdr:row>29</xdr:row>
                <xdr:rowOff>171450</xdr:rowOff>
              </from>
              <to>
                <xdr:col>1</xdr:col>
                <xdr:colOff>19050</xdr:colOff>
                <xdr:row>31</xdr:row>
                <xdr:rowOff>28575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8">
            <anchor moveWithCells="1" sizeWithCells="1">
              <from>
                <xdr:col>4</xdr:col>
                <xdr:colOff>342900</xdr:colOff>
                <xdr:row>34</xdr:row>
                <xdr:rowOff>28575</xdr:rowOff>
              </from>
              <to>
                <xdr:col>4</xdr:col>
                <xdr:colOff>581025</xdr:colOff>
                <xdr:row>34</xdr:row>
                <xdr:rowOff>171450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3" r:id="rId19">
          <objectPr defaultSize="0" autoPict="0" r:id="rId13">
            <anchor moveWithCells="1" sizeWithCells="1">
              <from>
                <xdr:col>8</xdr:col>
                <xdr:colOff>323850</xdr:colOff>
                <xdr:row>35</xdr:row>
                <xdr:rowOff>47625</xdr:rowOff>
              </from>
              <to>
                <xdr:col>8</xdr:col>
                <xdr:colOff>600075</xdr:colOff>
                <xdr:row>36</xdr:row>
                <xdr:rowOff>0</xdr:rowOff>
              </to>
            </anchor>
          </objectPr>
        </oleObject>
      </mc:Choice>
      <mc:Fallback>
        <oleObject progId="Equation.3" shapeId="1033" r:id="rId19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 sizeWithCells="1">
              <from>
                <xdr:col>8</xdr:col>
                <xdr:colOff>295275</xdr:colOff>
                <xdr:row>36</xdr:row>
                <xdr:rowOff>38100</xdr:rowOff>
              </from>
              <to>
                <xdr:col>8</xdr:col>
                <xdr:colOff>561975</xdr:colOff>
                <xdr:row>37</xdr:row>
                <xdr:rowOff>9525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23">
            <anchor moveWithCells="1" sizeWithCells="1">
              <from>
                <xdr:col>6</xdr:col>
                <xdr:colOff>0</xdr:colOff>
                <xdr:row>31</xdr:row>
                <xdr:rowOff>180975</xdr:rowOff>
              </from>
              <to>
                <xdr:col>7</xdr:col>
                <xdr:colOff>409575</xdr:colOff>
                <xdr:row>33</xdr:row>
                <xdr:rowOff>28575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4">
          <objectPr defaultSize="0" autoPict="0" r:id="rId25">
            <anchor moveWithCells="1" sizeWithCells="1">
              <from>
                <xdr:col>1</xdr:col>
                <xdr:colOff>266700</xdr:colOff>
                <xdr:row>37</xdr:row>
                <xdr:rowOff>180975</xdr:rowOff>
              </from>
              <to>
                <xdr:col>2</xdr:col>
                <xdr:colOff>9525</xdr:colOff>
                <xdr:row>39</xdr:row>
                <xdr:rowOff>38100</xdr:rowOff>
              </to>
            </anchor>
          </objectPr>
        </oleObject>
      </mc:Choice>
      <mc:Fallback>
        <oleObject progId="Equation.3" shapeId="1036" r:id="rId24"/>
      </mc:Fallback>
    </mc:AlternateContent>
    <mc:AlternateContent xmlns:mc="http://schemas.openxmlformats.org/markup-compatibility/2006">
      <mc:Choice Requires="x14">
        <oleObject progId="Equation.3" shapeId="1038" r:id="rId26">
          <objectPr defaultSize="0" autoPict="0" r:id="rId27">
            <anchor moveWithCells="1" sizeWithCells="1">
              <from>
                <xdr:col>4</xdr:col>
                <xdr:colOff>361950</xdr:colOff>
                <xdr:row>39</xdr:row>
                <xdr:rowOff>76200</xdr:rowOff>
              </from>
              <to>
                <xdr:col>6</xdr:col>
                <xdr:colOff>276225</xdr:colOff>
                <xdr:row>41</xdr:row>
                <xdr:rowOff>152400</xdr:rowOff>
              </to>
            </anchor>
          </objectPr>
        </oleObject>
      </mc:Choice>
      <mc:Fallback>
        <oleObject progId="Equation.3" shapeId="1038" r:id="rId26"/>
      </mc:Fallback>
    </mc:AlternateContent>
    <mc:AlternateContent xmlns:mc="http://schemas.openxmlformats.org/markup-compatibility/2006">
      <mc:Choice Requires="x14">
        <oleObject progId="Equation.3" shapeId="1039" r:id="rId28">
          <objectPr defaultSize="0" autoPict="0" r:id="rId29">
            <anchor moveWithCells="1" sizeWithCells="1">
              <from>
                <xdr:col>0</xdr:col>
                <xdr:colOff>352425</xdr:colOff>
                <xdr:row>42</xdr:row>
                <xdr:rowOff>38100</xdr:rowOff>
              </from>
              <to>
                <xdr:col>0</xdr:col>
                <xdr:colOff>590550</xdr:colOff>
                <xdr:row>42</xdr:row>
                <xdr:rowOff>180975</xdr:rowOff>
              </to>
            </anchor>
          </objectPr>
        </oleObject>
      </mc:Choice>
      <mc:Fallback>
        <oleObject progId="Equation.3" shapeId="1039" r:id="rId28"/>
      </mc:Fallback>
    </mc:AlternateContent>
    <mc:AlternateContent xmlns:mc="http://schemas.openxmlformats.org/markup-compatibility/2006">
      <mc:Choice Requires="x14">
        <oleObject progId="Equation.3" shapeId="1043" r:id="rId30">
          <objectPr defaultSize="0" autoPict="0" r:id="rId29">
            <anchor moveWithCells="1" sizeWithCells="1">
              <from>
                <xdr:col>0</xdr:col>
                <xdr:colOff>352425</xdr:colOff>
                <xdr:row>48</xdr:row>
                <xdr:rowOff>38100</xdr:rowOff>
              </from>
              <to>
                <xdr:col>0</xdr:col>
                <xdr:colOff>590550</xdr:colOff>
                <xdr:row>48</xdr:row>
                <xdr:rowOff>180975</xdr:rowOff>
              </to>
            </anchor>
          </objectPr>
        </oleObject>
      </mc:Choice>
      <mc:Fallback>
        <oleObject progId="Equation.3" shapeId="1043" r:id="rId30"/>
      </mc:Fallback>
    </mc:AlternateContent>
    <mc:AlternateContent xmlns:mc="http://schemas.openxmlformats.org/markup-compatibility/2006">
      <mc:Choice Requires="x14">
        <oleObject progId="Equation.3" shapeId="1045" r:id="rId31">
          <objectPr defaultSize="0" autoPict="0" r:id="rId32">
            <anchor moveWithCells="1" sizeWithCells="1">
              <from>
                <xdr:col>5</xdr:col>
                <xdr:colOff>342900</xdr:colOff>
                <xdr:row>45</xdr:row>
                <xdr:rowOff>66675</xdr:rowOff>
              </from>
              <to>
                <xdr:col>7</xdr:col>
                <xdr:colOff>504825</xdr:colOff>
                <xdr:row>47</xdr:row>
                <xdr:rowOff>171450</xdr:rowOff>
              </to>
            </anchor>
          </objectPr>
        </oleObject>
      </mc:Choice>
      <mc:Fallback>
        <oleObject progId="Equation.3" shapeId="1045" r:id="rId31"/>
      </mc:Fallback>
    </mc:AlternateContent>
    <mc:AlternateContent xmlns:mc="http://schemas.openxmlformats.org/markup-compatibility/2006">
      <mc:Choice Requires="x14">
        <oleObject progId="Equation.3" shapeId="1047" r:id="rId33">
          <objectPr defaultSize="0" autoPict="0" r:id="rId34">
            <anchor moveWithCells="1" sizeWithCells="1">
              <from>
                <xdr:col>2</xdr:col>
                <xdr:colOff>161925</xdr:colOff>
                <xdr:row>42</xdr:row>
                <xdr:rowOff>19050</xdr:rowOff>
              </from>
              <to>
                <xdr:col>3</xdr:col>
                <xdr:colOff>0</xdr:colOff>
                <xdr:row>43</xdr:row>
                <xdr:rowOff>28575</xdr:rowOff>
              </to>
            </anchor>
          </objectPr>
        </oleObject>
      </mc:Choice>
      <mc:Fallback>
        <oleObject progId="Equation.3" shapeId="1047" r:id="rId33"/>
      </mc:Fallback>
    </mc:AlternateContent>
    <mc:AlternateContent xmlns:mc="http://schemas.openxmlformats.org/markup-compatibility/2006">
      <mc:Choice Requires="x14">
        <oleObject progId="Equation.3" shapeId="1048" r:id="rId35">
          <objectPr defaultSize="0" autoPict="0" r:id="rId36">
            <anchor moveWithCells="1" sizeWithCells="1">
              <from>
                <xdr:col>2</xdr:col>
                <xdr:colOff>133350</xdr:colOff>
                <xdr:row>48</xdr:row>
                <xdr:rowOff>9525</xdr:rowOff>
              </from>
              <to>
                <xdr:col>2</xdr:col>
                <xdr:colOff>600075</xdr:colOff>
                <xdr:row>49</xdr:row>
                <xdr:rowOff>19050</xdr:rowOff>
              </to>
            </anchor>
          </objectPr>
        </oleObject>
      </mc:Choice>
      <mc:Fallback>
        <oleObject progId="Equation.3" shapeId="1048" r:id="rId35"/>
      </mc:Fallback>
    </mc:AlternateContent>
    <mc:AlternateContent xmlns:mc="http://schemas.openxmlformats.org/markup-compatibility/2006">
      <mc:Choice Requires="x14">
        <oleObject progId="Equation.3" shapeId="1052" r:id="rId37">
          <objectPr defaultSize="0" autoPict="0" r:id="rId38">
            <anchor moveWithCells="1" sizeWithCells="1">
              <from>
                <xdr:col>2</xdr:col>
                <xdr:colOff>257175</xdr:colOff>
                <xdr:row>52</xdr:row>
                <xdr:rowOff>47625</xdr:rowOff>
              </from>
              <to>
                <xdr:col>2</xdr:col>
                <xdr:colOff>381000</xdr:colOff>
                <xdr:row>52</xdr:row>
                <xdr:rowOff>190500</xdr:rowOff>
              </to>
            </anchor>
          </objectPr>
        </oleObject>
      </mc:Choice>
      <mc:Fallback>
        <oleObject progId="Equation.3" shapeId="1052" r:id="rId37"/>
      </mc:Fallback>
    </mc:AlternateContent>
    <mc:AlternateContent xmlns:mc="http://schemas.openxmlformats.org/markup-compatibility/2006">
      <mc:Choice Requires="x14">
        <oleObject progId="Equation.3" shapeId="1053" r:id="rId39">
          <objectPr defaultSize="0" autoPict="0" r:id="rId40">
            <anchor moveWithCells="1" sizeWithCells="1">
              <from>
                <xdr:col>6</xdr:col>
                <xdr:colOff>200025</xdr:colOff>
                <xdr:row>52</xdr:row>
                <xdr:rowOff>19050</xdr:rowOff>
              </from>
              <to>
                <xdr:col>6</xdr:col>
                <xdr:colOff>552450</xdr:colOff>
                <xdr:row>53</xdr:row>
                <xdr:rowOff>19050</xdr:rowOff>
              </to>
            </anchor>
          </objectPr>
        </oleObject>
      </mc:Choice>
      <mc:Fallback>
        <oleObject progId="Equation.3" shapeId="1053" r:id="rId39"/>
      </mc:Fallback>
    </mc:AlternateContent>
    <mc:AlternateContent xmlns:mc="http://schemas.openxmlformats.org/markup-compatibility/2006">
      <mc:Choice Requires="x14">
        <oleObject progId="Equation.3" shapeId="1055" r:id="rId41">
          <objectPr defaultSize="0" autoPict="0" r:id="rId42">
            <anchor moveWithCells="1" sizeWithCells="1">
              <from>
                <xdr:col>0</xdr:col>
                <xdr:colOff>123825</xdr:colOff>
                <xdr:row>54</xdr:row>
                <xdr:rowOff>19050</xdr:rowOff>
              </from>
              <to>
                <xdr:col>0</xdr:col>
                <xdr:colOff>590550</xdr:colOff>
                <xdr:row>55</xdr:row>
                <xdr:rowOff>28575</xdr:rowOff>
              </to>
            </anchor>
          </objectPr>
        </oleObject>
      </mc:Choice>
      <mc:Fallback>
        <oleObject progId="Equation.3" shapeId="1055" r:id="rId41"/>
      </mc:Fallback>
    </mc:AlternateContent>
    <mc:AlternateContent xmlns:mc="http://schemas.openxmlformats.org/markup-compatibility/2006">
      <mc:Choice Requires="x14">
        <oleObject progId="Equation.3" shapeId="1056" r:id="rId43">
          <objectPr defaultSize="0" autoPict="0" r:id="rId44">
            <anchor moveWithCells="1" sizeWithCells="1">
              <from>
                <xdr:col>2</xdr:col>
                <xdr:colOff>342900</xdr:colOff>
                <xdr:row>54</xdr:row>
                <xdr:rowOff>47625</xdr:rowOff>
              </from>
              <to>
                <xdr:col>2</xdr:col>
                <xdr:colOff>581025</xdr:colOff>
                <xdr:row>55</xdr:row>
                <xdr:rowOff>0</xdr:rowOff>
              </to>
            </anchor>
          </objectPr>
        </oleObject>
      </mc:Choice>
      <mc:Fallback>
        <oleObject progId="Equation.3" shapeId="1056" r:id="rId43"/>
      </mc:Fallback>
    </mc:AlternateContent>
    <mc:AlternateContent xmlns:mc="http://schemas.openxmlformats.org/markup-compatibility/2006">
      <mc:Choice Requires="x14">
        <oleObject progId="Equation.3" shapeId="1070" r:id="rId45">
          <objectPr defaultSize="0" autoPict="0" r:id="rId8">
            <anchor moveWithCells="1" sizeWithCells="1">
              <from>
                <xdr:col>4</xdr:col>
                <xdr:colOff>342900</xdr:colOff>
                <xdr:row>60</xdr:row>
                <xdr:rowOff>28575</xdr:rowOff>
              </from>
              <to>
                <xdr:col>4</xdr:col>
                <xdr:colOff>581025</xdr:colOff>
                <xdr:row>60</xdr:row>
                <xdr:rowOff>171450</xdr:rowOff>
              </to>
            </anchor>
          </objectPr>
        </oleObject>
      </mc:Choice>
      <mc:Fallback>
        <oleObject progId="Equation.3" shapeId="1070" r:id="rId45"/>
      </mc:Fallback>
    </mc:AlternateContent>
    <mc:AlternateContent xmlns:mc="http://schemas.openxmlformats.org/markup-compatibility/2006">
      <mc:Choice Requires="x14">
        <oleObject progId="Equation.3" shapeId="1071" r:id="rId46">
          <objectPr defaultSize="0" autoPict="0" r:id="rId13">
            <anchor moveWithCells="1" sizeWithCells="1">
              <from>
                <xdr:col>8</xdr:col>
                <xdr:colOff>323850</xdr:colOff>
                <xdr:row>61</xdr:row>
                <xdr:rowOff>0</xdr:rowOff>
              </from>
              <to>
                <xdr:col>8</xdr:col>
                <xdr:colOff>600075</xdr:colOff>
                <xdr:row>61</xdr:row>
                <xdr:rowOff>0</xdr:rowOff>
              </to>
            </anchor>
          </objectPr>
        </oleObject>
      </mc:Choice>
      <mc:Fallback>
        <oleObject progId="Equation.3" shapeId="1071" r:id="rId46"/>
      </mc:Fallback>
    </mc:AlternateContent>
    <mc:AlternateContent xmlns:mc="http://schemas.openxmlformats.org/markup-compatibility/2006">
      <mc:Choice Requires="x14">
        <oleObject progId="Equation.3" shapeId="1072" r:id="rId47">
          <objectPr defaultSize="0" autoPict="0" r:id="rId21">
            <anchor moveWithCells="1" sizeWithCells="1">
              <from>
                <xdr:col>7</xdr:col>
                <xdr:colOff>323850</xdr:colOff>
                <xdr:row>61</xdr:row>
                <xdr:rowOff>47625</xdr:rowOff>
              </from>
              <to>
                <xdr:col>7</xdr:col>
                <xdr:colOff>590550</xdr:colOff>
                <xdr:row>62</xdr:row>
                <xdr:rowOff>19050</xdr:rowOff>
              </to>
            </anchor>
          </objectPr>
        </oleObject>
      </mc:Choice>
      <mc:Fallback>
        <oleObject progId="Equation.3" shapeId="1072" r:id="rId47"/>
      </mc:Fallback>
    </mc:AlternateContent>
    <mc:AlternateContent xmlns:mc="http://schemas.openxmlformats.org/markup-compatibility/2006">
      <mc:Choice Requires="x14">
        <oleObject progId="Equation.3" shapeId="1073" r:id="rId48">
          <objectPr defaultSize="0" autoPict="0" r:id="rId8">
            <anchor moveWithCells="1" sizeWithCells="1">
              <from>
                <xdr:col>4</xdr:col>
                <xdr:colOff>342900</xdr:colOff>
                <xdr:row>69</xdr:row>
                <xdr:rowOff>28575</xdr:rowOff>
              </from>
              <to>
                <xdr:col>4</xdr:col>
                <xdr:colOff>581025</xdr:colOff>
                <xdr:row>69</xdr:row>
                <xdr:rowOff>171450</xdr:rowOff>
              </to>
            </anchor>
          </objectPr>
        </oleObject>
      </mc:Choice>
      <mc:Fallback>
        <oleObject progId="Equation.3" shapeId="1073" r:id="rId48"/>
      </mc:Fallback>
    </mc:AlternateContent>
    <mc:AlternateContent xmlns:mc="http://schemas.openxmlformats.org/markup-compatibility/2006">
      <mc:Choice Requires="x14">
        <oleObject progId="Equation.3" shapeId="1074" r:id="rId49">
          <objectPr defaultSize="0" autoPict="0" r:id="rId13">
            <anchor moveWithCells="1" sizeWithCells="1">
              <from>
                <xdr:col>8</xdr:col>
                <xdr:colOff>323850</xdr:colOff>
                <xdr:row>70</xdr:row>
                <xdr:rowOff>0</xdr:rowOff>
              </from>
              <to>
                <xdr:col>8</xdr:col>
                <xdr:colOff>600075</xdr:colOff>
                <xdr:row>70</xdr:row>
                <xdr:rowOff>0</xdr:rowOff>
              </to>
            </anchor>
          </objectPr>
        </oleObject>
      </mc:Choice>
      <mc:Fallback>
        <oleObject progId="Equation.3" shapeId="1074" r:id="rId49"/>
      </mc:Fallback>
    </mc:AlternateContent>
    <mc:AlternateContent xmlns:mc="http://schemas.openxmlformats.org/markup-compatibility/2006">
      <mc:Choice Requires="x14">
        <oleObject progId="Equation.3" shapeId="1075" r:id="rId50">
          <objectPr defaultSize="0" autoPict="0" r:id="rId21">
            <anchor moveWithCells="1" sizeWithCells="1">
              <from>
                <xdr:col>7</xdr:col>
                <xdr:colOff>352425</xdr:colOff>
                <xdr:row>70</xdr:row>
                <xdr:rowOff>28575</xdr:rowOff>
              </from>
              <to>
                <xdr:col>8</xdr:col>
                <xdr:colOff>9525</xdr:colOff>
                <xdr:row>71</xdr:row>
                <xdr:rowOff>0</xdr:rowOff>
              </to>
            </anchor>
          </objectPr>
        </oleObject>
      </mc:Choice>
      <mc:Fallback>
        <oleObject progId="Equation.3" shapeId="1075" r:id="rId50"/>
      </mc:Fallback>
    </mc:AlternateContent>
    <mc:AlternateContent xmlns:mc="http://schemas.openxmlformats.org/markup-compatibility/2006">
      <mc:Choice Requires="x14">
        <oleObject progId="Equation.3" shapeId="1077" r:id="rId51">
          <objectPr defaultSize="0" autoPict="0" r:id="rId52">
            <anchor moveWithCells="1" sizeWithCells="1">
              <from>
                <xdr:col>7</xdr:col>
                <xdr:colOff>285750</xdr:colOff>
                <xdr:row>72</xdr:row>
                <xdr:rowOff>19050</xdr:rowOff>
              </from>
              <to>
                <xdr:col>7</xdr:col>
                <xdr:colOff>552450</xdr:colOff>
                <xdr:row>73</xdr:row>
                <xdr:rowOff>9525</xdr:rowOff>
              </to>
            </anchor>
          </objectPr>
        </oleObject>
      </mc:Choice>
      <mc:Fallback>
        <oleObject progId="Equation.3" shapeId="1077" r:id="rId51"/>
      </mc:Fallback>
    </mc:AlternateContent>
    <mc:AlternateContent xmlns:mc="http://schemas.openxmlformats.org/markup-compatibility/2006">
      <mc:Choice Requires="x14">
        <oleObject progId="Equation.3" shapeId="1079" r:id="rId53">
          <objectPr defaultSize="0" autoPict="0" r:id="rId13">
            <anchor moveWithCells="1" sizeWithCells="1">
              <from>
                <xdr:col>8</xdr:col>
                <xdr:colOff>323850</xdr:colOff>
                <xdr:row>83</xdr:row>
                <xdr:rowOff>0</xdr:rowOff>
              </from>
              <to>
                <xdr:col>8</xdr:col>
                <xdr:colOff>600075</xdr:colOff>
                <xdr:row>83</xdr:row>
                <xdr:rowOff>0</xdr:rowOff>
              </to>
            </anchor>
          </objectPr>
        </oleObject>
      </mc:Choice>
      <mc:Fallback>
        <oleObject progId="Equation.3" shapeId="1079" r:id="rId53"/>
      </mc:Fallback>
    </mc:AlternateContent>
    <mc:AlternateContent xmlns:mc="http://schemas.openxmlformats.org/markup-compatibility/2006">
      <mc:Choice Requires="x14">
        <oleObject progId="Equation.3" shapeId="1082" r:id="rId54">
          <objectPr defaultSize="0" autoPict="0" r:id="rId55">
            <anchor moveWithCells="1" sizeWithCells="1">
              <from>
                <xdr:col>3</xdr:col>
                <xdr:colOff>323850</xdr:colOff>
                <xdr:row>82</xdr:row>
                <xdr:rowOff>28575</xdr:rowOff>
              </from>
              <to>
                <xdr:col>4</xdr:col>
                <xdr:colOff>9525</xdr:colOff>
                <xdr:row>83</xdr:row>
                <xdr:rowOff>19050</xdr:rowOff>
              </to>
            </anchor>
          </objectPr>
        </oleObject>
      </mc:Choice>
      <mc:Fallback>
        <oleObject progId="Equation.3" shapeId="1082" r:id="rId54"/>
      </mc:Fallback>
    </mc:AlternateContent>
    <mc:AlternateContent xmlns:mc="http://schemas.openxmlformats.org/markup-compatibility/2006">
      <mc:Choice Requires="x14">
        <oleObject progId="Equation.3" shapeId="1083" r:id="rId56">
          <objectPr defaultSize="0" autoPict="0" r:id="rId57">
            <anchor moveWithCells="1" sizeWithCells="1">
              <from>
                <xdr:col>5</xdr:col>
                <xdr:colOff>285750</xdr:colOff>
                <xdr:row>83</xdr:row>
                <xdr:rowOff>28575</xdr:rowOff>
              </from>
              <to>
                <xdr:col>5</xdr:col>
                <xdr:colOff>600075</xdr:colOff>
                <xdr:row>84</xdr:row>
                <xdr:rowOff>0</xdr:rowOff>
              </to>
            </anchor>
          </objectPr>
        </oleObject>
      </mc:Choice>
      <mc:Fallback>
        <oleObject progId="Equation.3" shapeId="1083" r:id="rId56"/>
      </mc:Fallback>
    </mc:AlternateContent>
    <mc:AlternateContent xmlns:mc="http://schemas.openxmlformats.org/markup-compatibility/2006">
      <mc:Choice Requires="x14">
        <oleObject progId="Equation.3" shapeId="1086" r:id="rId58">
          <objectPr defaultSize="0" autoPict="0" r:id="rId59">
            <anchor moveWithCells="1" sizeWithCells="1">
              <from>
                <xdr:col>3</xdr:col>
                <xdr:colOff>352425</xdr:colOff>
                <xdr:row>84</xdr:row>
                <xdr:rowOff>47625</xdr:rowOff>
              </from>
              <to>
                <xdr:col>3</xdr:col>
                <xdr:colOff>590550</xdr:colOff>
                <xdr:row>85</xdr:row>
                <xdr:rowOff>0</xdr:rowOff>
              </to>
            </anchor>
          </objectPr>
        </oleObject>
      </mc:Choice>
      <mc:Fallback>
        <oleObject progId="Equation.3" shapeId="1086" r:id="rId58"/>
      </mc:Fallback>
    </mc:AlternateContent>
    <mc:AlternateContent xmlns:mc="http://schemas.openxmlformats.org/markup-compatibility/2006">
      <mc:Choice Requires="x14">
        <oleObject progId="Equation.3" shapeId="1088" r:id="rId60">
          <objectPr defaultSize="0" autoPict="0" r:id="rId61">
            <anchor moveWithCells="1" sizeWithCells="1">
              <from>
                <xdr:col>1</xdr:col>
                <xdr:colOff>333375</xdr:colOff>
                <xdr:row>94</xdr:row>
                <xdr:rowOff>47625</xdr:rowOff>
              </from>
              <to>
                <xdr:col>1</xdr:col>
                <xdr:colOff>590550</xdr:colOff>
                <xdr:row>95</xdr:row>
                <xdr:rowOff>0</xdr:rowOff>
              </to>
            </anchor>
          </objectPr>
        </oleObject>
      </mc:Choice>
      <mc:Fallback>
        <oleObject progId="Equation.3" shapeId="1088" r:id="rId60"/>
      </mc:Fallback>
    </mc:AlternateContent>
    <mc:AlternateContent xmlns:mc="http://schemas.openxmlformats.org/markup-compatibility/2006">
      <mc:Choice Requires="x14">
        <oleObject progId="Equation.3" shapeId="1090" r:id="rId62">
          <objectPr defaultSize="0" autoPict="0" r:id="rId63">
            <anchor moveWithCells="1" sizeWithCells="1">
              <from>
                <xdr:col>3</xdr:col>
                <xdr:colOff>295275</xdr:colOff>
                <xdr:row>94</xdr:row>
                <xdr:rowOff>47625</xdr:rowOff>
              </from>
              <to>
                <xdr:col>3</xdr:col>
                <xdr:colOff>561975</xdr:colOff>
                <xdr:row>95</xdr:row>
                <xdr:rowOff>0</xdr:rowOff>
              </to>
            </anchor>
          </objectPr>
        </oleObject>
      </mc:Choice>
      <mc:Fallback>
        <oleObject progId="Equation.3" shapeId="1090" r:id="rId62"/>
      </mc:Fallback>
    </mc:AlternateContent>
    <mc:AlternateContent xmlns:mc="http://schemas.openxmlformats.org/markup-compatibility/2006">
      <mc:Choice Requires="x14">
        <oleObject progId="Equation.3" shapeId="1091" r:id="rId64">
          <objectPr defaultSize="0" autoPict="0" r:id="rId65">
            <anchor moveWithCells="1" sizeWithCells="1">
              <from>
                <xdr:col>7</xdr:col>
                <xdr:colOff>352425</xdr:colOff>
                <xdr:row>94</xdr:row>
                <xdr:rowOff>47625</xdr:rowOff>
              </from>
              <to>
                <xdr:col>7</xdr:col>
                <xdr:colOff>590550</xdr:colOff>
                <xdr:row>95</xdr:row>
                <xdr:rowOff>0</xdr:rowOff>
              </to>
            </anchor>
          </objectPr>
        </oleObject>
      </mc:Choice>
      <mc:Fallback>
        <oleObject progId="Equation.3" shapeId="1091" r:id="rId64"/>
      </mc:Fallback>
    </mc:AlternateContent>
    <mc:AlternateContent xmlns:mc="http://schemas.openxmlformats.org/markup-compatibility/2006">
      <mc:Choice Requires="x14">
        <oleObject progId="Equation.3" shapeId="1097" r:id="rId66">
          <objectPr defaultSize="0" autoPict="0" r:id="rId67">
            <anchor moveWithCells="1" sizeWithCells="1">
              <from>
                <xdr:col>9</xdr:col>
                <xdr:colOff>323850</xdr:colOff>
                <xdr:row>106</xdr:row>
                <xdr:rowOff>19050</xdr:rowOff>
              </from>
              <to>
                <xdr:col>9</xdr:col>
                <xdr:colOff>581025</xdr:colOff>
                <xdr:row>107</xdr:row>
                <xdr:rowOff>9525</xdr:rowOff>
              </to>
            </anchor>
          </objectPr>
        </oleObject>
      </mc:Choice>
      <mc:Fallback>
        <oleObject progId="Equation.3" shapeId="1097" r:id="rId66"/>
      </mc:Fallback>
    </mc:AlternateContent>
    <mc:AlternateContent xmlns:mc="http://schemas.openxmlformats.org/markup-compatibility/2006">
      <mc:Choice Requires="x14">
        <oleObject progId="Equation.3" shapeId="1099" r:id="rId68">
          <objectPr defaultSize="0" autoPict="0" r:id="rId69">
            <anchor moveWithCells="1" sizeWithCells="1">
              <from>
                <xdr:col>4</xdr:col>
                <xdr:colOff>304800</xdr:colOff>
                <xdr:row>112</xdr:row>
                <xdr:rowOff>57150</xdr:rowOff>
              </from>
              <to>
                <xdr:col>4</xdr:col>
                <xdr:colOff>561975</xdr:colOff>
                <xdr:row>113</xdr:row>
                <xdr:rowOff>28575</xdr:rowOff>
              </to>
            </anchor>
          </objectPr>
        </oleObject>
      </mc:Choice>
      <mc:Fallback>
        <oleObject progId="Equation.3" shapeId="1099" r:id="rId68"/>
      </mc:Fallback>
    </mc:AlternateContent>
    <mc:AlternateContent xmlns:mc="http://schemas.openxmlformats.org/markup-compatibility/2006">
      <mc:Choice Requires="x14">
        <oleObject progId="Equation.3" shapeId="1101" r:id="rId70">
          <objectPr defaultSize="0" autoPict="0" r:id="rId67">
            <anchor moveWithCells="1" sizeWithCells="1">
              <from>
                <xdr:col>9</xdr:col>
                <xdr:colOff>323850</xdr:colOff>
                <xdr:row>112</xdr:row>
                <xdr:rowOff>19050</xdr:rowOff>
              </from>
              <to>
                <xdr:col>9</xdr:col>
                <xdr:colOff>581025</xdr:colOff>
                <xdr:row>113</xdr:row>
                <xdr:rowOff>9525</xdr:rowOff>
              </to>
            </anchor>
          </objectPr>
        </oleObject>
      </mc:Choice>
      <mc:Fallback>
        <oleObject progId="Equation.3" shapeId="1101" r:id="rId70"/>
      </mc:Fallback>
    </mc:AlternateContent>
    <mc:AlternateContent xmlns:mc="http://schemas.openxmlformats.org/markup-compatibility/2006">
      <mc:Choice Requires="x14">
        <oleObject progId="Equation.3" shapeId="1102" r:id="rId71">
          <objectPr defaultSize="0" autoPict="0" r:id="rId69">
            <anchor moveWithCells="1" sizeWithCells="1">
              <from>
                <xdr:col>3</xdr:col>
                <xdr:colOff>266700</xdr:colOff>
                <xdr:row>108</xdr:row>
                <xdr:rowOff>47625</xdr:rowOff>
              </from>
              <to>
                <xdr:col>3</xdr:col>
                <xdr:colOff>523875</xdr:colOff>
                <xdr:row>109</xdr:row>
                <xdr:rowOff>19050</xdr:rowOff>
              </to>
            </anchor>
          </objectPr>
        </oleObject>
      </mc:Choice>
      <mc:Fallback>
        <oleObject progId="Equation.3" shapeId="1102" r:id="rId71"/>
      </mc:Fallback>
    </mc:AlternateContent>
    <mc:AlternateContent xmlns:mc="http://schemas.openxmlformats.org/markup-compatibility/2006">
      <mc:Choice Requires="x14">
        <oleObject progId="Equation.3" shapeId="1103" r:id="rId72">
          <objectPr defaultSize="0" autoPict="0" r:id="rId73">
            <anchor moveWithCells="1" sizeWithCells="1">
              <from>
                <xdr:col>4</xdr:col>
                <xdr:colOff>276225</xdr:colOff>
                <xdr:row>105</xdr:row>
                <xdr:rowOff>180975</xdr:rowOff>
              </from>
              <to>
                <xdr:col>4</xdr:col>
                <xdr:colOff>542925</xdr:colOff>
                <xdr:row>107</xdr:row>
                <xdr:rowOff>38100</xdr:rowOff>
              </to>
            </anchor>
          </objectPr>
        </oleObject>
      </mc:Choice>
      <mc:Fallback>
        <oleObject progId="Equation.3" shapeId="1103" r:id="rId72"/>
      </mc:Fallback>
    </mc:AlternateContent>
    <mc:AlternateContent xmlns:mc="http://schemas.openxmlformats.org/markup-compatibility/2006">
      <mc:Choice Requires="x14">
        <oleObject progId="Equation.3" shapeId="1104" r:id="rId74">
          <objectPr defaultSize="0" autoPict="0" r:id="rId75">
            <anchor moveWithCells="1" sizeWithCells="1">
              <from>
                <xdr:col>2</xdr:col>
                <xdr:colOff>323850</xdr:colOff>
                <xdr:row>124</xdr:row>
                <xdr:rowOff>0</xdr:rowOff>
              </from>
              <to>
                <xdr:col>2</xdr:col>
                <xdr:colOff>523875</xdr:colOff>
                <xdr:row>125</xdr:row>
                <xdr:rowOff>9525</xdr:rowOff>
              </to>
            </anchor>
          </objectPr>
        </oleObject>
      </mc:Choice>
      <mc:Fallback>
        <oleObject progId="Equation.3" shapeId="1104" r:id="rId74"/>
      </mc:Fallback>
    </mc:AlternateContent>
    <mc:AlternateContent xmlns:mc="http://schemas.openxmlformats.org/markup-compatibility/2006">
      <mc:Choice Requires="x14">
        <oleObject progId="Equation.3" shapeId="1105" r:id="rId76">
          <objectPr defaultSize="0" autoPict="0" r:id="rId77">
            <anchor moveWithCells="1" sizeWithCells="1">
              <from>
                <xdr:col>4</xdr:col>
                <xdr:colOff>381000</xdr:colOff>
                <xdr:row>128</xdr:row>
                <xdr:rowOff>9525</xdr:rowOff>
              </from>
              <to>
                <xdr:col>5</xdr:col>
                <xdr:colOff>28575</xdr:colOff>
                <xdr:row>129</xdr:row>
                <xdr:rowOff>0</xdr:rowOff>
              </to>
            </anchor>
          </objectPr>
        </oleObject>
      </mc:Choice>
      <mc:Fallback>
        <oleObject progId="Equation.3" shapeId="1105" r:id="rId76"/>
      </mc:Fallback>
    </mc:AlternateContent>
    <mc:AlternateContent xmlns:mc="http://schemas.openxmlformats.org/markup-compatibility/2006">
      <mc:Choice Requires="x14">
        <oleObject progId="Equation.3" shapeId="1106" r:id="rId78">
          <objectPr defaultSize="0" autoPict="0" r:id="rId79">
            <anchor moveWithCells="1" sizeWithCells="1">
              <from>
                <xdr:col>7</xdr:col>
                <xdr:colOff>238125</xdr:colOff>
                <xdr:row>128</xdr:row>
                <xdr:rowOff>0</xdr:rowOff>
              </from>
              <to>
                <xdr:col>7</xdr:col>
                <xdr:colOff>581025</xdr:colOff>
                <xdr:row>129</xdr:row>
                <xdr:rowOff>38100</xdr:rowOff>
              </to>
            </anchor>
          </objectPr>
        </oleObject>
      </mc:Choice>
      <mc:Fallback>
        <oleObject progId="Equation.3" shapeId="1106" r:id="rId78"/>
      </mc:Fallback>
    </mc:AlternateContent>
    <mc:AlternateContent xmlns:mc="http://schemas.openxmlformats.org/markup-compatibility/2006">
      <mc:Choice Requires="x14">
        <oleObject progId="Equation.3" shapeId="1108" r:id="rId80">
          <objectPr defaultSize="0" autoPict="0" r:id="rId77">
            <anchor moveWithCells="1" sizeWithCells="1">
              <from>
                <xdr:col>4</xdr:col>
                <xdr:colOff>361950</xdr:colOff>
                <xdr:row>134</xdr:row>
                <xdr:rowOff>9525</xdr:rowOff>
              </from>
              <to>
                <xdr:col>5</xdr:col>
                <xdr:colOff>9525</xdr:colOff>
                <xdr:row>135</xdr:row>
                <xdr:rowOff>0</xdr:rowOff>
              </to>
            </anchor>
          </objectPr>
        </oleObject>
      </mc:Choice>
      <mc:Fallback>
        <oleObject progId="Equation.3" shapeId="1108" r:id="rId80"/>
      </mc:Fallback>
    </mc:AlternateContent>
    <mc:AlternateContent xmlns:mc="http://schemas.openxmlformats.org/markup-compatibility/2006">
      <mc:Choice Requires="x14">
        <oleObject progId="Equation.3" shapeId="1109" r:id="rId81">
          <objectPr defaultSize="0" autoPict="0" r:id="rId82">
            <anchor moveWithCells="1" sizeWithCells="1">
              <from>
                <xdr:col>7</xdr:col>
                <xdr:colOff>295275</xdr:colOff>
                <xdr:row>134</xdr:row>
                <xdr:rowOff>38100</xdr:rowOff>
              </from>
              <to>
                <xdr:col>7</xdr:col>
                <xdr:colOff>561975</xdr:colOff>
                <xdr:row>134</xdr:row>
                <xdr:rowOff>180975</xdr:rowOff>
              </to>
            </anchor>
          </objectPr>
        </oleObject>
      </mc:Choice>
      <mc:Fallback>
        <oleObject progId="Equation.3" shapeId="1109" r:id="rId81"/>
      </mc:Fallback>
    </mc:AlternateContent>
    <mc:AlternateContent xmlns:mc="http://schemas.openxmlformats.org/markup-compatibility/2006">
      <mc:Choice Requires="x14">
        <oleObject progId="Equation.3" shapeId="1110" r:id="rId83">
          <objectPr defaultSize="0" autoPict="0" r:id="rId82">
            <anchor moveWithCells="1" sizeWithCells="1">
              <from>
                <xdr:col>1</xdr:col>
                <xdr:colOff>352425</xdr:colOff>
                <xdr:row>130</xdr:row>
                <xdr:rowOff>57150</xdr:rowOff>
              </from>
              <to>
                <xdr:col>2</xdr:col>
                <xdr:colOff>9525</xdr:colOff>
                <xdr:row>131</xdr:row>
                <xdr:rowOff>9525</xdr:rowOff>
              </to>
            </anchor>
          </objectPr>
        </oleObject>
      </mc:Choice>
      <mc:Fallback>
        <oleObject progId="Equation.3" shapeId="1110" r:id="rId83"/>
      </mc:Fallback>
    </mc:AlternateContent>
    <mc:AlternateContent xmlns:mc="http://schemas.openxmlformats.org/markup-compatibility/2006">
      <mc:Choice Requires="x14">
        <oleObject progId="Equation.3" shapeId="1114" r:id="rId84">
          <objectPr defaultSize="0" autoPict="0" r:id="rId67">
            <anchor moveWithCells="1" sizeWithCells="1">
              <from>
                <xdr:col>8</xdr:col>
                <xdr:colOff>323850</xdr:colOff>
                <xdr:row>118</xdr:row>
                <xdr:rowOff>19050</xdr:rowOff>
              </from>
              <to>
                <xdr:col>8</xdr:col>
                <xdr:colOff>581025</xdr:colOff>
                <xdr:row>119</xdr:row>
                <xdr:rowOff>9525</xdr:rowOff>
              </to>
            </anchor>
          </objectPr>
        </oleObject>
      </mc:Choice>
      <mc:Fallback>
        <oleObject progId="Equation.3" shapeId="1114" r:id="rId84"/>
      </mc:Fallback>
    </mc:AlternateContent>
    <mc:AlternateContent xmlns:mc="http://schemas.openxmlformats.org/markup-compatibility/2006">
      <mc:Choice Requires="x14">
        <oleObject progId="Equation.3" shapeId="1115" r:id="rId85">
          <objectPr defaultSize="0" autoPict="0" r:id="rId86">
            <anchor moveWithCells="1" sizeWithCells="1">
              <from>
                <xdr:col>3</xdr:col>
                <xdr:colOff>304800</xdr:colOff>
                <xdr:row>118</xdr:row>
                <xdr:rowOff>47625</xdr:rowOff>
              </from>
              <to>
                <xdr:col>3</xdr:col>
                <xdr:colOff>571500</xdr:colOff>
                <xdr:row>119</xdr:row>
                <xdr:rowOff>0</xdr:rowOff>
              </to>
            </anchor>
          </objectPr>
        </oleObject>
      </mc:Choice>
      <mc:Fallback>
        <oleObject progId="Equation.3" shapeId="1115" r:id="rId85"/>
      </mc:Fallback>
    </mc:AlternateContent>
    <mc:AlternateContent xmlns:mc="http://schemas.openxmlformats.org/markup-compatibility/2006">
      <mc:Choice Requires="x14">
        <oleObject progId="Equation.3" shapeId="1121" r:id="rId87">
          <objectPr defaultSize="0" autoPict="0" r:id="rId88">
            <anchor moveWithCells="1" sizeWithCells="1">
              <from>
                <xdr:col>1</xdr:col>
                <xdr:colOff>400050</xdr:colOff>
                <xdr:row>95</xdr:row>
                <xdr:rowOff>142875</xdr:rowOff>
              </from>
              <to>
                <xdr:col>4</xdr:col>
                <xdr:colOff>523875</xdr:colOff>
                <xdr:row>99</xdr:row>
                <xdr:rowOff>9525</xdr:rowOff>
              </to>
            </anchor>
          </objectPr>
        </oleObject>
      </mc:Choice>
      <mc:Fallback>
        <oleObject progId="Equation.3" shapeId="1121" r:id="rId87"/>
      </mc:Fallback>
    </mc:AlternateContent>
    <mc:AlternateContent xmlns:mc="http://schemas.openxmlformats.org/markup-compatibility/2006">
      <mc:Choice Requires="x14">
        <oleObject progId="Equation.3" shapeId="1122" r:id="rId89">
          <objectPr defaultSize="0" autoPict="0" r:id="rId90">
            <anchor moveWithCells="1" sizeWithCells="1">
              <from>
                <xdr:col>6</xdr:col>
                <xdr:colOff>57150</xdr:colOff>
                <xdr:row>95</xdr:row>
                <xdr:rowOff>152400</xdr:rowOff>
              </from>
              <to>
                <xdr:col>9</xdr:col>
                <xdr:colOff>571500</xdr:colOff>
                <xdr:row>99</xdr:row>
                <xdr:rowOff>38100</xdr:rowOff>
              </to>
            </anchor>
          </objectPr>
        </oleObject>
      </mc:Choice>
      <mc:Fallback>
        <oleObject progId="Equation.3" shapeId="1122" r:id="rId89"/>
      </mc:Fallback>
    </mc:AlternateContent>
    <mc:AlternateContent xmlns:mc="http://schemas.openxmlformats.org/markup-compatibility/2006">
      <mc:Choice Requires="x14">
        <oleObject progId="Equation.3" shapeId="1123" r:id="rId91">
          <objectPr defaultSize="0" autoPict="0" r:id="rId92">
            <anchor moveWithCells="1" sizeWithCells="1">
              <from>
                <xdr:col>3</xdr:col>
                <xdr:colOff>276225</xdr:colOff>
                <xdr:row>113</xdr:row>
                <xdr:rowOff>180975</xdr:rowOff>
              </from>
              <to>
                <xdr:col>3</xdr:col>
                <xdr:colOff>542925</xdr:colOff>
                <xdr:row>115</xdr:row>
                <xdr:rowOff>38100</xdr:rowOff>
              </to>
            </anchor>
          </objectPr>
        </oleObject>
      </mc:Choice>
      <mc:Fallback>
        <oleObject progId="Equation.3" shapeId="1123" r:id="rId91"/>
      </mc:Fallback>
    </mc:AlternateContent>
    <mc:AlternateContent xmlns:mc="http://schemas.openxmlformats.org/markup-compatibility/2006">
      <mc:Choice Requires="x14">
        <oleObject progId="Equation.3" shapeId="1124" r:id="rId93">
          <objectPr defaultSize="0" autoPict="0" r:id="rId94">
            <anchor moveWithCells="1" sizeWithCells="1">
              <from>
                <xdr:col>7</xdr:col>
                <xdr:colOff>247650</xdr:colOff>
                <xdr:row>120</xdr:row>
                <xdr:rowOff>0</xdr:rowOff>
              </from>
              <to>
                <xdr:col>8</xdr:col>
                <xdr:colOff>590550</xdr:colOff>
                <xdr:row>121</xdr:row>
                <xdr:rowOff>47625</xdr:rowOff>
              </to>
            </anchor>
          </objectPr>
        </oleObject>
      </mc:Choice>
      <mc:Fallback>
        <oleObject progId="Equation.3" shapeId="1124" r:id="rId93"/>
      </mc:Fallback>
    </mc:AlternateContent>
    <mc:AlternateContent xmlns:mc="http://schemas.openxmlformats.org/markup-compatibility/2006">
      <mc:Choice Requires="x14">
        <oleObject progId="Equation.3" shapeId="1125" r:id="rId95">
          <objectPr defaultSize="0" autoPict="0" r:id="rId96">
            <anchor moveWithCells="1" sizeWithCells="1">
              <from>
                <xdr:col>7</xdr:col>
                <xdr:colOff>323850</xdr:colOff>
                <xdr:row>121</xdr:row>
                <xdr:rowOff>161925</xdr:rowOff>
              </from>
              <to>
                <xdr:col>8</xdr:col>
                <xdr:colOff>581025</xdr:colOff>
                <xdr:row>123</xdr:row>
                <xdr:rowOff>19050</xdr:rowOff>
              </to>
            </anchor>
          </objectPr>
        </oleObject>
      </mc:Choice>
      <mc:Fallback>
        <oleObject progId="Equation.3" shapeId="1125" r:id="rId95"/>
      </mc:Fallback>
    </mc:AlternateContent>
    <mc:AlternateContent xmlns:mc="http://schemas.openxmlformats.org/markup-compatibility/2006">
      <mc:Choice Requires="x14">
        <oleObject progId="Equation.3" shapeId="1126" r:id="rId97">
          <objectPr defaultSize="0" autoPict="0" r:id="rId98">
            <anchor moveWithCells="1" sizeWithCells="1">
              <from>
                <xdr:col>2</xdr:col>
                <xdr:colOff>266700</xdr:colOff>
                <xdr:row>135</xdr:row>
                <xdr:rowOff>152400</xdr:rowOff>
              </from>
              <to>
                <xdr:col>3</xdr:col>
                <xdr:colOff>0</xdr:colOff>
                <xdr:row>137</xdr:row>
                <xdr:rowOff>0</xdr:rowOff>
              </to>
            </anchor>
          </objectPr>
        </oleObject>
      </mc:Choice>
      <mc:Fallback>
        <oleObject progId="Equation.3" shapeId="1126" r:id="rId97"/>
      </mc:Fallback>
    </mc:AlternateContent>
    <mc:AlternateContent xmlns:mc="http://schemas.openxmlformats.org/markup-compatibility/2006">
      <mc:Choice Requires="x14">
        <oleObject progId="Equation.3" shapeId="1128" r:id="rId99">
          <objectPr defaultSize="0" autoPict="0" r:id="rId86">
            <anchor moveWithCells="1" sizeWithCells="1">
              <from>
                <xdr:col>3</xdr:col>
                <xdr:colOff>304800</xdr:colOff>
                <xdr:row>140</xdr:row>
                <xdr:rowOff>47625</xdr:rowOff>
              </from>
              <to>
                <xdr:col>3</xdr:col>
                <xdr:colOff>571500</xdr:colOff>
                <xdr:row>141</xdr:row>
                <xdr:rowOff>0</xdr:rowOff>
              </to>
            </anchor>
          </objectPr>
        </oleObject>
      </mc:Choice>
      <mc:Fallback>
        <oleObject progId="Equation.3" shapeId="1128" r:id="rId99"/>
      </mc:Fallback>
    </mc:AlternateContent>
    <mc:AlternateContent xmlns:mc="http://schemas.openxmlformats.org/markup-compatibility/2006">
      <mc:Choice Requires="x14">
        <oleObject progId="Equation.3" shapeId="1129" r:id="rId100">
          <objectPr defaultSize="0" autoPict="0" r:id="rId101">
            <anchor moveWithCells="1" sizeWithCells="1">
              <from>
                <xdr:col>9</xdr:col>
                <xdr:colOff>209550</xdr:colOff>
                <xdr:row>142</xdr:row>
                <xdr:rowOff>0</xdr:rowOff>
              </from>
              <to>
                <xdr:col>9</xdr:col>
                <xdr:colOff>485775</xdr:colOff>
                <xdr:row>143</xdr:row>
                <xdr:rowOff>28575</xdr:rowOff>
              </to>
            </anchor>
          </objectPr>
        </oleObject>
      </mc:Choice>
      <mc:Fallback>
        <oleObject progId="Equation.3" shapeId="1129" r:id="rId100"/>
      </mc:Fallback>
    </mc:AlternateContent>
    <mc:AlternateContent xmlns:mc="http://schemas.openxmlformats.org/markup-compatibility/2006">
      <mc:Choice Requires="x14">
        <oleObject progId="Equation.3" shapeId="1130" r:id="rId102">
          <objectPr defaultSize="0" autoPict="0" r:id="rId103">
            <anchor moveWithCells="1" sizeWithCells="1">
              <from>
                <xdr:col>8</xdr:col>
                <xdr:colOff>276225</xdr:colOff>
                <xdr:row>143</xdr:row>
                <xdr:rowOff>180975</xdr:rowOff>
              </from>
              <to>
                <xdr:col>8</xdr:col>
                <xdr:colOff>581025</xdr:colOff>
                <xdr:row>145</xdr:row>
                <xdr:rowOff>19050</xdr:rowOff>
              </to>
            </anchor>
          </objectPr>
        </oleObject>
      </mc:Choice>
      <mc:Fallback>
        <oleObject progId="Equation.3" shapeId="1130" r:id="rId102"/>
      </mc:Fallback>
    </mc:AlternateContent>
    <mc:AlternateContent xmlns:mc="http://schemas.openxmlformats.org/markup-compatibility/2006">
      <mc:Choice Requires="x14">
        <oleObject progId="Equation.3" shapeId="1131" r:id="rId104">
          <objectPr defaultSize="0" autoPict="0" r:id="rId105">
            <anchor moveWithCells="1" sizeWithCells="1">
              <from>
                <xdr:col>2</xdr:col>
                <xdr:colOff>180975</xdr:colOff>
                <xdr:row>146</xdr:row>
                <xdr:rowOff>0</xdr:rowOff>
              </from>
              <to>
                <xdr:col>3</xdr:col>
                <xdr:colOff>552450</xdr:colOff>
                <xdr:row>147</xdr:row>
                <xdr:rowOff>47625</xdr:rowOff>
              </to>
            </anchor>
          </objectPr>
        </oleObject>
      </mc:Choice>
      <mc:Fallback>
        <oleObject progId="Equation.3" shapeId="1131" r:id="rId10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http://mathprofi.ru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Емелин А.</dc:creator>
  <cp:keywords/>
  <dc:description/>
  <cp:lastModifiedBy>X</cp:lastModifiedBy>
  <cp:revision/>
  <dcterms:created xsi:type="dcterms:W3CDTF">1996-10-08T23:32:33Z</dcterms:created>
  <dcterms:modified xsi:type="dcterms:W3CDTF">2023-03-21T21:55:20Z</dcterms:modified>
  <cp:category/>
  <cp:contentStatus/>
</cp:coreProperties>
</file>