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bba444eb789f06d/Documents/GitHub/Digging-Deeper---Master-Thesis/Data Output/Commodity Production/"/>
    </mc:Choice>
  </mc:AlternateContent>
  <xr:revisionPtr revIDLastSave="6" documentId="13_ncr:1_{932AB8D7-0D61-4531-97F1-CF6B8FB397F1}" xr6:coauthVersionLast="47" xr6:coauthVersionMax="47" xr10:uidLastSave="{1C13AB3F-202A-49D6-95A3-FFE7FA4D983B}"/>
  <bookViews>
    <workbookView xWindow="-19298" yWindow="-98" windowWidth="19396" windowHeight="10276" xr2:uid="{00000000-000D-0000-FFFF-FFFF00000000}"/>
  </bookViews>
  <sheets>
    <sheet name="Commodity_Production" sheetId="1" r:id="rId1"/>
  </sheets>
  <definedNames>
    <definedName name="_xlnm._FilterDatabase" localSheetId="0" hidden="1">Commodity_Production!$A$1:$BX$539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3" i="1" l="1" a="1"/>
  <c r="E543" i="1" s="1"/>
  <c r="BP2" i="1"/>
  <c r="BU3" i="1"/>
  <c r="BU7" i="1"/>
  <c r="BU6" i="1"/>
  <c r="BU5" i="1"/>
  <c r="BU2" i="1"/>
  <c r="BU4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P535" i="1"/>
  <c r="BP3" i="1"/>
  <c r="BP4" i="1"/>
  <c r="BP5" i="1"/>
  <c r="BP6" i="1"/>
  <c r="BQ6" i="1" s="1"/>
  <c r="BR6" i="1" s="1"/>
  <c r="BP7" i="1"/>
  <c r="BP8" i="1"/>
  <c r="BP9" i="1"/>
  <c r="BP10" i="1"/>
  <c r="BP11" i="1"/>
  <c r="BP12" i="1"/>
  <c r="BP13" i="1"/>
  <c r="BP14" i="1"/>
  <c r="BP15" i="1"/>
  <c r="BP16" i="1"/>
  <c r="BP17" i="1"/>
  <c r="BQ17" i="1" s="1"/>
  <c r="BR17" i="1" s="1"/>
  <c r="BP18" i="1"/>
  <c r="BP19" i="1"/>
  <c r="BQ19" i="1" s="1"/>
  <c r="BR19" i="1" s="1"/>
  <c r="BP20" i="1"/>
  <c r="BQ20" i="1" s="1"/>
  <c r="BR20" i="1" s="1"/>
  <c r="BP21" i="1"/>
  <c r="BP22" i="1"/>
  <c r="BQ22" i="1" s="1"/>
  <c r="BR22" i="1" s="1"/>
  <c r="BP23" i="1"/>
  <c r="BP24" i="1"/>
  <c r="BP25" i="1"/>
  <c r="BP26" i="1"/>
  <c r="BP27" i="1"/>
  <c r="BP28" i="1"/>
  <c r="BP29" i="1"/>
  <c r="BP30" i="1"/>
  <c r="BP31" i="1"/>
  <c r="BP32" i="1"/>
  <c r="BP33" i="1"/>
  <c r="BQ33" i="1" s="1"/>
  <c r="BR33" i="1" s="1"/>
  <c r="BP34" i="1"/>
  <c r="BP35" i="1"/>
  <c r="BP36" i="1"/>
  <c r="BQ36" i="1" s="1"/>
  <c r="BR36" i="1" s="1"/>
  <c r="BP37" i="1"/>
  <c r="BP38" i="1"/>
  <c r="BQ38" i="1" s="1"/>
  <c r="BR38" i="1" s="1"/>
  <c r="BP39" i="1"/>
  <c r="BP40" i="1"/>
  <c r="BP41" i="1"/>
  <c r="BP42" i="1"/>
  <c r="BP43" i="1"/>
  <c r="BP44" i="1"/>
  <c r="BP45" i="1"/>
  <c r="BP46" i="1"/>
  <c r="BP47" i="1"/>
  <c r="BP48" i="1"/>
  <c r="BP49" i="1"/>
  <c r="BQ49" i="1" s="1"/>
  <c r="BR49" i="1" s="1"/>
  <c r="BP50" i="1"/>
  <c r="BP51" i="1"/>
  <c r="BP52" i="1"/>
  <c r="BQ52" i="1" s="1"/>
  <c r="BR52" i="1" s="1"/>
  <c r="BP53" i="1"/>
  <c r="BP54" i="1"/>
  <c r="BQ54" i="1" s="1"/>
  <c r="BR54" i="1" s="1"/>
  <c r="BP55" i="1"/>
  <c r="BP56" i="1"/>
  <c r="BP57" i="1"/>
  <c r="BP58" i="1"/>
  <c r="BP59" i="1"/>
  <c r="BP60" i="1"/>
  <c r="BP61" i="1"/>
  <c r="BP62" i="1"/>
  <c r="BP63" i="1"/>
  <c r="BP64" i="1"/>
  <c r="BP65" i="1"/>
  <c r="BQ65" i="1" s="1"/>
  <c r="BR65" i="1" s="1"/>
  <c r="BP66" i="1"/>
  <c r="BP67" i="1"/>
  <c r="BP68" i="1"/>
  <c r="BP69" i="1"/>
  <c r="BP70" i="1"/>
  <c r="BQ70" i="1" s="1"/>
  <c r="BR70" i="1" s="1"/>
  <c r="BP71" i="1"/>
  <c r="BP72" i="1"/>
  <c r="BP73" i="1"/>
  <c r="BP74" i="1"/>
  <c r="BP75" i="1"/>
  <c r="BP76" i="1"/>
  <c r="BP77" i="1"/>
  <c r="BP78" i="1"/>
  <c r="BP79" i="1"/>
  <c r="BP80" i="1"/>
  <c r="BP81" i="1"/>
  <c r="BQ81" i="1" s="1"/>
  <c r="BR81" i="1" s="1"/>
  <c r="BP82" i="1"/>
  <c r="BP83" i="1"/>
  <c r="BQ83" i="1" s="1"/>
  <c r="BR83" i="1" s="1"/>
  <c r="BP84" i="1"/>
  <c r="BP85" i="1"/>
  <c r="BP86" i="1"/>
  <c r="BQ86" i="1" s="1"/>
  <c r="BR86" i="1" s="1"/>
  <c r="BP87" i="1"/>
  <c r="BP88" i="1"/>
  <c r="BP89" i="1"/>
  <c r="BP90" i="1"/>
  <c r="BP91" i="1"/>
  <c r="BP92" i="1"/>
  <c r="BP93" i="1"/>
  <c r="BP94" i="1"/>
  <c r="BP95" i="1"/>
  <c r="BP96" i="1"/>
  <c r="BP97" i="1"/>
  <c r="BQ97" i="1" s="1"/>
  <c r="BR97" i="1" s="1"/>
  <c r="BP98" i="1"/>
  <c r="BP99" i="1"/>
  <c r="BP100" i="1"/>
  <c r="BQ100" i="1" s="1"/>
  <c r="BR100" i="1" s="1"/>
  <c r="BP101" i="1"/>
  <c r="BP102" i="1"/>
  <c r="BQ102" i="1" s="1"/>
  <c r="BR102" i="1" s="1"/>
  <c r="BP103" i="1"/>
  <c r="BP104" i="1"/>
  <c r="BP105" i="1"/>
  <c r="BP106" i="1"/>
  <c r="BP107" i="1"/>
  <c r="BP108" i="1"/>
  <c r="BP109" i="1"/>
  <c r="BP110" i="1"/>
  <c r="BP111" i="1"/>
  <c r="BP112" i="1"/>
  <c r="BP113" i="1"/>
  <c r="BQ113" i="1" s="1"/>
  <c r="BR113" i="1" s="1"/>
  <c r="BP114" i="1"/>
  <c r="BP115" i="1"/>
  <c r="BQ115" i="1" s="1"/>
  <c r="BR115" i="1" s="1"/>
  <c r="BP116" i="1"/>
  <c r="BQ116" i="1" s="1"/>
  <c r="BR116" i="1" s="1"/>
  <c r="BP117" i="1"/>
  <c r="BP118" i="1"/>
  <c r="BQ118" i="1" s="1"/>
  <c r="BR118" i="1" s="1"/>
  <c r="BP119" i="1"/>
  <c r="BP120" i="1"/>
  <c r="BP121" i="1"/>
  <c r="BP122" i="1"/>
  <c r="BP123" i="1"/>
  <c r="BP124" i="1"/>
  <c r="BP125" i="1"/>
  <c r="BP126" i="1"/>
  <c r="BP127" i="1"/>
  <c r="BP128" i="1"/>
  <c r="BP129" i="1"/>
  <c r="BQ129" i="1" s="1"/>
  <c r="BR129" i="1" s="1"/>
  <c r="BP130" i="1"/>
  <c r="BP131" i="1"/>
  <c r="BQ131" i="1" s="1"/>
  <c r="BR131" i="1" s="1"/>
  <c r="BP132" i="1"/>
  <c r="BQ132" i="1" s="1"/>
  <c r="BR132" i="1" s="1"/>
  <c r="BP133" i="1"/>
  <c r="BP134" i="1"/>
  <c r="BQ134" i="1" s="1"/>
  <c r="BR134" i="1" s="1"/>
  <c r="BP135" i="1"/>
  <c r="BP136" i="1"/>
  <c r="BP137" i="1"/>
  <c r="BP138" i="1"/>
  <c r="BP139" i="1"/>
  <c r="BP140" i="1"/>
  <c r="BP141" i="1"/>
  <c r="BP142" i="1"/>
  <c r="BP143" i="1"/>
  <c r="BP144" i="1"/>
  <c r="BP145" i="1"/>
  <c r="BQ145" i="1" s="1"/>
  <c r="BR145" i="1" s="1"/>
  <c r="BP146" i="1"/>
  <c r="BP147" i="1"/>
  <c r="BP148" i="1"/>
  <c r="BP149" i="1"/>
  <c r="BP150" i="1"/>
  <c r="BQ150" i="1" s="1"/>
  <c r="BR150" i="1" s="1"/>
  <c r="BP151" i="1"/>
  <c r="BP152" i="1"/>
  <c r="BP153" i="1"/>
  <c r="BP154" i="1"/>
  <c r="BP155" i="1"/>
  <c r="BP156" i="1"/>
  <c r="BP157" i="1"/>
  <c r="BP158" i="1"/>
  <c r="BP159" i="1"/>
  <c r="BP160" i="1"/>
  <c r="BP161" i="1"/>
  <c r="BQ161" i="1" s="1"/>
  <c r="BR161" i="1" s="1"/>
  <c r="BP162" i="1"/>
  <c r="BP163" i="1"/>
  <c r="BP164" i="1"/>
  <c r="BP165" i="1"/>
  <c r="BP166" i="1"/>
  <c r="BQ166" i="1" s="1"/>
  <c r="BR166" i="1" s="1"/>
  <c r="BP167" i="1"/>
  <c r="BP168" i="1"/>
  <c r="BP169" i="1"/>
  <c r="BP170" i="1"/>
  <c r="BP171" i="1"/>
  <c r="BP172" i="1"/>
  <c r="BP173" i="1"/>
  <c r="BP174" i="1"/>
  <c r="BP175" i="1"/>
  <c r="BP176" i="1"/>
  <c r="BP177" i="1"/>
  <c r="BQ177" i="1" s="1"/>
  <c r="BR177" i="1" s="1"/>
  <c r="BP178" i="1"/>
  <c r="BP179" i="1"/>
  <c r="BP180" i="1"/>
  <c r="BQ180" i="1" s="1"/>
  <c r="BR180" i="1" s="1"/>
  <c r="BP181" i="1"/>
  <c r="BP182" i="1"/>
  <c r="BQ182" i="1" s="1"/>
  <c r="BR182" i="1" s="1"/>
  <c r="BP183" i="1"/>
  <c r="BP184" i="1"/>
  <c r="BP185" i="1"/>
  <c r="BP186" i="1"/>
  <c r="BP187" i="1"/>
  <c r="BP188" i="1"/>
  <c r="BP189" i="1"/>
  <c r="BQ189" i="1" s="1"/>
  <c r="BR189" i="1" s="1"/>
  <c r="BP190" i="1"/>
  <c r="BP191" i="1"/>
  <c r="BP192" i="1"/>
  <c r="BP193" i="1"/>
  <c r="BQ193" i="1" s="1"/>
  <c r="BR193" i="1" s="1"/>
  <c r="BP194" i="1"/>
  <c r="BP195" i="1"/>
  <c r="BQ195" i="1" s="1"/>
  <c r="BR195" i="1" s="1"/>
  <c r="BP196" i="1"/>
  <c r="BP197" i="1"/>
  <c r="BP198" i="1"/>
  <c r="BQ198" i="1" s="1"/>
  <c r="BR198" i="1" s="1"/>
  <c r="BP199" i="1"/>
  <c r="BP200" i="1"/>
  <c r="BP201" i="1"/>
  <c r="BP202" i="1"/>
  <c r="BP203" i="1"/>
  <c r="BP204" i="1"/>
  <c r="BP205" i="1"/>
  <c r="BP206" i="1"/>
  <c r="BP207" i="1"/>
  <c r="BP208" i="1"/>
  <c r="BP209" i="1"/>
  <c r="BQ209" i="1" s="1"/>
  <c r="BR209" i="1" s="1"/>
  <c r="BP210" i="1"/>
  <c r="BP211" i="1"/>
  <c r="BP212" i="1"/>
  <c r="BP213" i="1"/>
  <c r="BP214" i="1"/>
  <c r="BQ214" i="1" s="1"/>
  <c r="BR214" i="1" s="1"/>
  <c r="BP215" i="1"/>
  <c r="BP216" i="1"/>
  <c r="BP217" i="1"/>
  <c r="BP218" i="1"/>
  <c r="BP219" i="1"/>
  <c r="BP220" i="1"/>
  <c r="BP221" i="1"/>
  <c r="BP222" i="1"/>
  <c r="BP223" i="1"/>
  <c r="BP224" i="1"/>
  <c r="BP225" i="1"/>
  <c r="BQ225" i="1" s="1"/>
  <c r="BR225" i="1" s="1"/>
  <c r="BP226" i="1"/>
  <c r="BP227" i="1"/>
  <c r="BP228" i="1"/>
  <c r="BP229" i="1"/>
  <c r="BP230" i="1"/>
  <c r="BQ230" i="1" s="1"/>
  <c r="BR230" i="1" s="1"/>
  <c r="BP231" i="1"/>
  <c r="BP232" i="1"/>
  <c r="BP233" i="1"/>
  <c r="BP234" i="1"/>
  <c r="BP235" i="1"/>
  <c r="BP236" i="1"/>
  <c r="BP237" i="1"/>
  <c r="BP238" i="1"/>
  <c r="BP239" i="1"/>
  <c r="BP240" i="1"/>
  <c r="BP241" i="1"/>
  <c r="BQ241" i="1" s="1"/>
  <c r="BR241" i="1" s="1"/>
  <c r="BP242" i="1"/>
  <c r="BP243" i="1"/>
  <c r="BP244" i="1"/>
  <c r="BP245" i="1"/>
  <c r="BP246" i="1"/>
  <c r="BQ246" i="1" s="1"/>
  <c r="BR246" i="1" s="1"/>
  <c r="BP247" i="1"/>
  <c r="BP248" i="1"/>
  <c r="BP249" i="1"/>
  <c r="BP250" i="1"/>
  <c r="BP251" i="1"/>
  <c r="BP252" i="1"/>
  <c r="BP253" i="1"/>
  <c r="BQ253" i="1" s="1"/>
  <c r="BR253" i="1" s="1"/>
  <c r="BP254" i="1"/>
  <c r="BP255" i="1"/>
  <c r="BP256" i="1"/>
  <c r="BP257" i="1"/>
  <c r="BQ257" i="1" s="1"/>
  <c r="BR257" i="1" s="1"/>
  <c r="BP258" i="1"/>
  <c r="BP259" i="1"/>
  <c r="BQ259" i="1" s="1"/>
  <c r="BR259" i="1" s="1"/>
  <c r="BP260" i="1"/>
  <c r="BQ260" i="1" s="1"/>
  <c r="BR260" i="1" s="1"/>
  <c r="BP261" i="1"/>
  <c r="BP262" i="1"/>
  <c r="BQ262" i="1" s="1"/>
  <c r="BR262" i="1" s="1"/>
  <c r="BP263" i="1"/>
  <c r="BP264" i="1"/>
  <c r="BP265" i="1"/>
  <c r="BP266" i="1"/>
  <c r="BP267" i="1"/>
  <c r="BP268" i="1"/>
  <c r="BP269" i="1"/>
  <c r="BQ269" i="1" s="1"/>
  <c r="BR269" i="1" s="1"/>
  <c r="BP270" i="1"/>
  <c r="BP271" i="1"/>
  <c r="BP272" i="1"/>
  <c r="BP273" i="1"/>
  <c r="BQ273" i="1" s="1"/>
  <c r="BR273" i="1" s="1"/>
  <c r="BP274" i="1"/>
  <c r="BP275" i="1"/>
  <c r="BP276" i="1"/>
  <c r="BQ276" i="1" s="1"/>
  <c r="BR276" i="1" s="1"/>
  <c r="BP277" i="1"/>
  <c r="BP278" i="1"/>
  <c r="BQ278" i="1" s="1"/>
  <c r="BR278" i="1" s="1"/>
  <c r="BP279" i="1"/>
  <c r="BP280" i="1"/>
  <c r="BP281" i="1"/>
  <c r="BP282" i="1"/>
  <c r="BP283" i="1"/>
  <c r="BP284" i="1"/>
  <c r="BP285" i="1"/>
  <c r="BP286" i="1"/>
  <c r="BP287" i="1"/>
  <c r="BP288" i="1"/>
  <c r="BP289" i="1"/>
  <c r="BQ289" i="1" s="1"/>
  <c r="BR289" i="1" s="1"/>
  <c r="BP290" i="1"/>
  <c r="BP291" i="1"/>
  <c r="BP292" i="1"/>
  <c r="BQ292" i="1" s="1"/>
  <c r="BR292" i="1" s="1"/>
  <c r="BP293" i="1"/>
  <c r="BP294" i="1"/>
  <c r="BQ294" i="1" s="1"/>
  <c r="BR294" i="1" s="1"/>
  <c r="BP295" i="1"/>
  <c r="BP296" i="1"/>
  <c r="BP297" i="1"/>
  <c r="BP298" i="1"/>
  <c r="BP299" i="1"/>
  <c r="BP300" i="1"/>
  <c r="BP301" i="1"/>
  <c r="BP302" i="1"/>
  <c r="BP303" i="1"/>
  <c r="BP304" i="1"/>
  <c r="BP305" i="1"/>
  <c r="BQ305" i="1" s="1"/>
  <c r="BR305" i="1" s="1"/>
  <c r="BP306" i="1"/>
  <c r="BP307" i="1"/>
  <c r="BP308" i="1"/>
  <c r="BP309" i="1"/>
  <c r="BP310" i="1"/>
  <c r="BQ310" i="1" s="1"/>
  <c r="BR310" i="1" s="1"/>
  <c r="BP311" i="1"/>
  <c r="BP312" i="1"/>
  <c r="BP313" i="1"/>
  <c r="BP314" i="1"/>
  <c r="BP315" i="1"/>
  <c r="BP316" i="1"/>
  <c r="BQ316" i="1" s="1"/>
  <c r="BR316" i="1" s="1"/>
  <c r="BP317" i="1"/>
  <c r="BQ317" i="1" s="1"/>
  <c r="BR317" i="1" s="1"/>
  <c r="BP318" i="1"/>
  <c r="BP319" i="1"/>
  <c r="BP320" i="1"/>
  <c r="BP321" i="1"/>
  <c r="BQ321" i="1" s="1"/>
  <c r="BR321" i="1" s="1"/>
  <c r="BP322" i="1"/>
  <c r="BP323" i="1"/>
  <c r="BQ323" i="1" s="1"/>
  <c r="BR323" i="1" s="1"/>
  <c r="BP324" i="1"/>
  <c r="BP325" i="1"/>
  <c r="BP326" i="1"/>
  <c r="BQ326" i="1" s="1"/>
  <c r="BR326" i="1" s="1"/>
  <c r="BP327" i="1"/>
  <c r="BQ327" i="1" s="1"/>
  <c r="BR327" i="1" s="1"/>
  <c r="BP328" i="1"/>
  <c r="BP329" i="1"/>
  <c r="BP330" i="1"/>
  <c r="BP331" i="1"/>
  <c r="BP332" i="1"/>
  <c r="BQ332" i="1" s="1"/>
  <c r="BR332" i="1" s="1"/>
  <c r="BP333" i="1"/>
  <c r="BP334" i="1"/>
  <c r="BP335" i="1"/>
  <c r="BP336" i="1"/>
  <c r="BP337" i="1"/>
  <c r="BQ337" i="1" s="1"/>
  <c r="BR337" i="1" s="1"/>
  <c r="BP338" i="1"/>
  <c r="BP339" i="1"/>
  <c r="BP340" i="1"/>
  <c r="BQ340" i="1" s="1"/>
  <c r="BR340" i="1" s="1"/>
  <c r="BP341" i="1"/>
  <c r="BP342" i="1"/>
  <c r="BQ342" i="1" s="1"/>
  <c r="BR342" i="1" s="1"/>
  <c r="BP343" i="1"/>
  <c r="BP344" i="1"/>
  <c r="BP345" i="1"/>
  <c r="BP346" i="1"/>
  <c r="BP347" i="1"/>
  <c r="BP348" i="1"/>
  <c r="BQ348" i="1" s="1"/>
  <c r="BR348" i="1" s="1"/>
  <c r="BP349" i="1"/>
  <c r="BP350" i="1"/>
  <c r="BP351" i="1"/>
  <c r="BP352" i="1"/>
  <c r="BP353" i="1"/>
  <c r="BQ353" i="1" s="1"/>
  <c r="BR353" i="1" s="1"/>
  <c r="BP354" i="1"/>
  <c r="BP355" i="1"/>
  <c r="BP356" i="1"/>
  <c r="BQ356" i="1" s="1"/>
  <c r="BR356" i="1" s="1"/>
  <c r="BP357" i="1"/>
  <c r="BQ357" i="1" s="1"/>
  <c r="BR357" i="1" s="1"/>
  <c r="BP358" i="1"/>
  <c r="BQ358" i="1" s="1"/>
  <c r="BR358" i="1" s="1"/>
  <c r="BP359" i="1"/>
  <c r="BQ359" i="1" s="1"/>
  <c r="BR359" i="1" s="1"/>
  <c r="BP360" i="1"/>
  <c r="BP361" i="1"/>
  <c r="BP362" i="1"/>
  <c r="BP363" i="1"/>
  <c r="BP364" i="1"/>
  <c r="BQ364" i="1" s="1"/>
  <c r="BR364" i="1" s="1"/>
  <c r="BP365" i="1"/>
  <c r="BQ365" i="1" s="1"/>
  <c r="BR365" i="1" s="1"/>
  <c r="BP366" i="1"/>
  <c r="BP367" i="1"/>
  <c r="BP368" i="1"/>
  <c r="BP369" i="1"/>
  <c r="BQ369" i="1" s="1"/>
  <c r="BR369" i="1" s="1"/>
  <c r="BP370" i="1"/>
  <c r="BP371" i="1"/>
  <c r="BP372" i="1"/>
  <c r="BQ372" i="1" s="1"/>
  <c r="BR372" i="1" s="1"/>
  <c r="BP373" i="1"/>
  <c r="BP374" i="1"/>
  <c r="BQ374" i="1" s="1"/>
  <c r="BR374" i="1" s="1"/>
  <c r="BP375" i="1"/>
  <c r="BP376" i="1"/>
  <c r="BP377" i="1"/>
  <c r="BP378" i="1"/>
  <c r="BP379" i="1"/>
  <c r="BP380" i="1"/>
  <c r="BQ380" i="1" s="1"/>
  <c r="BR380" i="1" s="1"/>
  <c r="BP381" i="1"/>
  <c r="BQ381" i="1" s="1"/>
  <c r="BR381" i="1" s="1"/>
  <c r="BP382" i="1"/>
  <c r="BP383" i="1"/>
  <c r="BP384" i="1"/>
  <c r="BP385" i="1"/>
  <c r="BQ385" i="1" s="1"/>
  <c r="BR385" i="1" s="1"/>
  <c r="BP386" i="1"/>
  <c r="BQ386" i="1" s="1"/>
  <c r="BR386" i="1" s="1"/>
  <c r="BP387" i="1"/>
  <c r="BQ387" i="1" s="1"/>
  <c r="BP388" i="1"/>
  <c r="BP389" i="1"/>
  <c r="BQ389" i="1" s="1"/>
  <c r="BR389" i="1" s="1"/>
  <c r="BP390" i="1"/>
  <c r="BQ390" i="1" s="1"/>
  <c r="BR390" i="1" s="1"/>
  <c r="BP391" i="1"/>
  <c r="BQ391" i="1" s="1"/>
  <c r="BR391" i="1" s="1"/>
  <c r="BP392" i="1"/>
  <c r="BP393" i="1"/>
  <c r="BP394" i="1"/>
  <c r="BP395" i="1"/>
  <c r="BP396" i="1"/>
  <c r="BQ396" i="1" s="1"/>
  <c r="BR396" i="1" s="1"/>
  <c r="BP397" i="1"/>
  <c r="BP398" i="1"/>
  <c r="BP399" i="1"/>
  <c r="BP400" i="1"/>
  <c r="BP401" i="1"/>
  <c r="BQ401" i="1" s="1"/>
  <c r="BR401" i="1" s="1"/>
  <c r="BP402" i="1"/>
  <c r="BP403" i="1"/>
  <c r="BP404" i="1"/>
  <c r="BP405" i="1"/>
  <c r="BP406" i="1"/>
  <c r="BQ406" i="1" s="1"/>
  <c r="BR406" i="1" s="1"/>
  <c r="BP407" i="1"/>
  <c r="BP408" i="1"/>
  <c r="BP409" i="1"/>
  <c r="BP410" i="1"/>
  <c r="BP411" i="1"/>
  <c r="BP412" i="1"/>
  <c r="BQ412" i="1" s="1"/>
  <c r="BR412" i="1" s="1"/>
  <c r="BP413" i="1"/>
  <c r="BP414" i="1"/>
  <c r="BP415" i="1"/>
  <c r="BQ415" i="1" s="1"/>
  <c r="BR415" i="1" s="1"/>
  <c r="BP416" i="1"/>
  <c r="BP417" i="1"/>
  <c r="BQ417" i="1" s="1"/>
  <c r="BR417" i="1" s="1"/>
  <c r="BP418" i="1"/>
  <c r="BP419" i="1"/>
  <c r="BP420" i="1"/>
  <c r="BQ420" i="1" s="1"/>
  <c r="BR420" i="1" s="1"/>
  <c r="BP421" i="1"/>
  <c r="BQ421" i="1" s="1"/>
  <c r="BR421" i="1" s="1"/>
  <c r="BP422" i="1"/>
  <c r="BQ422" i="1" s="1"/>
  <c r="BR422" i="1" s="1"/>
  <c r="BP423" i="1"/>
  <c r="BQ423" i="1" s="1"/>
  <c r="BR423" i="1" s="1"/>
  <c r="BP424" i="1"/>
  <c r="BQ424" i="1" s="1"/>
  <c r="BR424" i="1" s="1"/>
  <c r="BP425" i="1"/>
  <c r="BP426" i="1"/>
  <c r="BP427" i="1"/>
  <c r="BP428" i="1"/>
  <c r="BQ428" i="1" s="1"/>
  <c r="BR428" i="1" s="1"/>
  <c r="BP429" i="1"/>
  <c r="BP430" i="1"/>
  <c r="BP431" i="1"/>
  <c r="BQ431" i="1" s="1"/>
  <c r="BR431" i="1" s="1"/>
  <c r="BP432" i="1"/>
  <c r="BP433" i="1"/>
  <c r="BQ433" i="1" s="1"/>
  <c r="BR433" i="1" s="1"/>
  <c r="BP434" i="1"/>
  <c r="BP435" i="1"/>
  <c r="BP436" i="1"/>
  <c r="BQ436" i="1" s="1"/>
  <c r="BR436" i="1" s="1"/>
  <c r="BP437" i="1"/>
  <c r="BP438" i="1"/>
  <c r="BQ438" i="1" s="1"/>
  <c r="BR438" i="1" s="1"/>
  <c r="BP439" i="1"/>
  <c r="BQ439" i="1" s="1"/>
  <c r="BR439" i="1" s="1"/>
  <c r="BP440" i="1"/>
  <c r="BP441" i="1"/>
  <c r="BP442" i="1"/>
  <c r="BP443" i="1"/>
  <c r="BP444" i="1"/>
  <c r="BQ444" i="1" s="1"/>
  <c r="BR444" i="1" s="1"/>
  <c r="BP445" i="1"/>
  <c r="BQ445" i="1" s="1"/>
  <c r="BR445" i="1" s="1"/>
  <c r="BP446" i="1"/>
  <c r="BP447" i="1"/>
  <c r="BQ447" i="1" s="1"/>
  <c r="BR447" i="1" s="1"/>
  <c r="BP448" i="1"/>
  <c r="BP449" i="1"/>
  <c r="BQ449" i="1" s="1"/>
  <c r="BR449" i="1" s="1"/>
  <c r="BP450" i="1"/>
  <c r="BQ450" i="1" s="1"/>
  <c r="BR450" i="1" s="1"/>
  <c r="BP451" i="1"/>
  <c r="BQ451" i="1" s="1"/>
  <c r="BR451" i="1" s="1"/>
  <c r="BP452" i="1"/>
  <c r="BQ452" i="1" s="1"/>
  <c r="BR452" i="1" s="1"/>
  <c r="BP453" i="1"/>
  <c r="BP454" i="1"/>
  <c r="BQ454" i="1" s="1"/>
  <c r="BR454" i="1" s="1"/>
  <c r="BP455" i="1"/>
  <c r="BP456" i="1"/>
  <c r="BP457" i="1"/>
  <c r="BP458" i="1"/>
  <c r="BP459" i="1"/>
  <c r="BP460" i="1"/>
  <c r="BQ460" i="1" s="1"/>
  <c r="BR460" i="1" s="1"/>
  <c r="BP461" i="1"/>
  <c r="BP462" i="1"/>
  <c r="BP463" i="1"/>
  <c r="BQ463" i="1" s="1"/>
  <c r="BR463" i="1" s="1"/>
  <c r="BP464" i="1"/>
  <c r="BP465" i="1"/>
  <c r="BQ465" i="1" s="1"/>
  <c r="BR465" i="1" s="1"/>
  <c r="BP466" i="1"/>
  <c r="BQ466" i="1" s="1"/>
  <c r="BR466" i="1" s="1"/>
  <c r="BP467" i="1"/>
  <c r="BQ467" i="1" s="1"/>
  <c r="BR467" i="1" s="1"/>
  <c r="BP468" i="1"/>
  <c r="BQ468" i="1" s="1"/>
  <c r="BR468" i="1" s="1"/>
  <c r="BP469" i="1"/>
  <c r="BQ469" i="1" s="1"/>
  <c r="BR469" i="1" s="1"/>
  <c r="BP470" i="1"/>
  <c r="BQ470" i="1" s="1"/>
  <c r="BR470" i="1" s="1"/>
  <c r="BP471" i="1"/>
  <c r="BQ471" i="1" s="1"/>
  <c r="BR471" i="1" s="1"/>
  <c r="BP472" i="1"/>
  <c r="BQ472" i="1" s="1"/>
  <c r="BR472" i="1" s="1"/>
  <c r="BP473" i="1"/>
  <c r="BP474" i="1"/>
  <c r="BP475" i="1"/>
  <c r="BP476" i="1"/>
  <c r="BQ476" i="1" s="1"/>
  <c r="BR476" i="1" s="1"/>
  <c r="BP477" i="1"/>
  <c r="BQ477" i="1" s="1"/>
  <c r="BR477" i="1" s="1"/>
  <c r="BP478" i="1"/>
  <c r="BP479" i="1"/>
  <c r="BQ479" i="1" s="1"/>
  <c r="BR479" i="1" s="1"/>
  <c r="BP480" i="1"/>
  <c r="BP481" i="1"/>
  <c r="BQ481" i="1" s="1"/>
  <c r="BR481" i="1" s="1"/>
  <c r="BP482" i="1"/>
  <c r="BP483" i="1"/>
  <c r="BP484" i="1"/>
  <c r="BP485" i="1"/>
  <c r="BQ485" i="1" s="1"/>
  <c r="BR485" i="1" s="1"/>
  <c r="BP486" i="1"/>
  <c r="BQ486" i="1" s="1"/>
  <c r="BR486" i="1" s="1"/>
  <c r="BP487" i="1"/>
  <c r="BQ487" i="1" s="1"/>
  <c r="BR487" i="1" s="1"/>
  <c r="BP488" i="1"/>
  <c r="BQ488" i="1" s="1"/>
  <c r="BR488" i="1" s="1"/>
  <c r="BP489" i="1"/>
  <c r="BP490" i="1"/>
  <c r="BP491" i="1"/>
  <c r="BP492" i="1"/>
  <c r="BQ492" i="1" s="1"/>
  <c r="BR492" i="1" s="1"/>
  <c r="BP493" i="1"/>
  <c r="BQ493" i="1" s="1"/>
  <c r="BR493" i="1" s="1"/>
  <c r="BP494" i="1"/>
  <c r="BP495" i="1"/>
  <c r="BQ495" i="1" s="1"/>
  <c r="BR495" i="1" s="1"/>
  <c r="BP496" i="1"/>
  <c r="BP497" i="1"/>
  <c r="BQ497" i="1" s="1"/>
  <c r="BR497" i="1" s="1"/>
  <c r="BP498" i="1"/>
  <c r="BQ498" i="1" s="1"/>
  <c r="BR498" i="1" s="1"/>
  <c r="BP499" i="1"/>
  <c r="BQ499" i="1" s="1"/>
  <c r="BR499" i="1" s="1"/>
  <c r="BP500" i="1"/>
  <c r="BP501" i="1"/>
  <c r="BQ501" i="1" s="1"/>
  <c r="BR501" i="1" s="1"/>
  <c r="BP502" i="1"/>
  <c r="BQ502" i="1" s="1"/>
  <c r="BR502" i="1" s="1"/>
  <c r="BP503" i="1"/>
  <c r="BP504" i="1"/>
  <c r="BP505" i="1"/>
  <c r="BP506" i="1"/>
  <c r="BP507" i="1"/>
  <c r="BP508" i="1"/>
  <c r="BQ508" i="1" s="1"/>
  <c r="BR508" i="1" s="1"/>
  <c r="BP509" i="1"/>
  <c r="BP510" i="1"/>
  <c r="BP511" i="1"/>
  <c r="BQ511" i="1" s="1"/>
  <c r="BR511" i="1" s="1"/>
  <c r="BP512" i="1"/>
  <c r="BP513" i="1"/>
  <c r="BQ513" i="1" s="1"/>
  <c r="BR513" i="1" s="1"/>
  <c r="BP514" i="1"/>
  <c r="BP515" i="1"/>
  <c r="BP516" i="1"/>
  <c r="BQ516" i="1" s="1"/>
  <c r="BR516" i="1" s="1"/>
  <c r="BP517" i="1"/>
  <c r="BP518" i="1"/>
  <c r="BQ518" i="1" s="1"/>
  <c r="BR518" i="1" s="1"/>
  <c r="BP519" i="1"/>
  <c r="BP520" i="1"/>
  <c r="BP521" i="1"/>
  <c r="BP522" i="1"/>
  <c r="BP523" i="1"/>
  <c r="BP524" i="1"/>
  <c r="BQ524" i="1" s="1"/>
  <c r="BR524" i="1" s="1"/>
  <c r="BP525" i="1"/>
  <c r="BP526" i="1"/>
  <c r="BP527" i="1"/>
  <c r="BQ527" i="1" s="1"/>
  <c r="BR527" i="1" s="1"/>
  <c r="BP528" i="1"/>
  <c r="BP529" i="1"/>
  <c r="BQ529" i="1" s="1"/>
  <c r="BR529" i="1" s="1"/>
  <c r="BP530" i="1"/>
  <c r="BP531" i="1"/>
  <c r="BP532" i="1"/>
  <c r="BQ532" i="1" s="1"/>
  <c r="BR532" i="1" s="1"/>
  <c r="BP533" i="1"/>
  <c r="BP534" i="1"/>
  <c r="BQ534" i="1" s="1"/>
  <c r="BR534" i="1" s="1"/>
  <c r="BP536" i="1"/>
  <c r="BP537" i="1"/>
  <c r="BP538" i="1"/>
  <c r="BP539" i="1"/>
  <c r="BV538" i="1" l="1"/>
  <c r="BV393" i="1"/>
  <c r="BV345" i="1"/>
  <c r="BW345" i="1" s="1"/>
  <c r="BX345" i="1" s="1"/>
  <c r="BV329" i="1"/>
  <c r="BV313" i="1"/>
  <c r="BV297" i="1"/>
  <c r="BV265" i="1"/>
  <c r="BV217" i="1"/>
  <c r="BV201" i="1"/>
  <c r="BW201" i="1" s="1"/>
  <c r="BX201" i="1" s="1"/>
  <c r="BV169" i="1"/>
  <c r="BW169" i="1" s="1"/>
  <c r="BX169" i="1" s="1"/>
  <c r="BV121" i="1"/>
  <c r="BW121" i="1" s="1"/>
  <c r="BX121" i="1" s="1"/>
  <c r="BV105" i="1"/>
  <c r="BW105" i="1" s="1"/>
  <c r="BX105" i="1" s="1"/>
  <c r="BV89" i="1"/>
  <c r="BW89" i="1" s="1"/>
  <c r="BX89" i="1" s="1"/>
  <c r="BV73" i="1"/>
  <c r="BW73" i="1" s="1"/>
  <c r="BX73" i="1" s="1"/>
  <c r="BV57" i="1"/>
  <c r="BW57" i="1" s="1"/>
  <c r="BX57" i="1" s="1"/>
  <c r="BV41" i="1"/>
  <c r="BW41" i="1" s="1"/>
  <c r="BX41" i="1" s="1"/>
  <c r="BV25" i="1"/>
  <c r="BV9" i="1"/>
  <c r="BR387" i="1"/>
  <c r="BV521" i="1"/>
  <c r="BV522" i="1"/>
  <c r="BV506" i="1"/>
  <c r="BW506" i="1" s="1"/>
  <c r="BX506" i="1" s="1"/>
  <c r="BV490" i="1"/>
  <c r="BW490" i="1" s="1"/>
  <c r="BX490" i="1" s="1"/>
  <c r="BV474" i="1"/>
  <c r="BW474" i="1" s="1"/>
  <c r="BX474" i="1" s="1"/>
  <c r="BV458" i="1"/>
  <c r="BW458" i="1" s="1"/>
  <c r="BX458" i="1" s="1"/>
  <c r="BV442" i="1"/>
  <c r="BW442" i="1" s="1"/>
  <c r="BX442" i="1" s="1"/>
  <c r="BV426" i="1"/>
  <c r="BW426" i="1" s="1"/>
  <c r="BX426" i="1" s="1"/>
  <c r="BV410" i="1"/>
  <c r="BW410" i="1" s="1"/>
  <c r="BX410" i="1" s="1"/>
  <c r="BV394" i="1"/>
  <c r="BW394" i="1" s="1"/>
  <c r="BX394" i="1" s="1"/>
  <c r="BV378" i="1"/>
  <c r="BW378" i="1" s="1"/>
  <c r="BX378" i="1" s="1"/>
  <c r="BV362" i="1"/>
  <c r="BW362" i="1" s="1"/>
  <c r="BX362" i="1" s="1"/>
  <c r="BV346" i="1"/>
  <c r="BW346" i="1" s="1"/>
  <c r="BX346" i="1" s="1"/>
  <c r="BV330" i="1"/>
  <c r="BW330" i="1" s="1"/>
  <c r="BX330" i="1" s="1"/>
  <c r="BV314" i="1"/>
  <c r="BW314" i="1" s="1"/>
  <c r="BX314" i="1" s="1"/>
  <c r="BV298" i="1"/>
  <c r="BW298" i="1" s="1"/>
  <c r="BX298" i="1" s="1"/>
  <c r="BV282" i="1"/>
  <c r="BW282" i="1" s="1"/>
  <c r="BX282" i="1" s="1"/>
  <c r="BV266" i="1"/>
  <c r="BV250" i="1"/>
  <c r="BW250" i="1" s="1"/>
  <c r="BX250" i="1" s="1"/>
  <c r="BV234" i="1"/>
  <c r="BV218" i="1"/>
  <c r="BV202" i="1"/>
  <c r="BV186" i="1"/>
  <c r="BV170" i="1"/>
  <c r="BW170" i="1" s="1"/>
  <c r="BX170" i="1" s="1"/>
  <c r="BV154" i="1"/>
  <c r="BW154" i="1" s="1"/>
  <c r="BX154" i="1" s="1"/>
  <c r="BV138" i="1"/>
  <c r="BW138" i="1" s="1"/>
  <c r="BX138" i="1" s="1"/>
  <c r="BV122" i="1"/>
  <c r="BW122" i="1" s="1"/>
  <c r="BX122" i="1" s="1"/>
  <c r="BV106" i="1"/>
  <c r="BW106" i="1" s="1"/>
  <c r="BX106" i="1" s="1"/>
  <c r="BV90" i="1"/>
  <c r="BW90" i="1" s="1"/>
  <c r="BX90" i="1" s="1"/>
  <c r="BV74" i="1"/>
  <c r="BW74" i="1" s="1"/>
  <c r="BX74" i="1" s="1"/>
  <c r="BV58" i="1"/>
  <c r="BW58" i="1" s="1"/>
  <c r="BX58" i="1" s="1"/>
  <c r="BV42" i="1"/>
  <c r="BW42" i="1" s="1"/>
  <c r="BX42" i="1" s="1"/>
  <c r="BV26" i="1"/>
  <c r="BW26" i="1" s="1"/>
  <c r="BX26" i="1" s="1"/>
  <c r="BV10" i="1"/>
  <c r="BV473" i="1"/>
  <c r="BW473" i="1" s="1"/>
  <c r="BX473" i="1" s="1"/>
  <c r="BV441" i="1"/>
  <c r="BW441" i="1" s="1"/>
  <c r="BX441" i="1" s="1"/>
  <c r="BV489" i="1"/>
  <c r="BW489" i="1" s="1"/>
  <c r="BX489" i="1" s="1"/>
  <c r="BV151" i="1"/>
  <c r="BW151" i="1" s="1"/>
  <c r="BX151" i="1" s="1"/>
  <c r="BV87" i="1"/>
  <c r="BW87" i="1" s="1"/>
  <c r="BX87" i="1" s="1"/>
  <c r="BV23" i="1"/>
  <c r="BW23" i="1" s="1"/>
  <c r="BX23" i="1" s="1"/>
  <c r="BV263" i="1"/>
  <c r="BW263" i="1" s="1"/>
  <c r="BX263" i="1" s="1"/>
  <c r="BV135" i="1"/>
  <c r="BW135" i="1" s="1"/>
  <c r="BX135" i="1" s="1"/>
  <c r="BV39" i="1"/>
  <c r="BW39" i="1" s="1"/>
  <c r="BX39" i="1" s="1"/>
  <c r="BV279" i="1"/>
  <c r="BW279" i="1" s="1"/>
  <c r="BX279" i="1" s="1"/>
  <c r="BV531" i="1"/>
  <c r="BW531" i="1" s="1"/>
  <c r="BX531" i="1" s="1"/>
  <c r="BV515" i="1"/>
  <c r="BW515" i="1" s="1"/>
  <c r="BX515" i="1" s="1"/>
  <c r="BV483" i="1"/>
  <c r="BW483" i="1" s="1"/>
  <c r="BX483" i="1" s="1"/>
  <c r="BV435" i="1"/>
  <c r="BW435" i="1" s="1"/>
  <c r="BX435" i="1" s="1"/>
  <c r="BV419" i="1"/>
  <c r="BW419" i="1" s="1"/>
  <c r="BX419" i="1" s="1"/>
  <c r="BV403" i="1"/>
  <c r="BW403" i="1" s="1"/>
  <c r="BX403" i="1" s="1"/>
  <c r="BV371" i="1"/>
  <c r="BW371" i="1" s="1"/>
  <c r="BX371" i="1" s="1"/>
  <c r="BV355" i="1"/>
  <c r="BW355" i="1" s="1"/>
  <c r="BX355" i="1" s="1"/>
  <c r="BV339" i="1"/>
  <c r="BW339" i="1" s="1"/>
  <c r="BX339" i="1" s="1"/>
  <c r="BV307" i="1"/>
  <c r="BW307" i="1" s="1"/>
  <c r="BX307" i="1" s="1"/>
  <c r="BV291" i="1"/>
  <c r="BW291" i="1" s="1"/>
  <c r="BX291" i="1" s="1"/>
  <c r="BV275" i="1"/>
  <c r="BW275" i="1" s="1"/>
  <c r="BX275" i="1" s="1"/>
  <c r="BV243" i="1"/>
  <c r="BW243" i="1" s="1"/>
  <c r="BX243" i="1" s="1"/>
  <c r="BV227" i="1"/>
  <c r="BW227" i="1" s="1"/>
  <c r="BX227" i="1" s="1"/>
  <c r="BV211" i="1"/>
  <c r="BW211" i="1" s="1"/>
  <c r="BX211" i="1" s="1"/>
  <c r="BV179" i="1"/>
  <c r="BW179" i="1" s="1"/>
  <c r="BX179" i="1" s="1"/>
  <c r="BV163" i="1"/>
  <c r="BW163" i="1" s="1"/>
  <c r="BX163" i="1" s="1"/>
  <c r="BV147" i="1"/>
  <c r="BW147" i="1" s="1"/>
  <c r="BX147" i="1" s="1"/>
  <c r="BV99" i="1"/>
  <c r="BW99" i="1" s="1"/>
  <c r="BX99" i="1" s="1"/>
  <c r="BV67" i="1"/>
  <c r="BW67" i="1" s="1"/>
  <c r="BX67" i="1" s="1"/>
  <c r="BV51" i="1"/>
  <c r="BW51" i="1" s="1"/>
  <c r="BX51" i="1" s="1"/>
  <c r="BV35" i="1"/>
  <c r="BW35" i="1" s="1"/>
  <c r="BX35" i="1" s="1"/>
  <c r="BV536" i="1"/>
  <c r="BW536" i="1" s="1"/>
  <c r="BX536" i="1" s="1"/>
  <c r="BV2" i="1"/>
  <c r="BW2" i="1" s="1"/>
  <c r="BX2" i="1" s="1"/>
  <c r="BV528" i="1"/>
  <c r="BW528" i="1" s="1"/>
  <c r="BX528" i="1" s="1"/>
  <c r="BV512" i="1"/>
  <c r="BW512" i="1" s="1"/>
  <c r="BX512" i="1" s="1"/>
  <c r="BV496" i="1"/>
  <c r="BW496" i="1" s="1"/>
  <c r="BX496" i="1" s="1"/>
  <c r="BV480" i="1"/>
  <c r="BW480" i="1" s="1"/>
  <c r="BX480" i="1" s="1"/>
  <c r="BV464" i="1"/>
  <c r="BW464" i="1" s="1"/>
  <c r="BX464" i="1" s="1"/>
  <c r="BV448" i="1"/>
  <c r="BW448" i="1" s="1"/>
  <c r="BX448" i="1" s="1"/>
  <c r="BV432" i="1"/>
  <c r="BW432" i="1" s="1"/>
  <c r="BX432" i="1" s="1"/>
  <c r="BV416" i="1"/>
  <c r="BW416" i="1" s="1"/>
  <c r="BX416" i="1" s="1"/>
  <c r="BV400" i="1"/>
  <c r="BW400" i="1" s="1"/>
  <c r="BX400" i="1" s="1"/>
  <c r="BV384" i="1"/>
  <c r="BW384" i="1" s="1"/>
  <c r="BX384" i="1" s="1"/>
  <c r="BV368" i="1"/>
  <c r="BW368" i="1" s="1"/>
  <c r="BX368" i="1" s="1"/>
  <c r="BV352" i="1"/>
  <c r="BW352" i="1" s="1"/>
  <c r="BX352" i="1" s="1"/>
  <c r="BV336" i="1"/>
  <c r="BW336" i="1" s="1"/>
  <c r="BX336" i="1" s="1"/>
  <c r="BV320" i="1"/>
  <c r="BW320" i="1" s="1"/>
  <c r="BX320" i="1" s="1"/>
  <c r="BV304" i="1"/>
  <c r="BW304" i="1" s="1"/>
  <c r="BX304" i="1" s="1"/>
  <c r="BV288" i="1"/>
  <c r="BW288" i="1" s="1"/>
  <c r="BX288" i="1" s="1"/>
  <c r="BV272" i="1"/>
  <c r="BW272" i="1" s="1"/>
  <c r="BX272" i="1" s="1"/>
  <c r="BV256" i="1"/>
  <c r="BW256" i="1" s="1"/>
  <c r="BX256" i="1" s="1"/>
  <c r="BV240" i="1"/>
  <c r="BW240" i="1" s="1"/>
  <c r="BX240" i="1" s="1"/>
  <c r="BV224" i="1"/>
  <c r="BW224" i="1" s="1"/>
  <c r="BX224" i="1" s="1"/>
  <c r="BV208" i="1"/>
  <c r="BW208" i="1" s="1"/>
  <c r="BX208" i="1" s="1"/>
  <c r="BV192" i="1"/>
  <c r="BW192" i="1" s="1"/>
  <c r="BX192" i="1" s="1"/>
  <c r="BV176" i="1"/>
  <c r="BW176" i="1" s="1"/>
  <c r="BX176" i="1" s="1"/>
  <c r="BV160" i="1"/>
  <c r="BW160" i="1" s="1"/>
  <c r="BX160" i="1" s="1"/>
  <c r="BV144" i="1"/>
  <c r="BW144" i="1" s="1"/>
  <c r="BX144" i="1" s="1"/>
  <c r="BV128" i="1"/>
  <c r="BW128" i="1" s="1"/>
  <c r="BX128" i="1" s="1"/>
  <c r="BV112" i="1"/>
  <c r="BW112" i="1" s="1"/>
  <c r="BX112" i="1" s="1"/>
  <c r="BV96" i="1"/>
  <c r="BW96" i="1" s="1"/>
  <c r="BX96" i="1" s="1"/>
  <c r="BV80" i="1"/>
  <c r="BW80" i="1" s="1"/>
  <c r="BX80" i="1" s="1"/>
  <c r="BV64" i="1"/>
  <c r="BW64" i="1" s="1"/>
  <c r="BX64" i="1" s="1"/>
  <c r="BV48" i="1"/>
  <c r="BW48" i="1" s="1"/>
  <c r="BX48" i="1" s="1"/>
  <c r="BV32" i="1"/>
  <c r="BW32" i="1" s="1"/>
  <c r="BX32" i="1" s="1"/>
  <c r="BV16" i="1"/>
  <c r="BW16" i="1" s="1"/>
  <c r="BX16" i="1" s="1"/>
  <c r="BV399" i="1"/>
  <c r="BV383" i="1"/>
  <c r="BW383" i="1" s="1"/>
  <c r="BX383" i="1" s="1"/>
  <c r="BV367" i="1"/>
  <c r="BW367" i="1" s="1"/>
  <c r="BX367" i="1" s="1"/>
  <c r="BV351" i="1"/>
  <c r="BW351" i="1" s="1"/>
  <c r="BX351" i="1" s="1"/>
  <c r="BV335" i="1"/>
  <c r="BW335" i="1" s="1"/>
  <c r="BX335" i="1" s="1"/>
  <c r="BV319" i="1"/>
  <c r="BW319" i="1" s="1"/>
  <c r="BX319" i="1" s="1"/>
  <c r="BV303" i="1"/>
  <c r="BW303" i="1" s="1"/>
  <c r="BX303" i="1" s="1"/>
  <c r="BV287" i="1"/>
  <c r="BW287" i="1" s="1"/>
  <c r="BX287" i="1" s="1"/>
  <c r="BV271" i="1"/>
  <c r="BW271" i="1" s="1"/>
  <c r="BX271" i="1" s="1"/>
  <c r="BV255" i="1"/>
  <c r="BW255" i="1" s="1"/>
  <c r="BX255" i="1" s="1"/>
  <c r="BV239" i="1"/>
  <c r="BW239" i="1" s="1"/>
  <c r="BX239" i="1" s="1"/>
  <c r="BV223" i="1"/>
  <c r="BW223" i="1" s="1"/>
  <c r="BX223" i="1" s="1"/>
  <c r="BV207" i="1"/>
  <c r="BW207" i="1" s="1"/>
  <c r="BX207" i="1" s="1"/>
  <c r="BV191" i="1"/>
  <c r="BW191" i="1" s="1"/>
  <c r="BX191" i="1" s="1"/>
  <c r="BV175" i="1"/>
  <c r="BW175" i="1" s="1"/>
  <c r="BX175" i="1" s="1"/>
  <c r="BV159" i="1"/>
  <c r="BW159" i="1" s="1"/>
  <c r="BX159" i="1" s="1"/>
  <c r="BV143" i="1"/>
  <c r="BW143" i="1" s="1"/>
  <c r="BX143" i="1" s="1"/>
  <c r="BV127" i="1"/>
  <c r="BW127" i="1" s="1"/>
  <c r="BX127" i="1" s="1"/>
  <c r="BV111" i="1"/>
  <c r="BW111" i="1" s="1"/>
  <c r="BX111" i="1" s="1"/>
  <c r="BV95" i="1"/>
  <c r="BV79" i="1"/>
  <c r="BW79" i="1" s="1"/>
  <c r="BX79" i="1" s="1"/>
  <c r="BV63" i="1"/>
  <c r="BW63" i="1" s="1"/>
  <c r="BX63" i="1" s="1"/>
  <c r="BV47" i="1"/>
  <c r="BW47" i="1" s="1"/>
  <c r="BX47" i="1" s="1"/>
  <c r="BV31" i="1"/>
  <c r="BW31" i="1" s="1"/>
  <c r="BX31" i="1" s="1"/>
  <c r="BV15" i="1"/>
  <c r="BW15" i="1" s="1"/>
  <c r="BX15" i="1" s="1"/>
  <c r="BV494" i="1"/>
  <c r="BW494" i="1" s="1"/>
  <c r="BX494" i="1" s="1"/>
  <c r="BV462" i="1"/>
  <c r="BW462" i="1" s="1"/>
  <c r="BX462" i="1" s="1"/>
  <c r="BV398" i="1"/>
  <c r="BW398" i="1" s="1"/>
  <c r="BX398" i="1" s="1"/>
  <c r="BV318" i="1"/>
  <c r="BW318" i="1" s="1"/>
  <c r="BX318" i="1" s="1"/>
  <c r="BV238" i="1"/>
  <c r="BW238" i="1" s="1"/>
  <c r="BX238" i="1" s="1"/>
  <c r="BV158" i="1"/>
  <c r="BW158" i="1" s="1"/>
  <c r="BX158" i="1" s="1"/>
  <c r="BV30" i="1"/>
  <c r="BW30" i="1" s="1"/>
  <c r="BX30" i="1" s="1"/>
  <c r="BV446" i="1"/>
  <c r="BW446" i="1" s="1"/>
  <c r="BX446" i="1" s="1"/>
  <c r="BV366" i="1"/>
  <c r="BW366" i="1" s="1"/>
  <c r="BX366" i="1" s="1"/>
  <c r="BV286" i="1"/>
  <c r="BW286" i="1" s="1"/>
  <c r="BX286" i="1" s="1"/>
  <c r="BV174" i="1"/>
  <c r="BW174" i="1" s="1"/>
  <c r="BX174" i="1" s="1"/>
  <c r="BV94" i="1"/>
  <c r="BW94" i="1" s="1"/>
  <c r="BX94" i="1" s="1"/>
  <c r="BV14" i="1"/>
  <c r="BW14" i="1" s="1"/>
  <c r="BX14" i="1" s="1"/>
  <c r="BV507" i="1"/>
  <c r="BW507" i="1" s="1"/>
  <c r="BX507" i="1" s="1"/>
  <c r="BV459" i="1"/>
  <c r="BW459" i="1" s="1"/>
  <c r="BX459" i="1" s="1"/>
  <c r="BV427" i="1"/>
  <c r="BW427" i="1" s="1"/>
  <c r="BX427" i="1" s="1"/>
  <c r="BV379" i="1"/>
  <c r="BW379" i="1" s="1"/>
  <c r="BX379" i="1" s="1"/>
  <c r="BV331" i="1"/>
  <c r="BW331" i="1" s="1"/>
  <c r="BX331" i="1" s="1"/>
  <c r="BV283" i="1"/>
  <c r="BW283" i="1" s="1"/>
  <c r="BX283" i="1" s="1"/>
  <c r="BV235" i="1"/>
  <c r="BW235" i="1" s="1"/>
  <c r="BX235" i="1" s="1"/>
  <c r="BV187" i="1"/>
  <c r="BW187" i="1" s="1"/>
  <c r="BX187" i="1" s="1"/>
  <c r="BV171" i="1"/>
  <c r="BW171" i="1" s="1"/>
  <c r="BX171" i="1" s="1"/>
  <c r="BV155" i="1"/>
  <c r="BW155" i="1" s="1"/>
  <c r="BX155" i="1" s="1"/>
  <c r="BV107" i="1"/>
  <c r="BW107" i="1" s="1"/>
  <c r="BX107" i="1" s="1"/>
  <c r="BV91" i="1"/>
  <c r="BW91" i="1" s="1"/>
  <c r="BX91" i="1" s="1"/>
  <c r="BV75" i="1"/>
  <c r="BW75" i="1" s="1"/>
  <c r="BX75" i="1" s="1"/>
  <c r="BV59" i="1"/>
  <c r="BW59" i="1" s="1"/>
  <c r="BX59" i="1" s="1"/>
  <c r="BV43" i="1"/>
  <c r="BW43" i="1" s="1"/>
  <c r="BX43" i="1" s="1"/>
  <c r="BV27" i="1"/>
  <c r="BW27" i="1" s="1"/>
  <c r="BX27" i="1" s="1"/>
  <c r="BV11" i="1"/>
  <c r="BW11" i="1" s="1"/>
  <c r="BX11" i="1" s="1"/>
  <c r="BV526" i="1"/>
  <c r="BW526" i="1" s="1"/>
  <c r="BX526" i="1" s="1"/>
  <c r="BV430" i="1"/>
  <c r="BW430" i="1" s="1"/>
  <c r="BX430" i="1" s="1"/>
  <c r="BV334" i="1"/>
  <c r="BW334" i="1" s="1"/>
  <c r="BX334" i="1" s="1"/>
  <c r="BV254" i="1"/>
  <c r="BW254" i="1" s="1"/>
  <c r="BX254" i="1" s="1"/>
  <c r="BV190" i="1"/>
  <c r="BW190" i="1" s="1"/>
  <c r="BX190" i="1" s="1"/>
  <c r="BV110" i="1"/>
  <c r="BW110" i="1" s="1"/>
  <c r="BX110" i="1" s="1"/>
  <c r="BV46" i="1"/>
  <c r="BW46" i="1" s="1"/>
  <c r="BX46" i="1" s="1"/>
  <c r="BV475" i="1"/>
  <c r="BW475" i="1" s="1"/>
  <c r="BX475" i="1" s="1"/>
  <c r="BV411" i="1"/>
  <c r="BW411" i="1" s="1"/>
  <c r="BX411" i="1" s="1"/>
  <c r="BV363" i="1"/>
  <c r="BW363" i="1" s="1"/>
  <c r="BX363" i="1" s="1"/>
  <c r="BV315" i="1"/>
  <c r="BW315" i="1" s="1"/>
  <c r="BX315" i="1" s="1"/>
  <c r="BV267" i="1"/>
  <c r="BW267" i="1" s="1"/>
  <c r="BX267" i="1" s="1"/>
  <c r="BV219" i="1"/>
  <c r="BW219" i="1" s="1"/>
  <c r="BX219" i="1" s="1"/>
  <c r="BV139" i="1"/>
  <c r="BW139" i="1" s="1"/>
  <c r="BX139" i="1" s="1"/>
  <c r="BV539" i="1"/>
  <c r="BW539" i="1" s="1"/>
  <c r="BX539" i="1" s="1"/>
  <c r="BV510" i="1"/>
  <c r="BW510" i="1" s="1"/>
  <c r="BX510" i="1" s="1"/>
  <c r="BV414" i="1"/>
  <c r="BW414" i="1" s="1"/>
  <c r="BX414" i="1" s="1"/>
  <c r="BV350" i="1"/>
  <c r="BW350" i="1" s="1"/>
  <c r="BX350" i="1" s="1"/>
  <c r="BV270" i="1"/>
  <c r="BW270" i="1" s="1"/>
  <c r="BX270" i="1" s="1"/>
  <c r="BV206" i="1"/>
  <c r="BW206" i="1" s="1"/>
  <c r="BX206" i="1" s="1"/>
  <c r="BV126" i="1"/>
  <c r="BW126" i="1" s="1"/>
  <c r="BX126" i="1" s="1"/>
  <c r="BV62" i="1"/>
  <c r="BW62" i="1" s="1"/>
  <c r="BX62" i="1" s="1"/>
  <c r="BV523" i="1"/>
  <c r="BW523" i="1" s="1"/>
  <c r="BX523" i="1" s="1"/>
  <c r="BV491" i="1"/>
  <c r="BW491" i="1" s="1"/>
  <c r="BX491" i="1" s="1"/>
  <c r="BV443" i="1"/>
  <c r="BW443" i="1" s="1"/>
  <c r="BX443" i="1" s="1"/>
  <c r="BV395" i="1"/>
  <c r="BW395" i="1" s="1"/>
  <c r="BX395" i="1" s="1"/>
  <c r="BV347" i="1"/>
  <c r="BW347" i="1" s="1"/>
  <c r="BX347" i="1" s="1"/>
  <c r="BV299" i="1"/>
  <c r="BW299" i="1" s="1"/>
  <c r="BX299" i="1" s="1"/>
  <c r="BV251" i="1"/>
  <c r="BW251" i="1" s="1"/>
  <c r="BX251" i="1" s="1"/>
  <c r="BV203" i="1"/>
  <c r="BW203" i="1" s="1"/>
  <c r="BX203" i="1" s="1"/>
  <c r="BV123" i="1"/>
  <c r="BW123" i="1" s="1"/>
  <c r="BX123" i="1" s="1"/>
  <c r="BV478" i="1"/>
  <c r="BW478" i="1" s="1"/>
  <c r="BX478" i="1" s="1"/>
  <c r="BV382" i="1"/>
  <c r="BW382" i="1" s="1"/>
  <c r="BX382" i="1" s="1"/>
  <c r="BV302" i="1"/>
  <c r="BW302" i="1" s="1"/>
  <c r="BX302" i="1" s="1"/>
  <c r="BV222" i="1"/>
  <c r="BW222" i="1" s="1"/>
  <c r="BX222" i="1" s="1"/>
  <c r="BV142" i="1"/>
  <c r="BW142" i="1" s="1"/>
  <c r="BX142" i="1" s="1"/>
  <c r="BV78" i="1"/>
  <c r="BW78" i="1" s="1"/>
  <c r="BX78" i="1" s="1"/>
  <c r="BV520" i="1"/>
  <c r="BW520" i="1" s="1"/>
  <c r="BX520" i="1" s="1"/>
  <c r="BV408" i="1"/>
  <c r="BW408" i="1" s="1"/>
  <c r="BX408" i="1" s="1"/>
  <c r="BV344" i="1"/>
  <c r="BW344" i="1" s="1"/>
  <c r="BX344" i="1" s="1"/>
  <c r="BV312" i="1"/>
  <c r="BW312" i="1" s="1"/>
  <c r="BX312" i="1" s="1"/>
  <c r="BV264" i="1"/>
  <c r="BV200" i="1"/>
  <c r="BW200" i="1" s="1"/>
  <c r="BX200" i="1" s="1"/>
  <c r="BV168" i="1"/>
  <c r="BW168" i="1" s="1"/>
  <c r="BX168" i="1" s="1"/>
  <c r="BV136" i="1"/>
  <c r="BW136" i="1" s="1"/>
  <c r="BX136" i="1" s="1"/>
  <c r="BV104" i="1"/>
  <c r="BW104" i="1" s="1"/>
  <c r="BX104" i="1" s="1"/>
  <c r="BV56" i="1"/>
  <c r="BW56" i="1" s="1"/>
  <c r="BX56" i="1" s="1"/>
  <c r="BV24" i="1"/>
  <c r="BW24" i="1" s="1"/>
  <c r="BX24" i="1" s="1"/>
  <c r="BV511" i="1"/>
  <c r="BW511" i="1" s="1"/>
  <c r="BX511" i="1" s="1"/>
  <c r="BV431" i="1"/>
  <c r="BW431" i="1" s="1"/>
  <c r="BX431" i="1" s="1"/>
  <c r="BV3" i="1"/>
  <c r="BW3" i="1" s="1"/>
  <c r="BX3" i="1" s="1"/>
  <c r="BV514" i="1"/>
  <c r="BW514" i="1" s="1"/>
  <c r="BX514" i="1" s="1"/>
  <c r="BV418" i="1"/>
  <c r="BW418" i="1" s="1"/>
  <c r="BX418" i="1" s="1"/>
  <c r="BV402" i="1"/>
  <c r="BW402" i="1" s="1"/>
  <c r="BX402" i="1" s="1"/>
  <c r="BV370" i="1"/>
  <c r="BW370" i="1" s="1"/>
  <c r="BX370" i="1" s="1"/>
  <c r="BV354" i="1"/>
  <c r="BW354" i="1" s="1"/>
  <c r="BX354" i="1" s="1"/>
  <c r="BV338" i="1"/>
  <c r="BW338" i="1" s="1"/>
  <c r="BX338" i="1" s="1"/>
  <c r="BV322" i="1"/>
  <c r="BW322" i="1" s="1"/>
  <c r="BX322" i="1" s="1"/>
  <c r="BV306" i="1"/>
  <c r="BW306" i="1" s="1"/>
  <c r="BX306" i="1" s="1"/>
  <c r="BV290" i="1"/>
  <c r="BW290" i="1" s="1"/>
  <c r="BX290" i="1" s="1"/>
  <c r="BV274" i="1"/>
  <c r="BW274" i="1" s="1"/>
  <c r="BX274" i="1" s="1"/>
  <c r="BV258" i="1"/>
  <c r="BW258" i="1" s="1"/>
  <c r="BX258" i="1" s="1"/>
  <c r="BV242" i="1"/>
  <c r="BW242" i="1" s="1"/>
  <c r="BX242" i="1" s="1"/>
  <c r="BV226" i="1"/>
  <c r="BW226" i="1" s="1"/>
  <c r="BX226" i="1" s="1"/>
  <c r="BV210" i="1"/>
  <c r="BW210" i="1" s="1"/>
  <c r="BX210" i="1" s="1"/>
  <c r="BV194" i="1"/>
  <c r="BW194" i="1" s="1"/>
  <c r="BX194" i="1" s="1"/>
  <c r="BV178" i="1"/>
  <c r="BW178" i="1" s="1"/>
  <c r="BX178" i="1" s="1"/>
  <c r="BV162" i="1"/>
  <c r="BW162" i="1" s="1"/>
  <c r="BX162" i="1" s="1"/>
  <c r="BV146" i="1"/>
  <c r="BW146" i="1" s="1"/>
  <c r="BX146" i="1" s="1"/>
  <c r="BV130" i="1"/>
  <c r="BW130" i="1" s="1"/>
  <c r="BX130" i="1" s="1"/>
  <c r="BV114" i="1"/>
  <c r="BW114" i="1" s="1"/>
  <c r="BX114" i="1" s="1"/>
  <c r="BV98" i="1"/>
  <c r="BW98" i="1" s="1"/>
  <c r="BX98" i="1" s="1"/>
  <c r="BV82" i="1"/>
  <c r="BW82" i="1" s="1"/>
  <c r="BX82" i="1" s="1"/>
  <c r="BV66" i="1"/>
  <c r="BW66" i="1" s="1"/>
  <c r="BX66" i="1" s="1"/>
  <c r="BV50" i="1"/>
  <c r="BW50" i="1" s="1"/>
  <c r="BX50" i="1" s="1"/>
  <c r="BV34" i="1"/>
  <c r="BV18" i="1"/>
  <c r="BW18" i="1" s="1"/>
  <c r="BX18" i="1" s="1"/>
  <c r="BV434" i="1"/>
  <c r="BW434" i="1" s="1"/>
  <c r="BX434" i="1" s="1"/>
  <c r="BV482" i="1"/>
  <c r="BW482" i="1" s="1"/>
  <c r="BX482" i="1" s="1"/>
  <c r="BV530" i="1"/>
  <c r="BW530" i="1" s="1"/>
  <c r="BX530" i="1" s="1"/>
  <c r="BV415" i="1"/>
  <c r="BW415" i="1" s="1"/>
  <c r="BX415" i="1" s="1"/>
  <c r="BV495" i="1"/>
  <c r="BW495" i="1" s="1"/>
  <c r="BX495" i="1" s="1"/>
  <c r="BV509" i="1"/>
  <c r="BW509" i="1" s="1"/>
  <c r="BX509" i="1" s="1"/>
  <c r="BV461" i="1"/>
  <c r="BW461" i="1" s="1"/>
  <c r="BX461" i="1" s="1"/>
  <c r="BV429" i="1"/>
  <c r="BW429" i="1" s="1"/>
  <c r="BX429" i="1" s="1"/>
  <c r="BV413" i="1"/>
  <c r="BW413" i="1" s="1"/>
  <c r="BX413" i="1" s="1"/>
  <c r="BV397" i="1"/>
  <c r="BW397" i="1" s="1"/>
  <c r="BX397" i="1" s="1"/>
  <c r="BV349" i="1"/>
  <c r="BW349" i="1" s="1"/>
  <c r="BX349" i="1" s="1"/>
  <c r="BV333" i="1"/>
  <c r="BW333" i="1" s="1"/>
  <c r="BX333" i="1" s="1"/>
  <c r="BV301" i="1"/>
  <c r="BW301" i="1" s="1"/>
  <c r="BX301" i="1" s="1"/>
  <c r="BV285" i="1"/>
  <c r="BW285" i="1" s="1"/>
  <c r="BX285" i="1" s="1"/>
  <c r="BV237" i="1"/>
  <c r="BW237" i="1" s="1"/>
  <c r="BX237" i="1" s="1"/>
  <c r="BV221" i="1"/>
  <c r="BW221" i="1" s="1"/>
  <c r="BX221" i="1" s="1"/>
  <c r="BV205" i="1"/>
  <c r="BW205" i="1" s="1"/>
  <c r="BX205" i="1" s="1"/>
  <c r="BV173" i="1"/>
  <c r="BW173" i="1" s="1"/>
  <c r="BX173" i="1" s="1"/>
  <c r="BV157" i="1"/>
  <c r="BW157" i="1" s="1"/>
  <c r="BX157" i="1" s="1"/>
  <c r="BV141" i="1"/>
  <c r="BW141" i="1" s="1"/>
  <c r="BX141" i="1" s="1"/>
  <c r="BV125" i="1"/>
  <c r="BW125" i="1" s="1"/>
  <c r="BX125" i="1" s="1"/>
  <c r="BV109" i="1"/>
  <c r="BW109" i="1" s="1"/>
  <c r="BX109" i="1" s="1"/>
  <c r="BV93" i="1"/>
  <c r="BW93" i="1" s="1"/>
  <c r="BX93" i="1" s="1"/>
  <c r="BV77" i="1"/>
  <c r="BW77" i="1" s="1"/>
  <c r="BX77" i="1" s="1"/>
  <c r="BV61" i="1"/>
  <c r="BW61" i="1" s="1"/>
  <c r="BX61" i="1" s="1"/>
  <c r="BV45" i="1"/>
  <c r="BW45" i="1" s="1"/>
  <c r="BX45" i="1" s="1"/>
  <c r="BV29" i="1"/>
  <c r="BW29" i="1" s="1"/>
  <c r="BX29" i="1" s="1"/>
  <c r="BV13" i="1"/>
  <c r="BW13" i="1" s="1"/>
  <c r="BX13" i="1" s="1"/>
  <c r="BV300" i="1"/>
  <c r="BW300" i="1" s="1"/>
  <c r="BX300" i="1" s="1"/>
  <c r="BV284" i="1"/>
  <c r="BW284" i="1" s="1"/>
  <c r="BX284" i="1" s="1"/>
  <c r="BV268" i="1"/>
  <c r="BW268" i="1" s="1"/>
  <c r="BX268" i="1" s="1"/>
  <c r="BV252" i="1"/>
  <c r="BW252" i="1" s="1"/>
  <c r="BX252" i="1" s="1"/>
  <c r="BV236" i="1"/>
  <c r="BW236" i="1" s="1"/>
  <c r="BX236" i="1" s="1"/>
  <c r="BV220" i="1"/>
  <c r="BW220" i="1" s="1"/>
  <c r="BX220" i="1" s="1"/>
  <c r="BV204" i="1"/>
  <c r="BW204" i="1" s="1"/>
  <c r="BX204" i="1" s="1"/>
  <c r="BV188" i="1"/>
  <c r="BW188" i="1" s="1"/>
  <c r="BX188" i="1" s="1"/>
  <c r="BV172" i="1"/>
  <c r="BW172" i="1" s="1"/>
  <c r="BX172" i="1" s="1"/>
  <c r="BV156" i="1"/>
  <c r="BW156" i="1" s="1"/>
  <c r="BX156" i="1" s="1"/>
  <c r="BV140" i="1"/>
  <c r="BW140" i="1" s="1"/>
  <c r="BX140" i="1" s="1"/>
  <c r="BV124" i="1"/>
  <c r="BW124" i="1" s="1"/>
  <c r="BX124" i="1" s="1"/>
  <c r="BV108" i="1"/>
  <c r="BW108" i="1" s="1"/>
  <c r="BX108" i="1" s="1"/>
  <c r="BV92" i="1"/>
  <c r="BW92" i="1" s="1"/>
  <c r="BX92" i="1" s="1"/>
  <c r="BV76" i="1"/>
  <c r="BW76" i="1" s="1"/>
  <c r="BX76" i="1" s="1"/>
  <c r="BV60" i="1"/>
  <c r="BW60" i="1" s="1"/>
  <c r="BX60" i="1" s="1"/>
  <c r="BV44" i="1"/>
  <c r="BW44" i="1" s="1"/>
  <c r="BX44" i="1" s="1"/>
  <c r="BV28" i="1"/>
  <c r="BW28" i="1" s="1"/>
  <c r="BX28" i="1" s="1"/>
  <c r="BV12" i="1"/>
  <c r="BW12" i="1" s="1"/>
  <c r="BX12" i="1" s="1"/>
  <c r="BV479" i="1"/>
  <c r="BW479" i="1" s="1"/>
  <c r="BX479" i="1" s="1"/>
  <c r="BV525" i="1"/>
  <c r="BW525" i="1" s="1"/>
  <c r="BX525" i="1" s="1"/>
  <c r="BV463" i="1"/>
  <c r="BW463" i="1" s="1"/>
  <c r="BX463" i="1" s="1"/>
  <c r="BV447" i="1"/>
  <c r="BW447" i="1" s="1"/>
  <c r="BX447" i="1" s="1"/>
  <c r="BV527" i="1"/>
  <c r="BW527" i="1" s="1"/>
  <c r="BX527" i="1" s="1"/>
  <c r="BV493" i="1"/>
  <c r="BW493" i="1" s="1"/>
  <c r="BX493" i="1" s="1"/>
  <c r="BV477" i="1"/>
  <c r="BW477" i="1" s="1"/>
  <c r="BX477" i="1" s="1"/>
  <c r="BV445" i="1"/>
  <c r="BW445" i="1" s="1"/>
  <c r="BX445" i="1" s="1"/>
  <c r="BV381" i="1"/>
  <c r="BW381" i="1" s="1"/>
  <c r="BX381" i="1" s="1"/>
  <c r="BV365" i="1"/>
  <c r="BW365" i="1" s="1"/>
  <c r="BX365" i="1" s="1"/>
  <c r="BV317" i="1"/>
  <c r="BW317" i="1" s="1"/>
  <c r="BX317" i="1" s="1"/>
  <c r="BV269" i="1"/>
  <c r="BW269" i="1" s="1"/>
  <c r="BX269" i="1" s="1"/>
  <c r="BV253" i="1"/>
  <c r="BW253" i="1" s="1"/>
  <c r="BX253" i="1" s="1"/>
  <c r="BV189" i="1"/>
  <c r="BW189" i="1" s="1"/>
  <c r="BX189" i="1" s="1"/>
  <c r="BV524" i="1"/>
  <c r="BW524" i="1" s="1"/>
  <c r="BX524" i="1" s="1"/>
  <c r="BV508" i="1"/>
  <c r="BW508" i="1" s="1"/>
  <c r="BX508" i="1" s="1"/>
  <c r="BV492" i="1"/>
  <c r="BW492" i="1" s="1"/>
  <c r="BX492" i="1" s="1"/>
  <c r="BV476" i="1"/>
  <c r="BW476" i="1" s="1"/>
  <c r="BX476" i="1" s="1"/>
  <c r="BV460" i="1"/>
  <c r="BW460" i="1" s="1"/>
  <c r="BX460" i="1" s="1"/>
  <c r="BV444" i="1"/>
  <c r="BW444" i="1" s="1"/>
  <c r="BX444" i="1" s="1"/>
  <c r="BV428" i="1"/>
  <c r="BW428" i="1" s="1"/>
  <c r="BX428" i="1" s="1"/>
  <c r="BV412" i="1"/>
  <c r="BW412" i="1" s="1"/>
  <c r="BX412" i="1" s="1"/>
  <c r="BV396" i="1"/>
  <c r="BW396" i="1" s="1"/>
  <c r="BX396" i="1" s="1"/>
  <c r="BV380" i="1"/>
  <c r="BW380" i="1" s="1"/>
  <c r="BX380" i="1" s="1"/>
  <c r="BV364" i="1"/>
  <c r="BW364" i="1" s="1"/>
  <c r="BX364" i="1" s="1"/>
  <c r="BV348" i="1"/>
  <c r="BW348" i="1" s="1"/>
  <c r="BX348" i="1" s="1"/>
  <c r="BV332" i="1"/>
  <c r="BW332" i="1" s="1"/>
  <c r="BX332" i="1" s="1"/>
  <c r="BV316" i="1"/>
  <c r="BW316" i="1" s="1"/>
  <c r="BX316" i="1" s="1"/>
  <c r="BQ2" i="1"/>
  <c r="BR2" i="1" s="1"/>
  <c r="BV537" i="1"/>
  <c r="BW537" i="1" s="1"/>
  <c r="BX537" i="1" s="1"/>
  <c r="BV505" i="1"/>
  <c r="BW505" i="1" s="1"/>
  <c r="BX505" i="1" s="1"/>
  <c r="BV457" i="1"/>
  <c r="BW457" i="1" s="1"/>
  <c r="BX457" i="1" s="1"/>
  <c r="BV425" i="1"/>
  <c r="BW425" i="1" s="1"/>
  <c r="BX425" i="1" s="1"/>
  <c r="BV409" i="1"/>
  <c r="BW409" i="1" s="1"/>
  <c r="BX409" i="1" s="1"/>
  <c r="BV377" i="1"/>
  <c r="BW377" i="1" s="1"/>
  <c r="BX377" i="1" s="1"/>
  <c r="BV361" i="1"/>
  <c r="BW361" i="1" s="1"/>
  <c r="BX361" i="1" s="1"/>
  <c r="BV281" i="1"/>
  <c r="BW281" i="1" s="1"/>
  <c r="BX281" i="1" s="1"/>
  <c r="BV249" i="1"/>
  <c r="BW249" i="1" s="1"/>
  <c r="BX249" i="1" s="1"/>
  <c r="BV233" i="1"/>
  <c r="BW233" i="1" s="1"/>
  <c r="BX233" i="1" s="1"/>
  <c r="BV185" i="1"/>
  <c r="BW185" i="1" s="1"/>
  <c r="BX185" i="1" s="1"/>
  <c r="BV153" i="1"/>
  <c r="BW153" i="1" s="1"/>
  <c r="BX153" i="1" s="1"/>
  <c r="BV137" i="1"/>
  <c r="BW137" i="1" s="1"/>
  <c r="BX137" i="1" s="1"/>
  <c r="BV504" i="1"/>
  <c r="BW504" i="1" s="1"/>
  <c r="BX504" i="1" s="1"/>
  <c r="BV488" i="1"/>
  <c r="BW488" i="1" s="1"/>
  <c r="BX488" i="1" s="1"/>
  <c r="BV472" i="1"/>
  <c r="BW472" i="1" s="1"/>
  <c r="BX472" i="1" s="1"/>
  <c r="BV456" i="1"/>
  <c r="BW456" i="1" s="1"/>
  <c r="BX456" i="1" s="1"/>
  <c r="BV440" i="1"/>
  <c r="BW440" i="1" s="1"/>
  <c r="BX440" i="1" s="1"/>
  <c r="BV424" i="1"/>
  <c r="BW424" i="1" s="1"/>
  <c r="BX424" i="1" s="1"/>
  <c r="BV392" i="1"/>
  <c r="BW392" i="1" s="1"/>
  <c r="BX392" i="1" s="1"/>
  <c r="BV376" i="1"/>
  <c r="BW376" i="1" s="1"/>
  <c r="BX376" i="1" s="1"/>
  <c r="BV360" i="1"/>
  <c r="BW360" i="1" s="1"/>
  <c r="BX360" i="1" s="1"/>
  <c r="BV328" i="1"/>
  <c r="BW328" i="1" s="1"/>
  <c r="BX328" i="1" s="1"/>
  <c r="BV296" i="1"/>
  <c r="BW296" i="1" s="1"/>
  <c r="BX296" i="1" s="1"/>
  <c r="BV280" i="1"/>
  <c r="BW280" i="1" s="1"/>
  <c r="BX280" i="1" s="1"/>
  <c r="BV248" i="1"/>
  <c r="BW248" i="1" s="1"/>
  <c r="BX248" i="1" s="1"/>
  <c r="BV232" i="1"/>
  <c r="BW232" i="1" s="1"/>
  <c r="BX232" i="1" s="1"/>
  <c r="BV216" i="1"/>
  <c r="BW216" i="1" s="1"/>
  <c r="BX216" i="1" s="1"/>
  <c r="BV184" i="1"/>
  <c r="BW184" i="1" s="1"/>
  <c r="BX184" i="1" s="1"/>
  <c r="BV152" i="1"/>
  <c r="BW152" i="1" s="1"/>
  <c r="BX152" i="1" s="1"/>
  <c r="BV120" i="1"/>
  <c r="BW120" i="1" s="1"/>
  <c r="BX120" i="1" s="1"/>
  <c r="BV88" i="1"/>
  <c r="BW88" i="1" s="1"/>
  <c r="BX88" i="1" s="1"/>
  <c r="BV72" i="1"/>
  <c r="BW72" i="1" s="1"/>
  <c r="BX72" i="1" s="1"/>
  <c r="BV40" i="1"/>
  <c r="BW40" i="1" s="1"/>
  <c r="BX40" i="1" s="1"/>
  <c r="BV8" i="1"/>
  <c r="BW8" i="1" s="1"/>
  <c r="BX8" i="1" s="1"/>
  <c r="BW329" i="1"/>
  <c r="BX329" i="1" s="1"/>
  <c r="BW217" i="1"/>
  <c r="BX217" i="1" s="1"/>
  <c r="BV535" i="1"/>
  <c r="BW535" i="1" s="1"/>
  <c r="BX535" i="1" s="1"/>
  <c r="BV519" i="1"/>
  <c r="BW519" i="1" s="1"/>
  <c r="BX519" i="1" s="1"/>
  <c r="BV503" i="1"/>
  <c r="BW503" i="1" s="1"/>
  <c r="BX503" i="1" s="1"/>
  <c r="BV487" i="1"/>
  <c r="BW487" i="1" s="1"/>
  <c r="BX487" i="1" s="1"/>
  <c r="BV471" i="1"/>
  <c r="BW471" i="1" s="1"/>
  <c r="BX471" i="1" s="1"/>
  <c r="BV455" i="1"/>
  <c r="BW455" i="1" s="1"/>
  <c r="BX455" i="1" s="1"/>
  <c r="BV439" i="1"/>
  <c r="BW439" i="1" s="1"/>
  <c r="BX439" i="1" s="1"/>
  <c r="BV423" i="1"/>
  <c r="BW423" i="1" s="1"/>
  <c r="BX423" i="1" s="1"/>
  <c r="BV407" i="1"/>
  <c r="BW407" i="1" s="1"/>
  <c r="BX407" i="1" s="1"/>
  <c r="BV391" i="1"/>
  <c r="BW391" i="1" s="1"/>
  <c r="BX391" i="1" s="1"/>
  <c r="BV375" i="1"/>
  <c r="BW375" i="1" s="1"/>
  <c r="BX375" i="1" s="1"/>
  <c r="BV359" i="1"/>
  <c r="BW359" i="1" s="1"/>
  <c r="BX359" i="1" s="1"/>
  <c r="BV343" i="1"/>
  <c r="BW343" i="1" s="1"/>
  <c r="BX343" i="1" s="1"/>
  <c r="BV327" i="1"/>
  <c r="BW327" i="1" s="1"/>
  <c r="BX327" i="1" s="1"/>
  <c r="BV311" i="1"/>
  <c r="BW311" i="1" s="1"/>
  <c r="BX311" i="1" s="1"/>
  <c r="BV295" i="1"/>
  <c r="BW295" i="1" s="1"/>
  <c r="BX295" i="1" s="1"/>
  <c r="BV247" i="1"/>
  <c r="BW247" i="1" s="1"/>
  <c r="BX247" i="1" s="1"/>
  <c r="BV231" i="1"/>
  <c r="BW231" i="1" s="1"/>
  <c r="BX231" i="1" s="1"/>
  <c r="BV215" i="1"/>
  <c r="BW215" i="1" s="1"/>
  <c r="BX215" i="1" s="1"/>
  <c r="BV199" i="1"/>
  <c r="BW199" i="1" s="1"/>
  <c r="BX199" i="1" s="1"/>
  <c r="BV183" i="1"/>
  <c r="BW183" i="1" s="1"/>
  <c r="BX183" i="1" s="1"/>
  <c r="BV167" i="1"/>
  <c r="BW167" i="1" s="1"/>
  <c r="BX167" i="1" s="1"/>
  <c r="BV119" i="1"/>
  <c r="BW119" i="1" s="1"/>
  <c r="BX119" i="1" s="1"/>
  <c r="BV103" i="1"/>
  <c r="BW103" i="1" s="1"/>
  <c r="BX103" i="1" s="1"/>
  <c r="BV71" i="1"/>
  <c r="BW71" i="1" s="1"/>
  <c r="BX71" i="1" s="1"/>
  <c r="BV55" i="1"/>
  <c r="BW55" i="1" s="1"/>
  <c r="BX55" i="1" s="1"/>
  <c r="BV7" i="1"/>
  <c r="BW7" i="1" s="1"/>
  <c r="BX7" i="1" s="1"/>
  <c r="BW313" i="1"/>
  <c r="BX313" i="1" s="1"/>
  <c r="BV534" i="1"/>
  <c r="BW534" i="1" s="1"/>
  <c r="BX534" i="1" s="1"/>
  <c r="BV518" i="1"/>
  <c r="BW518" i="1" s="1"/>
  <c r="BX518" i="1" s="1"/>
  <c r="BV502" i="1"/>
  <c r="BW502" i="1" s="1"/>
  <c r="BX502" i="1" s="1"/>
  <c r="BV486" i="1"/>
  <c r="BW486" i="1" s="1"/>
  <c r="BX486" i="1" s="1"/>
  <c r="BV470" i="1"/>
  <c r="BW470" i="1" s="1"/>
  <c r="BX470" i="1" s="1"/>
  <c r="BV454" i="1"/>
  <c r="BW454" i="1" s="1"/>
  <c r="BX454" i="1" s="1"/>
  <c r="BV438" i="1"/>
  <c r="BW438" i="1" s="1"/>
  <c r="BX438" i="1" s="1"/>
  <c r="BV422" i="1"/>
  <c r="BW422" i="1" s="1"/>
  <c r="BX422" i="1" s="1"/>
  <c r="BV406" i="1"/>
  <c r="BW406" i="1" s="1"/>
  <c r="BX406" i="1" s="1"/>
  <c r="BV390" i="1"/>
  <c r="BW390" i="1" s="1"/>
  <c r="BX390" i="1" s="1"/>
  <c r="BV374" i="1"/>
  <c r="BW374" i="1" s="1"/>
  <c r="BX374" i="1" s="1"/>
  <c r="BV358" i="1"/>
  <c r="BW358" i="1" s="1"/>
  <c r="BX358" i="1" s="1"/>
  <c r="BV342" i="1"/>
  <c r="BW342" i="1" s="1"/>
  <c r="BX342" i="1" s="1"/>
  <c r="BV326" i="1"/>
  <c r="BW326" i="1" s="1"/>
  <c r="BX326" i="1" s="1"/>
  <c r="BV310" i="1"/>
  <c r="BW310" i="1" s="1"/>
  <c r="BX310" i="1" s="1"/>
  <c r="BV294" i="1"/>
  <c r="BW294" i="1" s="1"/>
  <c r="BX294" i="1" s="1"/>
  <c r="BV278" i="1"/>
  <c r="BW278" i="1" s="1"/>
  <c r="BX278" i="1" s="1"/>
  <c r="BV262" i="1"/>
  <c r="BW262" i="1" s="1"/>
  <c r="BX262" i="1" s="1"/>
  <c r="BV246" i="1"/>
  <c r="BW246" i="1" s="1"/>
  <c r="BX246" i="1" s="1"/>
  <c r="BV230" i="1"/>
  <c r="BW230" i="1" s="1"/>
  <c r="BX230" i="1" s="1"/>
  <c r="BV214" i="1"/>
  <c r="BW214" i="1" s="1"/>
  <c r="BX214" i="1" s="1"/>
  <c r="BV198" i="1"/>
  <c r="BW198" i="1" s="1"/>
  <c r="BX198" i="1" s="1"/>
  <c r="BV182" i="1"/>
  <c r="BW182" i="1" s="1"/>
  <c r="BX182" i="1" s="1"/>
  <c r="BV166" i="1"/>
  <c r="BW166" i="1" s="1"/>
  <c r="BX166" i="1" s="1"/>
  <c r="BV150" i="1"/>
  <c r="BW150" i="1" s="1"/>
  <c r="BX150" i="1" s="1"/>
  <c r="BV134" i="1"/>
  <c r="BW134" i="1" s="1"/>
  <c r="BX134" i="1" s="1"/>
  <c r="BV118" i="1"/>
  <c r="BW118" i="1" s="1"/>
  <c r="BX118" i="1" s="1"/>
  <c r="BV102" i="1"/>
  <c r="BW102" i="1" s="1"/>
  <c r="BX102" i="1" s="1"/>
  <c r="BV86" i="1"/>
  <c r="BW86" i="1" s="1"/>
  <c r="BX86" i="1" s="1"/>
  <c r="BV70" i="1"/>
  <c r="BW70" i="1" s="1"/>
  <c r="BX70" i="1" s="1"/>
  <c r="BV54" i="1"/>
  <c r="BW54" i="1" s="1"/>
  <c r="BX54" i="1" s="1"/>
  <c r="BV38" i="1"/>
  <c r="BW38" i="1" s="1"/>
  <c r="BX38" i="1" s="1"/>
  <c r="BV22" i="1"/>
  <c r="BW22" i="1" s="1"/>
  <c r="BX22" i="1" s="1"/>
  <c r="BV6" i="1"/>
  <c r="BW6" i="1" s="1"/>
  <c r="BX6" i="1" s="1"/>
  <c r="BW264" i="1"/>
  <c r="BX264" i="1" s="1"/>
  <c r="BV533" i="1"/>
  <c r="BW533" i="1" s="1"/>
  <c r="BX533" i="1" s="1"/>
  <c r="BV517" i="1"/>
  <c r="BW517" i="1" s="1"/>
  <c r="BX517" i="1" s="1"/>
  <c r="BV501" i="1"/>
  <c r="BW501" i="1" s="1"/>
  <c r="BX501" i="1" s="1"/>
  <c r="BV485" i="1"/>
  <c r="BW485" i="1" s="1"/>
  <c r="BX485" i="1" s="1"/>
  <c r="BV469" i="1"/>
  <c r="BW469" i="1" s="1"/>
  <c r="BX469" i="1" s="1"/>
  <c r="BV453" i="1"/>
  <c r="BW453" i="1" s="1"/>
  <c r="BX453" i="1" s="1"/>
  <c r="BV437" i="1"/>
  <c r="BW437" i="1" s="1"/>
  <c r="BX437" i="1" s="1"/>
  <c r="BV421" i="1"/>
  <c r="BW421" i="1" s="1"/>
  <c r="BX421" i="1" s="1"/>
  <c r="BV405" i="1"/>
  <c r="BW405" i="1" s="1"/>
  <c r="BX405" i="1" s="1"/>
  <c r="BV389" i="1"/>
  <c r="BW389" i="1" s="1"/>
  <c r="BX389" i="1" s="1"/>
  <c r="BV373" i="1"/>
  <c r="BW373" i="1" s="1"/>
  <c r="BX373" i="1" s="1"/>
  <c r="BV357" i="1"/>
  <c r="BW357" i="1" s="1"/>
  <c r="BX357" i="1" s="1"/>
  <c r="BV341" i="1"/>
  <c r="BW341" i="1" s="1"/>
  <c r="BX341" i="1" s="1"/>
  <c r="BV325" i="1"/>
  <c r="BW325" i="1" s="1"/>
  <c r="BX325" i="1" s="1"/>
  <c r="BV309" i="1"/>
  <c r="BW309" i="1" s="1"/>
  <c r="BX309" i="1" s="1"/>
  <c r="BV293" i="1"/>
  <c r="BW293" i="1" s="1"/>
  <c r="BX293" i="1" s="1"/>
  <c r="BV277" i="1"/>
  <c r="BW277" i="1" s="1"/>
  <c r="BX277" i="1" s="1"/>
  <c r="BV261" i="1"/>
  <c r="BW261" i="1" s="1"/>
  <c r="BX261" i="1" s="1"/>
  <c r="BV245" i="1"/>
  <c r="BW245" i="1" s="1"/>
  <c r="BX245" i="1" s="1"/>
  <c r="BV229" i="1"/>
  <c r="BW229" i="1" s="1"/>
  <c r="BX229" i="1" s="1"/>
  <c r="BV213" i="1"/>
  <c r="BW213" i="1" s="1"/>
  <c r="BX213" i="1" s="1"/>
  <c r="BV197" i="1"/>
  <c r="BW197" i="1" s="1"/>
  <c r="BX197" i="1" s="1"/>
  <c r="BV181" i="1"/>
  <c r="BW181" i="1" s="1"/>
  <c r="BX181" i="1" s="1"/>
  <c r="BV165" i="1"/>
  <c r="BW165" i="1" s="1"/>
  <c r="BX165" i="1" s="1"/>
  <c r="BV149" i="1"/>
  <c r="BW149" i="1" s="1"/>
  <c r="BX149" i="1" s="1"/>
  <c r="BV133" i="1"/>
  <c r="BW133" i="1" s="1"/>
  <c r="BX133" i="1" s="1"/>
  <c r="BV117" i="1"/>
  <c r="BW117" i="1" s="1"/>
  <c r="BX117" i="1" s="1"/>
  <c r="BV101" i="1"/>
  <c r="BW101" i="1" s="1"/>
  <c r="BX101" i="1" s="1"/>
  <c r="BV85" i="1"/>
  <c r="BW85" i="1" s="1"/>
  <c r="BX85" i="1" s="1"/>
  <c r="BV69" i="1"/>
  <c r="BW69" i="1" s="1"/>
  <c r="BX69" i="1" s="1"/>
  <c r="BV53" i="1"/>
  <c r="BW53" i="1" s="1"/>
  <c r="BX53" i="1" s="1"/>
  <c r="BV37" i="1"/>
  <c r="BW37" i="1" s="1"/>
  <c r="BX37" i="1" s="1"/>
  <c r="BV21" i="1"/>
  <c r="BW21" i="1" s="1"/>
  <c r="BX21" i="1" s="1"/>
  <c r="BV5" i="1"/>
  <c r="BW5" i="1" s="1"/>
  <c r="BX5" i="1" s="1"/>
  <c r="BW393" i="1"/>
  <c r="BX393" i="1" s="1"/>
  <c r="BW265" i="1"/>
  <c r="BX265" i="1" s="1"/>
  <c r="BV532" i="1"/>
  <c r="BW532" i="1" s="1"/>
  <c r="BX532" i="1" s="1"/>
  <c r="BV516" i="1"/>
  <c r="BW516" i="1" s="1"/>
  <c r="BX516" i="1" s="1"/>
  <c r="BV500" i="1"/>
  <c r="BW500" i="1" s="1"/>
  <c r="BX500" i="1" s="1"/>
  <c r="BV484" i="1"/>
  <c r="BW484" i="1" s="1"/>
  <c r="BX484" i="1" s="1"/>
  <c r="BV468" i="1"/>
  <c r="BW468" i="1" s="1"/>
  <c r="BX468" i="1" s="1"/>
  <c r="BV452" i="1"/>
  <c r="BW452" i="1" s="1"/>
  <c r="BX452" i="1" s="1"/>
  <c r="BV436" i="1"/>
  <c r="BW436" i="1" s="1"/>
  <c r="BX436" i="1" s="1"/>
  <c r="BV420" i="1"/>
  <c r="BW420" i="1" s="1"/>
  <c r="BX420" i="1" s="1"/>
  <c r="BV404" i="1"/>
  <c r="BW404" i="1" s="1"/>
  <c r="BX404" i="1" s="1"/>
  <c r="BV388" i="1"/>
  <c r="BW388" i="1" s="1"/>
  <c r="BX388" i="1" s="1"/>
  <c r="BV372" i="1"/>
  <c r="BW372" i="1" s="1"/>
  <c r="BX372" i="1" s="1"/>
  <c r="BV356" i="1"/>
  <c r="BW356" i="1" s="1"/>
  <c r="BX356" i="1" s="1"/>
  <c r="BV340" i="1"/>
  <c r="BW340" i="1" s="1"/>
  <c r="BX340" i="1" s="1"/>
  <c r="BV324" i="1"/>
  <c r="BW324" i="1" s="1"/>
  <c r="BX324" i="1" s="1"/>
  <c r="BV308" i="1"/>
  <c r="BW308" i="1" s="1"/>
  <c r="BX308" i="1" s="1"/>
  <c r="BV292" i="1"/>
  <c r="BW292" i="1" s="1"/>
  <c r="BX292" i="1" s="1"/>
  <c r="BV276" i="1"/>
  <c r="BW276" i="1" s="1"/>
  <c r="BX276" i="1" s="1"/>
  <c r="BV260" i="1"/>
  <c r="BW260" i="1" s="1"/>
  <c r="BX260" i="1" s="1"/>
  <c r="BV244" i="1"/>
  <c r="BW244" i="1" s="1"/>
  <c r="BX244" i="1" s="1"/>
  <c r="BV228" i="1"/>
  <c r="BW228" i="1" s="1"/>
  <c r="BX228" i="1" s="1"/>
  <c r="BV212" i="1"/>
  <c r="BW212" i="1" s="1"/>
  <c r="BX212" i="1" s="1"/>
  <c r="BV196" i="1"/>
  <c r="BW196" i="1" s="1"/>
  <c r="BX196" i="1" s="1"/>
  <c r="BV180" i="1"/>
  <c r="BW180" i="1" s="1"/>
  <c r="BX180" i="1" s="1"/>
  <c r="BV164" i="1"/>
  <c r="BW164" i="1" s="1"/>
  <c r="BX164" i="1" s="1"/>
  <c r="BV148" i="1"/>
  <c r="BW148" i="1" s="1"/>
  <c r="BX148" i="1" s="1"/>
  <c r="BV132" i="1"/>
  <c r="BW132" i="1" s="1"/>
  <c r="BX132" i="1" s="1"/>
  <c r="BV116" i="1"/>
  <c r="BW116" i="1" s="1"/>
  <c r="BX116" i="1" s="1"/>
  <c r="BV100" i="1"/>
  <c r="BW100" i="1" s="1"/>
  <c r="BX100" i="1" s="1"/>
  <c r="BV84" i="1"/>
  <c r="BW84" i="1" s="1"/>
  <c r="BX84" i="1" s="1"/>
  <c r="BV68" i="1"/>
  <c r="BW68" i="1" s="1"/>
  <c r="BX68" i="1" s="1"/>
  <c r="BV52" i="1"/>
  <c r="BW52" i="1" s="1"/>
  <c r="BX52" i="1" s="1"/>
  <c r="BV36" i="1"/>
  <c r="BW36" i="1" s="1"/>
  <c r="BX36" i="1" s="1"/>
  <c r="BV20" i="1"/>
  <c r="BW20" i="1" s="1"/>
  <c r="BX20" i="1" s="1"/>
  <c r="BV4" i="1"/>
  <c r="BW4" i="1" s="1"/>
  <c r="BX4" i="1" s="1"/>
  <c r="BV499" i="1"/>
  <c r="BW499" i="1" s="1"/>
  <c r="BX499" i="1" s="1"/>
  <c r="BV467" i="1"/>
  <c r="BW467" i="1" s="1"/>
  <c r="BX467" i="1" s="1"/>
  <c r="BV451" i="1"/>
  <c r="BW451" i="1" s="1"/>
  <c r="BX451" i="1" s="1"/>
  <c r="BV387" i="1"/>
  <c r="BW387" i="1" s="1"/>
  <c r="BX387" i="1" s="1"/>
  <c r="BV323" i="1"/>
  <c r="BW323" i="1" s="1"/>
  <c r="BX323" i="1" s="1"/>
  <c r="BV259" i="1"/>
  <c r="BW259" i="1" s="1"/>
  <c r="BX259" i="1" s="1"/>
  <c r="BV195" i="1"/>
  <c r="BW195" i="1" s="1"/>
  <c r="BX195" i="1" s="1"/>
  <c r="BV131" i="1"/>
  <c r="BW131" i="1" s="1"/>
  <c r="BX131" i="1" s="1"/>
  <c r="BV115" i="1"/>
  <c r="BW115" i="1" s="1"/>
  <c r="BX115" i="1" s="1"/>
  <c r="BV83" i="1"/>
  <c r="BW83" i="1" s="1"/>
  <c r="BX83" i="1" s="1"/>
  <c r="BV19" i="1"/>
  <c r="BW19" i="1" s="1"/>
  <c r="BX19" i="1" s="1"/>
  <c r="BW521" i="1"/>
  <c r="BX521" i="1" s="1"/>
  <c r="BW522" i="1"/>
  <c r="BX522" i="1" s="1"/>
  <c r="BW266" i="1"/>
  <c r="BX266" i="1" s="1"/>
  <c r="BW234" i="1"/>
  <c r="BX234" i="1" s="1"/>
  <c r="BW218" i="1"/>
  <c r="BX218" i="1" s="1"/>
  <c r="BW202" i="1"/>
  <c r="BX202" i="1" s="1"/>
  <c r="BW186" i="1"/>
  <c r="BX186" i="1" s="1"/>
  <c r="BW10" i="1"/>
  <c r="BX10" i="1" s="1"/>
  <c r="BV498" i="1"/>
  <c r="BW498" i="1" s="1"/>
  <c r="BX498" i="1" s="1"/>
  <c r="BV466" i="1"/>
  <c r="BW466" i="1" s="1"/>
  <c r="BX466" i="1" s="1"/>
  <c r="BV450" i="1"/>
  <c r="BW450" i="1" s="1"/>
  <c r="BX450" i="1" s="1"/>
  <c r="BV386" i="1"/>
  <c r="BW386" i="1" s="1"/>
  <c r="BX386" i="1" s="1"/>
  <c r="BW538" i="1"/>
  <c r="BX538" i="1" s="1"/>
  <c r="BW297" i="1"/>
  <c r="BX297" i="1" s="1"/>
  <c r="BW25" i="1"/>
  <c r="BX25" i="1" s="1"/>
  <c r="BW9" i="1"/>
  <c r="BX9" i="1" s="1"/>
  <c r="BV529" i="1"/>
  <c r="BW529" i="1" s="1"/>
  <c r="BX529" i="1" s="1"/>
  <c r="BV513" i="1"/>
  <c r="BW513" i="1" s="1"/>
  <c r="BX513" i="1" s="1"/>
  <c r="BV497" i="1"/>
  <c r="BW497" i="1" s="1"/>
  <c r="BX497" i="1" s="1"/>
  <c r="BV481" i="1"/>
  <c r="BW481" i="1" s="1"/>
  <c r="BX481" i="1" s="1"/>
  <c r="BV465" i="1"/>
  <c r="BW465" i="1" s="1"/>
  <c r="BX465" i="1" s="1"/>
  <c r="BV449" i="1"/>
  <c r="BW449" i="1" s="1"/>
  <c r="BX449" i="1" s="1"/>
  <c r="BV433" i="1"/>
  <c r="BW433" i="1" s="1"/>
  <c r="BX433" i="1" s="1"/>
  <c r="BV417" i="1"/>
  <c r="BW417" i="1" s="1"/>
  <c r="BX417" i="1" s="1"/>
  <c r="BV401" i="1"/>
  <c r="BW401" i="1" s="1"/>
  <c r="BX401" i="1" s="1"/>
  <c r="BV385" i="1"/>
  <c r="BW385" i="1" s="1"/>
  <c r="BX385" i="1" s="1"/>
  <c r="BV369" i="1"/>
  <c r="BW369" i="1" s="1"/>
  <c r="BX369" i="1" s="1"/>
  <c r="BV353" i="1"/>
  <c r="BW353" i="1" s="1"/>
  <c r="BX353" i="1" s="1"/>
  <c r="BV337" i="1"/>
  <c r="BW337" i="1" s="1"/>
  <c r="BX337" i="1" s="1"/>
  <c r="BV321" i="1"/>
  <c r="BW321" i="1" s="1"/>
  <c r="BX321" i="1" s="1"/>
  <c r="BV305" i="1"/>
  <c r="BW305" i="1" s="1"/>
  <c r="BX305" i="1" s="1"/>
  <c r="BV289" i="1"/>
  <c r="BW289" i="1" s="1"/>
  <c r="BX289" i="1" s="1"/>
  <c r="BV273" i="1"/>
  <c r="BW273" i="1" s="1"/>
  <c r="BX273" i="1" s="1"/>
  <c r="BV257" i="1"/>
  <c r="BW257" i="1" s="1"/>
  <c r="BX257" i="1" s="1"/>
  <c r="BV241" i="1"/>
  <c r="BW241" i="1" s="1"/>
  <c r="BX241" i="1" s="1"/>
  <c r="BV225" i="1"/>
  <c r="BW225" i="1" s="1"/>
  <c r="BX225" i="1" s="1"/>
  <c r="BV209" i="1"/>
  <c r="BW209" i="1" s="1"/>
  <c r="BX209" i="1" s="1"/>
  <c r="BV193" i="1"/>
  <c r="BW193" i="1" s="1"/>
  <c r="BX193" i="1" s="1"/>
  <c r="BV177" i="1"/>
  <c r="BW177" i="1" s="1"/>
  <c r="BX177" i="1" s="1"/>
  <c r="BV161" i="1"/>
  <c r="BW161" i="1" s="1"/>
  <c r="BX161" i="1" s="1"/>
  <c r="BV145" i="1"/>
  <c r="BW145" i="1" s="1"/>
  <c r="BX145" i="1" s="1"/>
  <c r="BV129" i="1"/>
  <c r="BW129" i="1" s="1"/>
  <c r="BX129" i="1" s="1"/>
  <c r="BV113" i="1"/>
  <c r="BW113" i="1" s="1"/>
  <c r="BX113" i="1" s="1"/>
  <c r="BV97" i="1"/>
  <c r="BW97" i="1" s="1"/>
  <c r="BX97" i="1" s="1"/>
  <c r="BV81" i="1"/>
  <c r="BW81" i="1" s="1"/>
  <c r="BX81" i="1" s="1"/>
  <c r="BV65" i="1"/>
  <c r="BW65" i="1" s="1"/>
  <c r="BX65" i="1" s="1"/>
  <c r="BV49" i="1"/>
  <c r="BW49" i="1" s="1"/>
  <c r="BX49" i="1" s="1"/>
  <c r="BV33" i="1"/>
  <c r="BW33" i="1" s="1"/>
  <c r="BX33" i="1" s="1"/>
  <c r="BV17" i="1"/>
  <c r="BW17" i="1" s="1"/>
  <c r="BX17" i="1" s="1"/>
  <c r="BW34" i="1"/>
  <c r="BX34" i="1" s="1"/>
  <c r="BQ475" i="1"/>
  <c r="BR475" i="1" s="1"/>
  <c r="BQ483" i="1"/>
  <c r="BR483" i="1" s="1"/>
  <c r="BQ397" i="1"/>
  <c r="BR397" i="1" s="1"/>
  <c r="BQ388" i="1"/>
  <c r="BR388" i="1" s="1"/>
  <c r="BQ299" i="1"/>
  <c r="BR299" i="1" s="1"/>
  <c r="BQ228" i="1"/>
  <c r="BR228" i="1" s="1"/>
  <c r="BQ226" i="1"/>
  <c r="BR226" i="1" s="1"/>
  <c r="BQ162" i="1"/>
  <c r="BR162" i="1" s="1"/>
  <c r="BQ148" i="1"/>
  <c r="BR148" i="1" s="1"/>
  <c r="BQ84" i="1"/>
  <c r="BR84" i="1" s="1"/>
  <c r="BQ75" i="1"/>
  <c r="BR75" i="1" s="1"/>
  <c r="BQ10" i="1"/>
  <c r="BR10" i="1" s="1"/>
  <c r="BQ4" i="1"/>
  <c r="BR4" i="1" s="1"/>
  <c r="BQ500" i="1"/>
  <c r="BR500" i="1" s="1"/>
  <c r="BQ418" i="1"/>
  <c r="BR418" i="1" s="1"/>
  <c r="BQ331" i="1"/>
  <c r="BR331" i="1" s="1"/>
  <c r="BQ247" i="1"/>
  <c r="BR247" i="1" s="1"/>
  <c r="BQ171" i="1"/>
  <c r="BR171" i="1" s="1"/>
  <c r="BQ99" i="1"/>
  <c r="BR99" i="1" s="1"/>
  <c r="BQ27" i="1"/>
  <c r="BR27" i="1" s="1"/>
  <c r="BQ312" i="1"/>
  <c r="BR312" i="1" s="1"/>
  <c r="BQ491" i="1"/>
  <c r="BR491" i="1" s="1"/>
  <c r="BQ411" i="1"/>
  <c r="BR411" i="1" s="1"/>
  <c r="BQ324" i="1"/>
  <c r="BR324" i="1" s="1"/>
  <c r="BQ244" i="1"/>
  <c r="BR244" i="1" s="1"/>
  <c r="BQ164" i="1"/>
  <c r="BR164" i="1" s="1"/>
  <c r="BQ98" i="1"/>
  <c r="BR98" i="1" s="1"/>
  <c r="BQ484" i="1"/>
  <c r="BR484" i="1" s="1"/>
  <c r="BQ404" i="1"/>
  <c r="BR404" i="1" s="1"/>
  <c r="BQ315" i="1"/>
  <c r="BR315" i="1" s="1"/>
  <c r="BQ235" i="1"/>
  <c r="BR235" i="1" s="1"/>
  <c r="BQ163" i="1"/>
  <c r="BR163" i="1" s="1"/>
  <c r="BQ91" i="1"/>
  <c r="BR91" i="1" s="1"/>
  <c r="BQ11" i="1"/>
  <c r="BR11" i="1" s="1"/>
  <c r="BQ482" i="1"/>
  <c r="BR482" i="1" s="1"/>
  <c r="BQ395" i="1"/>
  <c r="BR395" i="1" s="1"/>
  <c r="BQ308" i="1"/>
  <c r="BR308" i="1" s="1"/>
  <c r="BQ227" i="1"/>
  <c r="BR227" i="1" s="1"/>
  <c r="BQ155" i="1"/>
  <c r="BR155" i="1" s="1"/>
  <c r="BQ77" i="1"/>
  <c r="BR77" i="1" s="1"/>
  <c r="BQ9" i="1"/>
  <c r="BR9" i="1" s="1"/>
  <c r="BQ379" i="1"/>
  <c r="BR379" i="1" s="1"/>
  <c r="BQ219" i="1"/>
  <c r="BR219" i="1" s="1"/>
  <c r="BQ141" i="1"/>
  <c r="BR141" i="1" s="1"/>
  <c r="BQ74" i="1"/>
  <c r="BR74" i="1" s="1"/>
  <c r="BQ461" i="1"/>
  <c r="BR461" i="1" s="1"/>
  <c r="BQ376" i="1"/>
  <c r="BR376" i="1" s="1"/>
  <c r="BQ291" i="1"/>
  <c r="BR291" i="1" s="1"/>
  <c r="BQ212" i="1"/>
  <c r="BR212" i="1" s="1"/>
  <c r="BQ139" i="1"/>
  <c r="BR139" i="1" s="1"/>
  <c r="BQ68" i="1"/>
  <c r="BR68" i="1" s="1"/>
  <c r="BQ459" i="1"/>
  <c r="BR459" i="1" s="1"/>
  <c r="BQ290" i="1"/>
  <c r="BR290" i="1" s="1"/>
  <c r="BQ205" i="1"/>
  <c r="BR205" i="1" s="1"/>
  <c r="BQ138" i="1"/>
  <c r="BR138" i="1" s="1"/>
  <c r="BQ59" i="1"/>
  <c r="BR59" i="1" s="1"/>
  <c r="BQ363" i="1"/>
  <c r="BR363" i="1" s="1"/>
  <c r="BQ283" i="1"/>
  <c r="BR283" i="1" s="1"/>
  <c r="BQ203" i="1"/>
  <c r="BR203" i="1" s="1"/>
  <c r="BQ56" i="1"/>
  <c r="BR56" i="1" s="1"/>
  <c r="BQ443" i="1"/>
  <c r="BR443" i="1" s="1"/>
  <c r="BQ202" i="1"/>
  <c r="BR202" i="1" s="1"/>
  <c r="BQ123" i="1"/>
  <c r="BR123" i="1" s="1"/>
  <c r="BQ55" i="1"/>
  <c r="BR55" i="1" s="1"/>
  <c r="BQ525" i="1"/>
  <c r="BR525" i="1" s="1"/>
  <c r="BQ440" i="1"/>
  <c r="BR440" i="1" s="1"/>
  <c r="BQ355" i="1"/>
  <c r="BR355" i="1" s="1"/>
  <c r="BQ196" i="1"/>
  <c r="BR196" i="1" s="1"/>
  <c r="BQ120" i="1"/>
  <c r="BR120" i="1" s="1"/>
  <c r="BQ523" i="1"/>
  <c r="BR523" i="1" s="1"/>
  <c r="BQ354" i="1"/>
  <c r="BR354" i="1" s="1"/>
  <c r="BQ267" i="1"/>
  <c r="BR267" i="1" s="1"/>
  <c r="BQ187" i="1"/>
  <c r="BR187" i="1" s="1"/>
  <c r="BQ119" i="1"/>
  <c r="BR119" i="1" s="1"/>
  <c r="BQ43" i="1"/>
  <c r="BR43" i="1" s="1"/>
  <c r="BQ427" i="1"/>
  <c r="BR427" i="1" s="1"/>
  <c r="BQ347" i="1"/>
  <c r="BR347" i="1" s="1"/>
  <c r="BQ184" i="1"/>
  <c r="BR184" i="1" s="1"/>
  <c r="BQ507" i="1"/>
  <c r="BR507" i="1" s="1"/>
  <c r="BQ251" i="1"/>
  <c r="BR251" i="1" s="1"/>
  <c r="BQ183" i="1"/>
  <c r="BR183" i="1" s="1"/>
  <c r="BQ107" i="1"/>
  <c r="BR107" i="1" s="1"/>
  <c r="BQ35" i="1"/>
  <c r="BR35" i="1" s="1"/>
  <c r="BQ504" i="1"/>
  <c r="BR504" i="1" s="1"/>
  <c r="BQ419" i="1"/>
  <c r="BR419" i="1" s="1"/>
  <c r="BQ333" i="1"/>
  <c r="BR333" i="1" s="1"/>
  <c r="BQ248" i="1"/>
  <c r="BR248" i="1" s="1"/>
  <c r="BQ34" i="1"/>
  <c r="BR34" i="1" s="1"/>
  <c r="BQ522" i="1"/>
  <c r="BR522" i="1" s="1"/>
  <c r="BQ480" i="1"/>
  <c r="BR480" i="1" s="1"/>
  <c r="BQ458" i="1"/>
  <c r="BR458" i="1" s="1"/>
  <c r="BQ437" i="1"/>
  <c r="BR437" i="1" s="1"/>
  <c r="BQ416" i="1"/>
  <c r="BR416" i="1" s="1"/>
  <c r="BQ394" i="1"/>
  <c r="BR394" i="1" s="1"/>
  <c r="BQ373" i="1"/>
  <c r="BR373" i="1" s="1"/>
  <c r="BQ352" i="1"/>
  <c r="BR352" i="1" s="1"/>
  <c r="BQ330" i="1"/>
  <c r="BR330" i="1" s="1"/>
  <c r="BQ309" i="1"/>
  <c r="BR309" i="1" s="1"/>
  <c r="BQ288" i="1"/>
  <c r="BR288" i="1" s="1"/>
  <c r="BQ266" i="1"/>
  <c r="BR266" i="1" s="1"/>
  <c r="BQ245" i="1"/>
  <c r="BR245" i="1" s="1"/>
  <c r="BQ224" i="1"/>
  <c r="BR224" i="1" s="1"/>
  <c r="BQ181" i="1"/>
  <c r="BR181" i="1" s="1"/>
  <c r="BQ160" i="1"/>
  <c r="BR160" i="1" s="1"/>
  <c r="BQ117" i="1"/>
  <c r="BR117" i="1" s="1"/>
  <c r="BQ96" i="1"/>
  <c r="BR96" i="1" s="1"/>
  <c r="BQ53" i="1"/>
  <c r="BR53" i="1" s="1"/>
  <c r="BQ32" i="1"/>
  <c r="BR32" i="1" s="1"/>
  <c r="BQ521" i="1"/>
  <c r="BR521" i="1" s="1"/>
  <c r="BQ478" i="1"/>
  <c r="BR478" i="1" s="1"/>
  <c r="BQ457" i="1"/>
  <c r="BR457" i="1" s="1"/>
  <c r="BQ414" i="1"/>
  <c r="BR414" i="1" s="1"/>
  <c r="BQ393" i="1"/>
  <c r="BR393" i="1" s="1"/>
  <c r="BQ350" i="1"/>
  <c r="BR350" i="1" s="1"/>
  <c r="BQ329" i="1"/>
  <c r="BR329" i="1" s="1"/>
  <c r="BQ286" i="1"/>
  <c r="BR286" i="1" s="1"/>
  <c r="BQ265" i="1"/>
  <c r="BR265" i="1" s="1"/>
  <c r="BQ222" i="1"/>
  <c r="BR222" i="1" s="1"/>
  <c r="BQ201" i="1"/>
  <c r="BR201" i="1" s="1"/>
  <c r="BQ158" i="1"/>
  <c r="BR158" i="1" s="1"/>
  <c r="BQ137" i="1"/>
  <c r="BR137" i="1" s="1"/>
  <c r="BQ94" i="1"/>
  <c r="BR94" i="1" s="1"/>
  <c r="BQ73" i="1"/>
  <c r="BR73" i="1" s="1"/>
  <c r="BQ30" i="1"/>
  <c r="BR30" i="1" s="1"/>
  <c r="BQ8" i="1"/>
  <c r="BR8" i="1" s="1"/>
  <c r="BQ311" i="1"/>
  <c r="BR311" i="1" s="1"/>
  <c r="BQ520" i="1"/>
  <c r="BR520" i="1" s="1"/>
  <c r="BQ456" i="1"/>
  <c r="BR456" i="1" s="1"/>
  <c r="BQ435" i="1"/>
  <c r="BR435" i="1" s="1"/>
  <c r="BQ413" i="1"/>
  <c r="BR413" i="1" s="1"/>
  <c r="BQ392" i="1"/>
  <c r="BR392" i="1" s="1"/>
  <c r="BQ371" i="1"/>
  <c r="BR371" i="1" s="1"/>
  <c r="BQ349" i="1"/>
  <c r="BR349" i="1" s="1"/>
  <c r="BQ328" i="1"/>
  <c r="BR328" i="1" s="1"/>
  <c r="BQ307" i="1"/>
  <c r="BR307" i="1" s="1"/>
  <c r="BQ285" i="1"/>
  <c r="BR285" i="1" s="1"/>
  <c r="BQ264" i="1"/>
  <c r="BR264" i="1" s="1"/>
  <c r="BQ243" i="1"/>
  <c r="BR243" i="1" s="1"/>
  <c r="BQ221" i="1"/>
  <c r="BR221" i="1" s="1"/>
  <c r="BQ200" i="1"/>
  <c r="BR200" i="1" s="1"/>
  <c r="BQ179" i="1"/>
  <c r="BR179" i="1" s="1"/>
  <c r="BQ157" i="1"/>
  <c r="BR157" i="1" s="1"/>
  <c r="BQ136" i="1"/>
  <c r="BR136" i="1" s="1"/>
  <c r="BQ93" i="1"/>
  <c r="BR93" i="1" s="1"/>
  <c r="BQ72" i="1"/>
  <c r="BR72" i="1" s="1"/>
  <c r="BQ51" i="1"/>
  <c r="BR51" i="1" s="1"/>
  <c r="BQ29" i="1"/>
  <c r="BR29" i="1" s="1"/>
  <c r="BQ7" i="1"/>
  <c r="BR7" i="1" s="1"/>
  <c r="BQ503" i="1"/>
  <c r="BR503" i="1" s="1"/>
  <c r="BQ539" i="1"/>
  <c r="BR539" i="1" s="1"/>
  <c r="BQ519" i="1"/>
  <c r="BR519" i="1" s="1"/>
  <c r="BQ455" i="1"/>
  <c r="BR455" i="1" s="1"/>
  <c r="BQ434" i="1"/>
  <c r="BR434" i="1" s="1"/>
  <c r="BQ370" i="1"/>
  <c r="BR370" i="1" s="1"/>
  <c r="BQ306" i="1"/>
  <c r="BR306" i="1" s="1"/>
  <c r="BQ263" i="1"/>
  <c r="BR263" i="1" s="1"/>
  <c r="BQ242" i="1"/>
  <c r="BR242" i="1" s="1"/>
  <c r="BQ199" i="1"/>
  <c r="BR199" i="1" s="1"/>
  <c r="BQ178" i="1"/>
  <c r="BR178" i="1" s="1"/>
  <c r="BQ135" i="1"/>
  <c r="BR135" i="1" s="1"/>
  <c r="BQ114" i="1"/>
  <c r="BR114" i="1" s="1"/>
  <c r="BQ71" i="1"/>
  <c r="BR71" i="1" s="1"/>
  <c r="BQ50" i="1"/>
  <c r="BR50" i="1" s="1"/>
  <c r="BQ5" i="1"/>
  <c r="BR5" i="1" s="1"/>
  <c r="BQ16" i="1"/>
  <c r="BR16" i="1" s="1"/>
  <c r="BQ538" i="1"/>
  <c r="BR538" i="1" s="1"/>
  <c r="BQ517" i="1"/>
  <c r="BR517" i="1" s="1"/>
  <c r="BQ496" i="1"/>
  <c r="BR496" i="1" s="1"/>
  <c r="BQ474" i="1"/>
  <c r="BR474" i="1" s="1"/>
  <c r="BQ453" i="1"/>
  <c r="BR453" i="1" s="1"/>
  <c r="BQ432" i="1"/>
  <c r="BR432" i="1" s="1"/>
  <c r="BQ410" i="1"/>
  <c r="BR410" i="1" s="1"/>
  <c r="BQ368" i="1"/>
  <c r="BR368" i="1" s="1"/>
  <c r="BQ346" i="1"/>
  <c r="BR346" i="1" s="1"/>
  <c r="BQ325" i="1"/>
  <c r="BR325" i="1" s="1"/>
  <c r="BQ304" i="1"/>
  <c r="BR304" i="1" s="1"/>
  <c r="BQ282" i="1"/>
  <c r="BR282" i="1" s="1"/>
  <c r="BQ261" i="1"/>
  <c r="BR261" i="1" s="1"/>
  <c r="BQ240" i="1"/>
  <c r="BR240" i="1" s="1"/>
  <c r="BQ218" i="1"/>
  <c r="BR218" i="1" s="1"/>
  <c r="BQ197" i="1"/>
  <c r="BR197" i="1" s="1"/>
  <c r="BQ176" i="1"/>
  <c r="BR176" i="1" s="1"/>
  <c r="BQ154" i="1"/>
  <c r="BR154" i="1" s="1"/>
  <c r="BQ133" i="1"/>
  <c r="BR133" i="1" s="1"/>
  <c r="BQ112" i="1"/>
  <c r="BR112" i="1" s="1"/>
  <c r="BQ90" i="1"/>
  <c r="BR90" i="1" s="1"/>
  <c r="BQ69" i="1"/>
  <c r="BR69" i="1" s="1"/>
  <c r="BQ48" i="1"/>
  <c r="BR48" i="1" s="1"/>
  <c r="BQ26" i="1"/>
  <c r="BR26" i="1" s="1"/>
  <c r="BQ383" i="1"/>
  <c r="BR383" i="1" s="1"/>
  <c r="BQ351" i="1"/>
  <c r="BR351" i="1" s="1"/>
  <c r="BQ335" i="1"/>
  <c r="BR335" i="1" s="1"/>
  <c r="BQ319" i="1"/>
  <c r="BR319" i="1" s="1"/>
  <c r="BQ303" i="1"/>
  <c r="BR303" i="1" s="1"/>
  <c r="BQ287" i="1"/>
  <c r="BR287" i="1" s="1"/>
  <c r="BQ271" i="1"/>
  <c r="BR271" i="1" s="1"/>
  <c r="BQ255" i="1"/>
  <c r="BR255" i="1" s="1"/>
  <c r="BQ239" i="1"/>
  <c r="BR239" i="1" s="1"/>
  <c r="BQ223" i="1"/>
  <c r="BR223" i="1" s="1"/>
  <c r="BQ207" i="1"/>
  <c r="BR207" i="1" s="1"/>
  <c r="BQ191" i="1"/>
  <c r="BR191" i="1" s="1"/>
  <c r="BQ175" i="1"/>
  <c r="BR175" i="1" s="1"/>
  <c r="BQ159" i="1"/>
  <c r="BR159" i="1" s="1"/>
  <c r="BQ143" i="1"/>
  <c r="BR143" i="1" s="1"/>
  <c r="BQ127" i="1"/>
  <c r="BR127" i="1" s="1"/>
  <c r="BQ111" i="1"/>
  <c r="BR111" i="1" s="1"/>
  <c r="BQ95" i="1"/>
  <c r="BR95" i="1" s="1"/>
  <c r="BW95" i="1"/>
  <c r="BX95" i="1" s="1"/>
  <c r="BQ79" i="1"/>
  <c r="BR79" i="1" s="1"/>
  <c r="BQ63" i="1"/>
  <c r="BR63" i="1" s="1"/>
  <c r="BQ47" i="1"/>
  <c r="BR47" i="1" s="1"/>
  <c r="BQ31" i="1"/>
  <c r="BR31" i="1" s="1"/>
  <c r="BQ15" i="1"/>
  <c r="BR15" i="1" s="1"/>
  <c r="BQ537" i="1"/>
  <c r="BR537" i="1" s="1"/>
  <c r="BQ494" i="1"/>
  <c r="BR494" i="1" s="1"/>
  <c r="BQ473" i="1"/>
  <c r="BR473" i="1" s="1"/>
  <c r="BQ430" i="1"/>
  <c r="BR430" i="1" s="1"/>
  <c r="BQ409" i="1"/>
  <c r="BR409" i="1" s="1"/>
  <c r="BQ366" i="1"/>
  <c r="BR366" i="1" s="1"/>
  <c r="BQ345" i="1"/>
  <c r="BR345" i="1" s="1"/>
  <c r="BQ302" i="1"/>
  <c r="BR302" i="1" s="1"/>
  <c r="BQ281" i="1"/>
  <c r="BR281" i="1" s="1"/>
  <c r="BQ238" i="1"/>
  <c r="BR238" i="1" s="1"/>
  <c r="BQ217" i="1"/>
  <c r="BR217" i="1" s="1"/>
  <c r="BQ174" i="1"/>
  <c r="BR174" i="1" s="1"/>
  <c r="BQ153" i="1"/>
  <c r="BR153" i="1" s="1"/>
  <c r="BQ110" i="1"/>
  <c r="BR110" i="1" s="1"/>
  <c r="BQ89" i="1"/>
  <c r="BR89" i="1" s="1"/>
  <c r="BQ46" i="1"/>
  <c r="BR46" i="1" s="1"/>
  <c r="BQ25" i="1"/>
  <c r="BR25" i="1" s="1"/>
  <c r="BQ3" i="1"/>
  <c r="BR3" i="1" s="1"/>
  <c r="BQ536" i="1"/>
  <c r="BR536" i="1" s="1"/>
  <c r="BQ515" i="1"/>
  <c r="BR515" i="1" s="1"/>
  <c r="BQ429" i="1"/>
  <c r="BR429" i="1" s="1"/>
  <c r="BQ408" i="1"/>
  <c r="BR408" i="1" s="1"/>
  <c r="BQ344" i="1"/>
  <c r="BR344" i="1" s="1"/>
  <c r="BQ301" i="1"/>
  <c r="BR301" i="1" s="1"/>
  <c r="BQ280" i="1"/>
  <c r="BR280" i="1" s="1"/>
  <c r="BQ237" i="1"/>
  <c r="BR237" i="1" s="1"/>
  <c r="BQ216" i="1"/>
  <c r="BR216" i="1" s="1"/>
  <c r="BQ173" i="1"/>
  <c r="BR173" i="1" s="1"/>
  <c r="BQ152" i="1"/>
  <c r="BR152" i="1" s="1"/>
  <c r="BQ109" i="1"/>
  <c r="BR109" i="1" s="1"/>
  <c r="BQ88" i="1"/>
  <c r="BR88" i="1" s="1"/>
  <c r="BQ67" i="1"/>
  <c r="BR67" i="1" s="1"/>
  <c r="BQ45" i="1"/>
  <c r="BR45" i="1" s="1"/>
  <c r="BQ24" i="1"/>
  <c r="BR24" i="1" s="1"/>
  <c r="BQ535" i="1"/>
  <c r="BR535" i="1" s="1"/>
  <c r="BQ514" i="1"/>
  <c r="BR514" i="1" s="1"/>
  <c r="BQ407" i="1"/>
  <c r="BR407" i="1" s="1"/>
  <c r="BQ343" i="1"/>
  <c r="BR343" i="1" s="1"/>
  <c r="BQ322" i="1"/>
  <c r="BR322" i="1" s="1"/>
  <c r="BQ279" i="1"/>
  <c r="BR279" i="1" s="1"/>
  <c r="BQ258" i="1"/>
  <c r="BR258" i="1" s="1"/>
  <c r="BQ215" i="1"/>
  <c r="BR215" i="1" s="1"/>
  <c r="BQ194" i="1"/>
  <c r="BR194" i="1" s="1"/>
  <c r="BQ151" i="1"/>
  <c r="BR151" i="1" s="1"/>
  <c r="BQ130" i="1"/>
  <c r="BR130" i="1" s="1"/>
  <c r="BQ87" i="1"/>
  <c r="BR87" i="1" s="1"/>
  <c r="BQ66" i="1"/>
  <c r="BR66" i="1" s="1"/>
  <c r="BQ23" i="1"/>
  <c r="BR23" i="1" s="1"/>
  <c r="BQ375" i="1"/>
  <c r="BR375" i="1" s="1"/>
  <c r="BQ300" i="1"/>
  <c r="BR300" i="1" s="1"/>
  <c r="BQ284" i="1"/>
  <c r="BR284" i="1" s="1"/>
  <c r="BQ268" i="1"/>
  <c r="BR268" i="1" s="1"/>
  <c r="BQ252" i="1"/>
  <c r="BR252" i="1" s="1"/>
  <c r="BQ236" i="1"/>
  <c r="BR236" i="1" s="1"/>
  <c r="BQ220" i="1"/>
  <c r="BR220" i="1" s="1"/>
  <c r="BQ204" i="1"/>
  <c r="BR204" i="1" s="1"/>
  <c r="BQ188" i="1"/>
  <c r="BR188" i="1" s="1"/>
  <c r="BQ172" i="1"/>
  <c r="BR172" i="1" s="1"/>
  <c r="BQ156" i="1"/>
  <c r="BR156" i="1" s="1"/>
  <c r="BQ140" i="1"/>
  <c r="BR140" i="1" s="1"/>
  <c r="BQ124" i="1"/>
  <c r="BR124" i="1" s="1"/>
  <c r="BQ108" i="1"/>
  <c r="BR108" i="1" s="1"/>
  <c r="BQ92" i="1"/>
  <c r="BR92" i="1" s="1"/>
  <c r="BQ76" i="1"/>
  <c r="BR76" i="1" s="1"/>
  <c r="BQ60" i="1"/>
  <c r="BR60" i="1" s="1"/>
  <c r="BQ44" i="1"/>
  <c r="BR44" i="1" s="1"/>
  <c r="BQ28" i="1"/>
  <c r="BR28" i="1" s="1"/>
  <c r="BQ12" i="1"/>
  <c r="BR12" i="1" s="1"/>
  <c r="BQ533" i="1"/>
  <c r="BR533" i="1" s="1"/>
  <c r="BQ512" i="1"/>
  <c r="BR512" i="1" s="1"/>
  <c r="BQ490" i="1"/>
  <c r="BR490" i="1" s="1"/>
  <c r="BQ448" i="1"/>
  <c r="BR448" i="1" s="1"/>
  <c r="BQ426" i="1"/>
  <c r="BR426" i="1" s="1"/>
  <c r="BQ405" i="1"/>
  <c r="BR405" i="1" s="1"/>
  <c r="BQ384" i="1"/>
  <c r="BR384" i="1" s="1"/>
  <c r="BQ362" i="1"/>
  <c r="BR362" i="1" s="1"/>
  <c r="BQ341" i="1"/>
  <c r="BR341" i="1" s="1"/>
  <c r="BQ320" i="1"/>
  <c r="BR320" i="1" s="1"/>
  <c r="BQ298" i="1"/>
  <c r="BR298" i="1" s="1"/>
  <c r="BQ277" i="1"/>
  <c r="BR277" i="1" s="1"/>
  <c r="BQ256" i="1"/>
  <c r="BR256" i="1" s="1"/>
  <c r="BQ234" i="1"/>
  <c r="BR234" i="1" s="1"/>
  <c r="BQ213" i="1"/>
  <c r="BR213" i="1" s="1"/>
  <c r="BQ192" i="1"/>
  <c r="BR192" i="1" s="1"/>
  <c r="BQ170" i="1"/>
  <c r="BR170" i="1" s="1"/>
  <c r="BQ149" i="1"/>
  <c r="BR149" i="1" s="1"/>
  <c r="BQ128" i="1"/>
  <c r="BR128" i="1" s="1"/>
  <c r="BQ106" i="1"/>
  <c r="BR106" i="1" s="1"/>
  <c r="BQ85" i="1"/>
  <c r="BR85" i="1" s="1"/>
  <c r="BQ64" i="1"/>
  <c r="BR64" i="1" s="1"/>
  <c r="BQ42" i="1"/>
  <c r="BR42" i="1" s="1"/>
  <c r="BQ21" i="1"/>
  <c r="BR21" i="1" s="1"/>
  <c r="BQ510" i="1"/>
  <c r="BR510" i="1" s="1"/>
  <c r="BQ489" i="1"/>
  <c r="BR489" i="1" s="1"/>
  <c r="BQ446" i="1"/>
  <c r="BR446" i="1" s="1"/>
  <c r="BQ425" i="1"/>
  <c r="BR425" i="1" s="1"/>
  <c r="BQ382" i="1"/>
  <c r="BR382" i="1" s="1"/>
  <c r="BQ361" i="1"/>
  <c r="BR361" i="1" s="1"/>
  <c r="BQ318" i="1"/>
  <c r="BR318" i="1" s="1"/>
  <c r="BQ297" i="1"/>
  <c r="BR297" i="1" s="1"/>
  <c r="BQ254" i="1"/>
  <c r="BR254" i="1" s="1"/>
  <c r="BQ233" i="1"/>
  <c r="BR233" i="1" s="1"/>
  <c r="BQ190" i="1"/>
  <c r="BR190" i="1" s="1"/>
  <c r="BQ169" i="1"/>
  <c r="BR169" i="1" s="1"/>
  <c r="BQ126" i="1"/>
  <c r="BR126" i="1" s="1"/>
  <c r="BQ105" i="1"/>
  <c r="BR105" i="1" s="1"/>
  <c r="BQ62" i="1"/>
  <c r="BR62" i="1" s="1"/>
  <c r="BQ41" i="1"/>
  <c r="BR41" i="1" s="1"/>
  <c r="BQ367" i="1"/>
  <c r="BR367" i="1" s="1"/>
  <c r="BQ531" i="1"/>
  <c r="BR531" i="1" s="1"/>
  <c r="BQ509" i="1"/>
  <c r="BR509" i="1" s="1"/>
  <c r="BQ403" i="1"/>
  <c r="BR403" i="1" s="1"/>
  <c r="BQ360" i="1"/>
  <c r="BR360" i="1" s="1"/>
  <c r="BQ339" i="1"/>
  <c r="BR339" i="1" s="1"/>
  <c r="BQ296" i="1"/>
  <c r="BR296" i="1" s="1"/>
  <c r="BQ275" i="1"/>
  <c r="BR275" i="1" s="1"/>
  <c r="BQ232" i="1"/>
  <c r="BR232" i="1" s="1"/>
  <c r="BQ211" i="1"/>
  <c r="BR211" i="1" s="1"/>
  <c r="BQ168" i="1"/>
  <c r="BR168" i="1" s="1"/>
  <c r="BQ147" i="1"/>
  <c r="BR147" i="1" s="1"/>
  <c r="BQ125" i="1"/>
  <c r="BR125" i="1" s="1"/>
  <c r="BQ104" i="1"/>
  <c r="BR104" i="1" s="1"/>
  <c r="BQ61" i="1"/>
  <c r="BR61" i="1" s="1"/>
  <c r="BQ40" i="1"/>
  <c r="BR40" i="1" s="1"/>
  <c r="BQ399" i="1"/>
  <c r="BR399" i="1" s="1"/>
  <c r="BW399" i="1"/>
  <c r="BX399" i="1" s="1"/>
  <c r="BQ530" i="1"/>
  <c r="BR530" i="1" s="1"/>
  <c r="BQ402" i="1"/>
  <c r="BR402" i="1" s="1"/>
  <c r="BQ338" i="1"/>
  <c r="BR338" i="1" s="1"/>
  <c r="BQ295" i="1"/>
  <c r="BR295" i="1" s="1"/>
  <c r="BQ274" i="1"/>
  <c r="BR274" i="1" s="1"/>
  <c r="BQ231" i="1"/>
  <c r="BR231" i="1" s="1"/>
  <c r="BQ210" i="1"/>
  <c r="BR210" i="1" s="1"/>
  <c r="BQ167" i="1"/>
  <c r="BR167" i="1" s="1"/>
  <c r="BQ146" i="1"/>
  <c r="BR146" i="1" s="1"/>
  <c r="BQ103" i="1"/>
  <c r="BR103" i="1" s="1"/>
  <c r="BQ82" i="1"/>
  <c r="BR82" i="1" s="1"/>
  <c r="BQ39" i="1"/>
  <c r="BR39" i="1" s="1"/>
  <c r="BQ18" i="1"/>
  <c r="BR18" i="1" s="1"/>
  <c r="BQ528" i="1"/>
  <c r="BR528" i="1" s="1"/>
  <c r="BQ506" i="1"/>
  <c r="BR506" i="1" s="1"/>
  <c r="BQ464" i="1"/>
  <c r="BR464" i="1" s="1"/>
  <c r="BQ442" i="1"/>
  <c r="BR442" i="1" s="1"/>
  <c r="BQ400" i="1"/>
  <c r="BR400" i="1" s="1"/>
  <c r="BQ378" i="1"/>
  <c r="BR378" i="1" s="1"/>
  <c r="BQ336" i="1"/>
  <c r="BR336" i="1" s="1"/>
  <c r="BQ314" i="1"/>
  <c r="BR314" i="1" s="1"/>
  <c r="BQ293" i="1"/>
  <c r="BR293" i="1" s="1"/>
  <c r="BQ272" i="1"/>
  <c r="BR272" i="1" s="1"/>
  <c r="BQ250" i="1"/>
  <c r="BR250" i="1" s="1"/>
  <c r="BQ229" i="1"/>
  <c r="BR229" i="1" s="1"/>
  <c r="BQ208" i="1"/>
  <c r="BR208" i="1" s="1"/>
  <c r="BQ186" i="1"/>
  <c r="BR186" i="1" s="1"/>
  <c r="BQ165" i="1"/>
  <c r="BR165" i="1" s="1"/>
  <c r="BQ144" i="1"/>
  <c r="BR144" i="1" s="1"/>
  <c r="BQ122" i="1"/>
  <c r="BR122" i="1" s="1"/>
  <c r="BQ101" i="1"/>
  <c r="BR101" i="1" s="1"/>
  <c r="BQ80" i="1"/>
  <c r="BR80" i="1" s="1"/>
  <c r="BQ58" i="1"/>
  <c r="BR58" i="1" s="1"/>
  <c r="BQ37" i="1"/>
  <c r="BR37" i="1" s="1"/>
  <c r="BQ14" i="1"/>
  <c r="BR14" i="1" s="1"/>
  <c r="BQ526" i="1"/>
  <c r="BR526" i="1" s="1"/>
  <c r="BQ505" i="1"/>
  <c r="BR505" i="1" s="1"/>
  <c r="BQ462" i="1"/>
  <c r="BR462" i="1" s="1"/>
  <c r="BQ441" i="1"/>
  <c r="BR441" i="1" s="1"/>
  <c r="BQ398" i="1"/>
  <c r="BR398" i="1" s="1"/>
  <c r="BQ377" i="1"/>
  <c r="BR377" i="1" s="1"/>
  <c r="BQ334" i="1"/>
  <c r="BR334" i="1" s="1"/>
  <c r="BQ313" i="1"/>
  <c r="BR313" i="1" s="1"/>
  <c r="BQ270" i="1"/>
  <c r="BR270" i="1" s="1"/>
  <c r="BQ249" i="1"/>
  <c r="BR249" i="1" s="1"/>
  <c r="BQ206" i="1"/>
  <c r="BR206" i="1" s="1"/>
  <c r="BQ185" i="1"/>
  <c r="BR185" i="1" s="1"/>
  <c r="BQ142" i="1"/>
  <c r="BR142" i="1" s="1"/>
  <c r="BQ121" i="1"/>
  <c r="BR121" i="1" s="1"/>
  <c r="BQ78" i="1"/>
  <c r="BR78" i="1" s="1"/>
  <c r="BQ57" i="1"/>
  <c r="BR57" i="1" s="1"/>
  <c r="BQ13" i="1"/>
  <c r="BR1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<sst xmlns="http://schemas.openxmlformats.org/spreadsheetml/2006/main" count="4668" uniqueCount="1360">
  <si>
    <t>PROP_ID</t>
  </si>
  <si>
    <t>PROP_NAME</t>
  </si>
  <si>
    <t>PRIMARY_COMMODITY</t>
  </si>
  <si>
    <t>COMMODITIES_LIST</t>
  </si>
  <si>
    <t>COUNTRY_NAME</t>
  </si>
  <si>
    <t>LATITUDE</t>
  </si>
  <si>
    <t>LONGITUDE</t>
  </si>
  <si>
    <t>DEV_STAGE</t>
  </si>
  <si>
    <t>ACTV_STATUS</t>
  </si>
  <si>
    <t>MINE_TYPE1</t>
  </si>
  <si>
    <t>GEOLOGIC_ORE_BODY_TYPE</t>
  </si>
  <si>
    <t>Reserves_Tonnage</t>
  </si>
  <si>
    <t>Reserves_Contained</t>
  </si>
  <si>
    <t>Ore_Grade</t>
  </si>
  <si>
    <t>START_UP_YR</t>
  </si>
  <si>
    <t>PROJ_CLOSURE_YR</t>
  </si>
  <si>
    <t>Lifetime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</si>
  <si>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</si>
  <si>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</si>
  <si>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</si>
  <si>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</si>
  <si>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</si>
  <si>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</si>
  <si>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</si>
  <si>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</si>
  <si>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</si>
  <si>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</si>
  <si>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</si>
  <si>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</si>
  <si>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</si>
  <si>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</si>
  <si>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</si>
  <si>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</si>
  <si>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</si>
  <si>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</si>
  <si>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</si>
  <si>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</si>
  <si>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</si>
  <si>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</si>
  <si>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</si>
  <si>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</si>
  <si>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</si>
  <si>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</si>
  <si>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</si>
  <si>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</si>
  <si>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</si>
  <si>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</si>
  <si>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</si>
  <si>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</si>
  <si>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</si>
  <si>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</si>
  <si>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</si>
  <si>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</si>
  <si>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</si>
  <si>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</si>
  <si>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</si>
  <si>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</si>
  <si>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</si>
  <si>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</si>
  <si>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</si>
  <si>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</si>
  <si>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id_cluster</t>
  </si>
  <si>
    <t>CumProd_Tonnes</t>
  </si>
  <si>
    <t>m2/kg</t>
  </si>
  <si>
    <t>AGB_mean (Mg C/ha)</t>
  </si>
  <si>
    <t>BGB_mean (Mg C/ha)</t>
  </si>
  <si>
    <t>AGB+BGB (Mg C/ha)</t>
  </si>
  <si>
    <t>Total Biomass Carbon loss (Mg C)</t>
  </si>
  <si>
    <t>Total Biomass Carbon (Mg CO2eq)</t>
  </si>
  <si>
    <t>Biomass Carbon (CO2eq/kg)</t>
  </si>
  <si>
    <t>Al Ba'itha</t>
  </si>
  <si>
    <t>Alpart</t>
  </si>
  <si>
    <t>Awaso</t>
  </si>
  <si>
    <t>Bauxite Hills</t>
  </si>
  <si>
    <t>Bodai-Daldali</t>
  </si>
  <si>
    <t>Boddington</t>
  </si>
  <si>
    <t>Chongqing</t>
  </si>
  <si>
    <t>Dian Dian</t>
  </si>
  <si>
    <t>Friguia</t>
  </si>
  <si>
    <t>Gove</t>
  </si>
  <si>
    <t>Guangxi Pingguo</t>
  </si>
  <si>
    <t>Guizhou</t>
  </si>
  <si>
    <t>Gurdari</t>
  </si>
  <si>
    <t>Guyana</t>
  </si>
  <si>
    <t>Hindalco</t>
  </si>
  <si>
    <t>Huaxing</t>
  </si>
  <si>
    <t>Jalim &amp; Sanai</t>
  </si>
  <si>
    <t>Jiaozuo</t>
  </si>
  <si>
    <t>Juruti</t>
  </si>
  <si>
    <t>Kindia</t>
  </si>
  <si>
    <t>Krasno-Oktyabrsk</t>
  </si>
  <si>
    <t>Kudag</t>
  </si>
  <si>
    <t>Los Pijiguaos</t>
  </si>
  <si>
    <t>Mainpat</t>
  </si>
  <si>
    <t>MRN</t>
  </si>
  <si>
    <t>Niksic</t>
  </si>
  <si>
    <t>North Urals</t>
  </si>
  <si>
    <t>Panchpatmali</t>
  </si>
  <si>
    <t>Paragominas</t>
  </si>
  <si>
    <t>Pingguo</t>
  </si>
  <si>
    <t>Pocos de Caldas</t>
  </si>
  <si>
    <t>Sangaredi</t>
  </si>
  <si>
    <t>Shandong</t>
  </si>
  <si>
    <t>Shrengdag</t>
  </si>
  <si>
    <t>SML</t>
  </si>
  <si>
    <t>Tayan</t>
  </si>
  <si>
    <t>Weipa</t>
  </si>
  <si>
    <t>Windalco-Ewarton</t>
  </si>
  <si>
    <t>Xiaoyi</t>
  </si>
  <si>
    <t>Aisha</t>
  </si>
  <si>
    <t>Akka</t>
  </si>
  <si>
    <t>Aktogay</t>
  </si>
  <si>
    <t>Almalyk Complex</t>
  </si>
  <si>
    <t>Amawusu</t>
  </si>
  <si>
    <t>Andina Division</t>
  </si>
  <si>
    <t>Anqing</t>
  </si>
  <si>
    <t>Antapaccay</t>
  </si>
  <si>
    <t>Antucoya</t>
  </si>
  <si>
    <t>Ashele</t>
  </si>
  <si>
    <t>Atlas Toledo</t>
  </si>
  <si>
    <t>Bagdad</t>
  </si>
  <si>
    <t>Baiyin Changtong</t>
  </si>
  <si>
    <t>Baiyin Shenbu</t>
  </si>
  <si>
    <t>Batu Hijau</t>
  </si>
  <si>
    <t>Boleo</t>
  </si>
  <si>
    <t>Bolivar</t>
  </si>
  <si>
    <t>Bozshakol</t>
  </si>
  <si>
    <t>Bucim</t>
  </si>
  <si>
    <t>Buenavista</t>
  </si>
  <si>
    <t>Buribayevsky</t>
  </si>
  <si>
    <t>Bystrinskoye</t>
  </si>
  <si>
    <t>Carlota</t>
  </si>
  <si>
    <t>Caserones</t>
  </si>
  <si>
    <t>Centinela Sulfide</t>
  </si>
  <si>
    <t>Central Region</t>
  </si>
  <si>
    <t>Cerro de Maimon</t>
  </si>
  <si>
    <t>Cerro Verde</t>
  </si>
  <si>
    <t>Chapada</t>
  </si>
  <si>
    <t>Chapi</t>
  </si>
  <si>
    <t>Chengmenshan</t>
  </si>
  <si>
    <t>Chibuluma South</t>
  </si>
  <si>
    <t>Chuquicamata</t>
  </si>
  <si>
    <t>Cobre Panama</t>
  </si>
  <si>
    <t>Continental</t>
  </si>
  <si>
    <t>Copper Mountain</t>
  </si>
  <si>
    <t>Cuajone</t>
  </si>
  <si>
    <t>Damajianshan</t>
  </si>
  <si>
    <t>Dapingzhang</t>
  </si>
  <si>
    <t>Deerni</t>
  </si>
  <si>
    <t>Dongguashan</t>
  </si>
  <si>
    <t>Duobaoshan</t>
  </si>
  <si>
    <t>El Abra</t>
  </si>
  <si>
    <t>El Teniente</t>
  </si>
  <si>
    <t>Ellatzite</t>
  </si>
  <si>
    <t>Erdenet</t>
  </si>
  <si>
    <t>Escondida</t>
  </si>
  <si>
    <t>Etoile</t>
  </si>
  <si>
    <t>Fengjiashan</t>
  </si>
  <si>
    <t>Fengshan</t>
  </si>
  <si>
    <t>Franke</t>
  </si>
  <si>
    <t>Frontier</t>
  </si>
  <si>
    <t>Gabriela Mistral</t>
  </si>
  <si>
    <t>Gaisky Complex</t>
  </si>
  <si>
    <t>Gibraltar</t>
  </si>
  <si>
    <t>Golden Grove</t>
  </si>
  <si>
    <t>Grasberg</t>
  </si>
  <si>
    <t>Guelb Moghrein</t>
  </si>
  <si>
    <t>Jabal Sayid</t>
  </si>
  <si>
    <t>Jiama</t>
  </si>
  <si>
    <t>Jiujiang</t>
  </si>
  <si>
    <t>Jiuquan</t>
  </si>
  <si>
    <t>Kamoto</t>
  </si>
  <si>
    <t>Kansanshi</t>
  </si>
  <si>
    <t>KGHM Polska Miedz</t>
  </si>
  <si>
    <t>Kinsevere</t>
  </si>
  <si>
    <t>Kolwezi</t>
  </si>
  <si>
    <t>Konkola</t>
  </si>
  <si>
    <t>La Caridad</t>
  </si>
  <si>
    <t>Langlike</t>
  </si>
  <si>
    <t>Las Bambas</t>
  </si>
  <si>
    <t>Las Cruces</t>
  </si>
  <si>
    <t>Las Luces</t>
  </si>
  <si>
    <t>Liwu</t>
  </si>
  <si>
    <t>Lomas Bayas</t>
  </si>
  <si>
    <t>Los Bronces</t>
  </si>
  <si>
    <t>Los Pelambres</t>
  </si>
  <si>
    <t>Lubambe</t>
  </si>
  <si>
    <t>Malanjkhand</t>
  </si>
  <si>
    <t>Mantoverde</t>
  </si>
  <si>
    <t>Maria</t>
  </si>
  <si>
    <t>Mawson West</t>
  </si>
  <si>
    <t>Miami</t>
  </si>
  <si>
    <t>Michilla/Lince</t>
  </si>
  <si>
    <t>Milpillas</t>
  </si>
  <si>
    <t>Mina Raul</t>
  </si>
  <si>
    <t>Miniere Musoshi Kinsenda</t>
  </si>
  <si>
    <t>Ministro Hales</t>
  </si>
  <si>
    <t>Morenci</t>
  </si>
  <si>
    <t>Mount Milligan</t>
  </si>
  <si>
    <t>Mount Polley</t>
  </si>
  <si>
    <t>Mufulira</t>
  </si>
  <si>
    <t>Mutanda</t>
  </si>
  <si>
    <t>Nifty</t>
  </si>
  <si>
    <t>Niutoushan</t>
  </si>
  <si>
    <t>Olympic Dam</t>
  </si>
  <si>
    <t>Oyu Tolgoi</t>
  </si>
  <si>
    <t>Padcal</t>
  </si>
  <si>
    <t>Panagyurishte Mining and Processing Complex</t>
  </si>
  <si>
    <t>Phu Kham</t>
  </si>
  <si>
    <t>Piedras Verdes</t>
  </si>
  <si>
    <t>Prominent Hill</t>
  </si>
  <si>
    <t>Punitaqui</t>
  </si>
  <si>
    <t>Quebrada Blanca</t>
  </si>
  <si>
    <t>Radomiro Tomic</t>
  </si>
  <si>
    <t>Ray</t>
  </si>
  <si>
    <t>Red Chris</t>
  </si>
  <si>
    <t>Ruashi</t>
  </si>
  <si>
    <t>Safyanovskaya-Med</t>
  </si>
  <si>
    <t>Saindak</t>
  </si>
  <si>
    <t>Salobo</t>
  </si>
  <si>
    <t>Salvador</t>
  </si>
  <si>
    <t>Sarcheshmeh</t>
  </si>
  <si>
    <t>Shaxi</t>
  </si>
  <si>
    <t>Shilong</t>
  </si>
  <si>
    <t>Shizishan</t>
  </si>
  <si>
    <t>Sibay</t>
  </si>
  <si>
    <t>Sierra Gorda</t>
  </si>
  <si>
    <t>Silver Bell</t>
  </si>
  <si>
    <t>Songjiang</t>
  </si>
  <si>
    <t>Sossego</t>
  </si>
  <si>
    <t>Spence</t>
  </si>
  <si>
    <t>Sudbury Operations</t>
  </si>
  <si>
    <t>Sungun</t>
  </si>
  <si>
    <t>Surda</t>
  </si>
  <si>
    <t>Tangtang</t>
  </si>
  <si>
    <t>Tayahua</t>
  </si>
  <si>
    <t>Tenke Fungurume</t>
  </si>
  <si>
    <t>Tongkuangyu</t>
  </si>
  <si>
    <t>Tonglvshan</t>
  </si>
  <si>
    <t>Tongshan</t>
  </si>
  <si>
    <t>Tongshankou</t>
  </si>
  <si>
    <t>Toquepala</t>
  </si>
  <si>
    <t>Uchaly</t>
  </si>
  <si>
    <t>Weilasituo</t>
  </si>
  <si>
    <t>Wetar</t>
  </si>
  <si>
    <t>Wunugetushan</t>
  </si>
  <si>
    <t>Wushan</t>
  </si>
  <si>
    <t>Xingjiang</t>
  </si>
  <si>
    <t>Xinzhuang</t>
  </si>
  <si>
    <t>Yangla</t>
  </si>
  <si>
    <t>Yulong</t>
  </si>
  <si>
    <t>Zaldivar</t>
  </si>
  <si>
    <t>Zangezur</t>
  </si>
  <si>
    <t>Zhezkazgan Complex</t>
  </si>
  <si>
    <t>Zhibula</t>
  </si>
  <si>
    <t>Aboboras</t>
  </si>
  <si>
    <t>Alegria</t>
  </si>
  <si>
    <t>Algarrobo</t>
  </si>
  <si>
    <t>Andrade</t>
  </si>
  <si>
    <t>Anning</t>
  </si>
  <si>
    <t>Area C</t>
  </si>
  <si>
    <t>Ari Dongri</t>
  </si>
  <si>
    <t>Baicao</t>
  </si>
  <si>
    <t>Baima</t>
  </si>
  <si>
    <t>Baiquan</t>
  </si>
  <si>
    <t>Baoguo Laozhen</t>
  </si>
  <si>
    <t>Barsua</t>
  </si>
  <si>
    <t>Beeshoek</t>
  </si>
  <si>
    <t>Benxi City</t>
  </si>
  <si>
    <t>Bicholim</t>
  </si>
  <si>
    <t>Bloom Lake</t>
  </si>
  <si>
    <t>Bolani</t>
  </si>
  <si>
    <t>Brucutu</t>
  </si>
  <si>
    <t>Cairn Hill</t>
  </si>
  <si>
    <t>Caolou</t>
  </si>
  <si>
    <t>Capao Xavier</t>
  </si>
  <si>
    <t>Capitao do Mato</t>
  </si>
  <si>
    <t>Casa de Pedra</t>
  </si>
  <si>
    <t>Caue</t>
  </si>
  <si>
    <t>Cerro de Mercado</t>
  </si>
  <si>
    <t>Cerro Negro Norte</t>
  </si>
  <si>
    <t>Chadormalu</t>
  </si>
  <si>
    <t>Chattisgarh Group</t>
  </si>
  <si>
    <t>Chichester Hub</t>
  </si>
  <si>
    <t>Chiria</t>
  </si>
  <si>
    <t>Cizhuqing</t>
  </si>
  <si>
    <t>Conceicao</t>
  </si>
  <si>
    <t>Corrego do Feijao</t>
  </si>
  <si>
    <t>Cudnem</t>
  </si>
  <si>
    <t>Dabaoshan</t>
  </si>
  <si>
    <t>Dading</t>
  </si>
  <si>
    <t>Daitari</t>
  </si>
  <si>
    <t>Dannemora</t>
  </si>
  <si>
    <t>Dashihe</t>
  </si>
  <si>
    <t>Dempo</t>
  </si>
  <si>
    <t>Donimalai</t>
  </si>
  <si>
    <t>Eastern Range</t>
  </si>
  <si>
    <t>Ekou</t>
  </si>
  <si>
    <t>El Romeral</t>
  </si>
  <si>
    <t>Erzberg</t>
  </si>
  <si>
    <t>Fabrica Nova</t>
  </si>
  <si>
    <t>Fazendao</t>
  </si>
  <si>
    <t>Fengjiayu</t>
  </si>
  <si>
    <t>Frances Creek</t>
  </si>
  <si>
    <t>Gaocun</t>
  </si>
  <si>
    <t>Gole Gohar</t>
  </si>
  <si>
    <t>Gongchangling</t>
  </si>
  <si>
    <t>Gongyiming</t>
  </si>
  <si>
    <t>Gua</t>
  </si>
  <si>
    <t>Gufen</t>
  </si>
  <si>
    <t>Gujiatai</t>
  </si>
  <si>
    <t>Hamersley Consolidated</t>
  </si>
  <si>
    <t>Hercules</t>
  </si>
  <si>
    <t>Hibbing Taconite</t>
  </si>
  <si>
    <t>Hope Downs</t>
  </si>
  <si>
    <t>Hualian</t>
  </si>
  <si>
    <t>Huanggang</t>
  </si>
  <si>
    <t>Huanian</t>
  </si>
  <si>
    <t>Ibam</t>
  </si>
  <si>
    <t>Ingulets GOK</t>
  </si>
  <si>
    <t>IOC</t>
  </si>
  <si>
    <t>Ipe</t>
  </si>
  <si>
    <t>Iron Valley</t>
  </si>
  <si>
    <t>Itabira</t>
  </si>
  <si>
    <t>Itatiaiucu</t>
  </si>
  <si>
    <t>Jack Hills</t>
  </si>
  <si>
    <t>Jajang</t>
  </si>
  <si>
    <t>Jiajiabaozi</t>
  </si>
  <si>
    <t>Jianshan</t>
  </si>
  <si>
    <t>Jimblebar</t>
  </si>
  <si>
    <t>Jingyuangcheng Mining</t>
  </si>
  <si>
    <t>Jinling</t>
  </si>
  <si>
    <t>Kachkanarsky GOK</t>
  </si>
  <si>
    <t>Kalta</t>
  </si>
  <si>
    <t>Kara No 1</t>
  </si>
  <si>
    <t>Karara Magnetite</t>
  </si>
  <si>
    <t>Karelsky Okatysh</t>
  </si>
  <si>
    <t>Kasia</t>
  </si>
  <si>
    <t>Katamati</t>
  </si>
  <si>
    <t>Keetac</t>
  </si>
  <si>
    <t>Khondbond</t>
  </si>
  <si>
    <t>Khumani</t>
  </si>
  <si>
    <t>Kimkanskoye and Sutarskoye</t>
  </si>
  <si>
    <t>Kiriburu</t>
  </si>
  <si>
    <t>Kirovogorsky</t>
  </si>
  <si>
    <t>Koira</t>
  </si>
  <si>
    <t>Kolomela</t>
  </si>
  <si>
    <t>Koolan Island</t>
  </si>
  <si>
    <t>Korshunovsky</t>
  </si>
  <si>
    <t>Kovdorsky</t>
  </si>
  <si>
    <t>Kuranakh</t>
  </si>
  <si>
    <t>Kvannevann</t>
  </si>
  <si>
    <t>Las Encinas</t>
  </si>
  <si>
    <t>Las Truchas</t>
  </si>
  <si>
    <t>Liberia Mines</t>
  </si>
  <si>
    <t>Longqiao</t>
  </si>
  <si>
    <t>Los Colorados</t>
  </si>
  <si>
    <t>Luzhong</t>
  </si>
  <si>
    <t>Magang Anhui</t>
  </si>
  <si>
    <t>Magnitogorsk</t>
  </si>
  <si>
    <t>Makeng</t>
  </si>
  <si>
    <t>Mangal</t>
  </si>
  <si>
    <t>Maogong</t>
  </si>
  <si>
    <t>Maoling</t>
  </si>
  <si>
    <t>Mar Azul</t>
  </si>
  <si>
    <t>Marcona</t>
  </si>
  <si>
    <t>Mariana</t>
  </si>
  <si>
    <t>Mary River</t>
  </si>
  <si>
    <t>MBR</t>
  </si>
  <si>
    <t>Meghahatuburu</t>
  </si>
  <si>
    <t>Meishan</t>
  </si>
  <si>
    <t>Mengku</t>
  </si>
  <si>
    <t>M'Haoudat</t>
  </si>
  <si>
    <t>Miaogou</t>
  </si>
  <si>
    <t>Middleback Ranges</t>
  </si>
  <si>
    <t>Miguel Burnier</t>
  </si>
  <si>
    <t>Mikhailovsky GOK</t>
  </si>
  <si>
    <t>Minas Centrais</t>
  </si>
  <si>
    <t>Minas Itabirito</t>
  </si>
  <si>
    <t>Minas Rio</t>
  </si>
  <si>
    <t>Minntac</t>
  </si>
  <si>
    <t>Miyun</t>
  </si>
  <si>
    <t>Mont-Wright</t>
  </si>
  <si>
    <t>Mt Webber DSO</t>
  </si>
  <si>
    <t>N4W</t>
  </si>
  <si>
    <t>N5</t>
  </si>
  <si>
    <t>Namisa</t>
  </si>
  <si>
    <t>Nanfen</t>
  </si>
  <si>
    <t>Newman</t>
  </si>
  <si>
    <t>Northern Division</t>
  </si>
  <si>
    <t>Northshore</t>
  </si>
  <si>
    <t>Nullagine</t>
  </si>
  <si>
    <t>OAO Olkon</t>
  </si>
  <si>
    <t>Paraopeba</t>
  </si>
  <si>
    <t>Pena Colorada</t>
  </si>
  <si>
    <t>Pingchuan</t>
  </si>
  <si>
    <t>Poltavsky</t>
  </si>
  <si>
    <t>Prijedor</t>
  </si>
  <si>
    <t>Rajhara</t>
  </si>
  <si>
    <t>Ridges</t>
  </si>
  <si>
    <t>Ripple Creek</t>
  </si>
  <si>
    <t>Roy Hill</t>
  </si>
  <si>
    <t>Samarco</t>
  </si>
  <si>
    <t>Sapecado/Galinheiro</t>
  </si>
  <si>
    <t>Serra Azul</t>
  </si>
  <si>
    <t>Serra Leste</t>
  </si>
  <si>
    <t>Serra Norte</t>
  </si>
  <si>
    <t>Serra Sul</t>
  </si>
  <si>
    <t>Sesa Goa</t>
  </si>
  <si>
    <t>Shangma</t>
  </si>
  <si>
    <t>Shilu</t>
  </si>
  <si>
    <t>Shirengou</t>
  </si>
  <si>
    <t>Shujigou</t>
  </si>
  <si>
    <t>Sierra Grande</t>
  </si>
  <si>
    <t>Sino-Iron</t>
  </si>
  <si>
    <t>Sishen</t>
  </si>
  <si>
    <t>Sokolov-Sarbai</t>
  </si>
  <si>
    <t>Solomon Hub</t>
  </si>
  <si>
    <t>Sonshi</t>
  </si>
  <si>
    <t>Southeastern System</t>
  </si>
  <si>
    <t>Southern Division</t>
  </si>
  <si>
    <t>Tadong</t>
  </si>
  <si>
    <t>Tamandua</t>
  </si>
  <si>
    <t>Tebessa</t>
  </si>
  <si>
    <t>Temirtau</t>
  </si>
  <si>
    <t>Thakurani</t>
  </si>
  <si>
    <t>Tianzishan</t>
  </si>
  <si>
    <t>Tilden</t>
  </si>
  <si>
    <t>Timbopeba</t>
  </si>
  <si>
    <t>Tonggang Banshi</t>
  </si>
  <si>
    <t>Unchabali</t>
  </si>
  <si>
    <t>United Taconite</t>
  </si>
  <si>
    <t>Vila Nova</t>
  </si>
  <si>
    <t>Vysokogorsky</t>
  </si>
  <si>
    <t>Waitoushan</t>
  </si>
  <si>
    <t>Wengquangou</t>
  </si>
  <si>
    <t>West Angelas</t>
  </si>
  <si>
    <t>Wheelarra Lease</t>
  </si>
  <si>
    <t>Wohlverwahrt-Nammen</t>
  </si>
  <si>
    <t>Wuhan</t>
  </si>
  <si>
    <t>Wuji</t>
  </si>
  <si>
    <t>Xinkaifa</t>
  </si>
  <si>
    <t>Xiushuihe</t>
  </si>
  <si>
    <t>Xuanhua</t>
  </si>
  <si>
    <t>Yakovlev</t>
  </si>
  <si>
    <t>Yandi</t>
  </si>
  <si>
    <t>Yangzhuang</t>
  </si>
  <si>
    <t>Yanshan</t>
  </si>
  <si>
    <t>Yuanjia</t>
  </si>
  <si>
    <t>Zaporizhzhya</t>
  </si>
  <si>
    <t>Zhejiang Lizhu</t>
  </si>
  <si>
    <t>East Taijinair</t>
  </si>
  <si>
    <t>Jiajika</t>
  </si>
  <si>
    <t>Mount Marion</t>
  </si>
  <si>
    <t>Mt Cattlin</t>
  </si>
  <si>
    <t>Pilgangoora</t>
  </si>
  <si>
    <t>Salar de Atacama</t>
  </si>
  <si>
    <t>Salar de Olaroz</t>
  </si>
  <si>
    <t>Salar del Hombre Muerto</t>
  </si>
  <si>
    <t>Silver Peak</t>
  </si>
  <si>
    <t>Zhabuye</t>
  </si>
  <si>
    <t>Azul</t>
  </si>
  <si>
    <t>Bembele</t>
  </si>
  <si>
    <t>Bootu Creek</t>
  </si>
  <si>
    <t>Daxin</t>
  </si>
  <si>
    <t>Groote Eylandt</t>
  </si>
  <si>
    <t>Moanda</t>
  </si>
  <si>
    <t>Mohulsukh</t>
  </si>
  <si>
    <t>Molango</t>
  </si>
  <si>
    <t>Nchwaning/Gloria</t>
  </si>
  <si>
    <t>Nsuta</t>
  </si>
  <si>
    <t>Tata</t>
  </si>
  <si>
    <t>Tshipi Borwa</t>
  </si>
  <si>
    <t>UMK</t>
  </si>
  <si>
    <t>Woodie Woodie</t>
  </si>
  <si>
    <t>Zhairem</t>
  </si>
  <si>
    <t>Agata</t>
  </si>
  <si>
    <t>Ambatovy</t>
  </si>
  <si>
    <t>Barro Alto</t>
  </si>
  <si>
    <t>Cerro Matoso</t>
  </si>
  <si>
    <t>Eagle</t>
  </si>
  <si>
    <t>East Yellow Mountain</t>
  </si>
  <si>
    <t>Falcondo</t>
  </si>
  <si>
    <t>Goro</t>
  </si>
  <si>
    <t>Jinchuan</t>
  </si>
  <si>
    <t>Kalatongke</t>
  </si>
  <si>
    <t>Kevitsa</t>
  </si>
  <si>
    <t>Kola Division</t>
  </si>
  <si>
    <t>Koniambo</t>
  </si>
  <si>
    <t>Lake Johnston</t>
  </si>
  <si>
    <t>Larco</t>
  </si>
  <si>
    <t>Loma de Niquel</t>
  </si>
  <si>
    <t>Manitoba Division</t>
  </si>
  <si>
    <t>Moa Bay</t>
  </si>
  <si>
    <t>Munali</t>
  </si>
  <si>
    <t>Murrin Murrin</t>
  </si>
  <si>
    <t>Nickel West</t>
  </si>
  <si>
    <t>Nkomati</t>
  </si>
  <si>
    <t>Nova-Bollinger</t>
  </si>
  <si>
    <t>Onca Puma</t>
  </si>
  <si>
    <t>Ontario Division</t>
  </si>
  <si>
    <t>Phoenix</t>
  </si>
  <si>
    <t>Polar Division</t>
  </si>
  <si>
    <t>Pomalaa</t>
  </si>
  <si>
    <t>Punta Gorda</t>
  </si>
  <si>
    <t>Ramu</t>
  </si>
  <si>
    <t>Ravensthorpe</t>
  </si>
  <si>
    <t>Rio Tuba</t>
  </si>
  <si>
    <t>Santa Rita</t>
  </si>
  <si>
    <t>Savannah</t>
  </si>
  <si>
    <t>Selebi-Phikwe</t>
  </si>
  <si>
    <t>Sorowako</t>
  </si>
  <si>
    <t>Taganito</t>
  </si>
  <si>
    <t>Tagaung Taung</t>
  </si>
  <si>
    <t>Terrafame</t>
  </si>
  <si>
    <t>Tocantins</t>
  </si>
  <si>
    <t>Voisey's Bay</t>
  </si>
  <si>
    <t>Akzhal</t>
  </si>
  <si>
    <t>Alpamarca</t>
  </si>
  <si>
    <t>Angas</t>
  </si>
  <si>
    <t>Angouran</t>
  </si>
  <si>
    <t>Aobo</t>
  </si>
  <si>
    <t>Arehada</t>
  </si>
  <si>
    <t>Bafangshan</t>
  </si>
  <si>
    <t>Baiyinnuoer</t>
  </si>
  <si>
    <t>Baojin</t>
  </si>
  <si>
    <t>Baoxiang</t>
  </si>
  <si>
    <t>Bijiashan</t>
  </si>
  <si>
    <t>Bisha</t>
  </si>
  <si>
    <t>Boqiang</t>
  </si>
  <si>
    <t>Caijiaying</t>
  </si>
  <si>
    <t>Campo Morado</t>
  </si>
  <si>
    <t>Capela</t>
  </si>
  <si>
    <t>Caribou</t>
  </si>
  <si>
    <t>Catalina Huanca</t>
  </si>
  <si>
    <t>Century</t>
  </si>
  <si>
    <t>Cerro de Pasco</t>
  </si>
  <si>
    <t>Cerro Lindo</t>
  </si>
  <si>
    <t>Changba</t>
  </si>
  <si>
    <t>Chengzhen</t>
  </si>
  <si>
    <t>Colquiri</t>
  </si>
  <si>
    <t>Daliang</t>
  </si>
  <si>
    <t>Dazhong</t>
  </si>
  <si>
    <t>Dongshengmiao</t>
  </si>
  <si>
    <t>Dongshengmiao Wancheng</t>
  </si>
  <si>
    <t>Dugald River</t>
  </si>
  <si>
    <t>Francisco I Madero</t>
  </si>
  <si>
    <t>Gamsberg</t>
  </si>
  <si>
    <t>Gaofeng</t>
  </si>
  <si>
    <t>Garpenberg</t>
  </si>
  <si>
    <t>Guemassa</t>
  </si>
  <si>
    <t>Guosen</t>
  </si>
  <si>
    <t>Hellyer</t>
  </si>
  <si>
    <t>Hengan</t>
  </si>
  <si>
    <t>Hongqiao</t>
  </si>
  <si>
    <t>Huanzala</t>
  </si>
  <si>
    <t>Huodehong</t>
  </si>
  <si>
    <t>Jinhe</t>
  </si>
  <si>
    <t>Jinhui</t>
  </si>
  <si>
    <t>Jinxin Mining</t>
  </si>
  <si>
    <t>Kayad</t>
  </si>
  <si>
    <t>Kyzyl-Tash Turk</t>
  </si>
  <si>
    <t>Lanping Jinding</t>
  </si>
  <si>
    <t>Lehong</t>
  </si>
  <si>
    <t>Longwan</t>
  </si>
  <si>
    <t>McArthur River</t>
  </si>
  <si>
    <t>Middle Tennessee Mines</t>
  </si>
  <si>
    <t>Mt Isa Zinc</t>
  </si>
  <si>
    <t>Naica</t>
  </si>
  <si>
    <t>Panlong</t>
  </si>
  <si>
    <t>Pend Oreille</t>
  </si>
  <si>
    <t>Perkoa</t>
  </si>
  <si>
    <t>Pinargozu</t>
  </si>
  <si>
    <t>Qiangsheng</t>
  </si>
  <si>
    <t>Qiansheng</t>
  </si>
  <si>
    <t>Qiantongshan</t>
  </si>
  <si>
    <t>Rajpura-Dariba</t>
  </si>
  <si>
    <t>Rampura Agucha</t>
  </si>
  <si>
    <t>Red Dog</t>
  </si>
  <si>
    <t>Rongda</t>
  </si>
  <si>
    <t>Rosh Pinah</t>
  </si>
  <si>
    <t>Sabinas</t>
  </si>
  <si>
    <t>San Cristobal</t>
  </si>
  <si>
    <t>San Martin</t>
  </si>
  <si>
    <t>SASA</t>
  </si>
  <si>
    <t>Sindesar Khurd</t>
  </si>
  <si>
    <t>Tianbaoshan</t>
  </si>
  <si>
    <t>Tianyue</t>
  </si>
  <si>
    <t>Tongkeng</t>
  </si>
  <si>
    <t>Tumurtiin Ovoo</t>
  </si>
  <si>
    <t>Vazante</t>
  </si>
  <si>
    <t>Velardena</t>
  </si>
  <si>
    <t>Wenshan Dulong</t>
  </si>
  <si>
    <t>Wulagen</t>
  </si>
  <si>
    <t>Wulatehouqi</t>
  </si>
  <si>
    <t>Xingye</t>
  </si>
  <si>
    <t>Yesheng</t>
  </si>
  <si>
    <t>Yindu</t>
  </si>
  <si>
    <t>Yudou</t>
  </si>
  <si>
    <t>Yuexi</t>
  </si>
  <si>
    <t>Yuguang</t>
  </si>
  <si>
    <t>Zarechensky</t>
  </si>
  <si>
    <t>Zawar Group</t>
  </si>
  <si>
    <t>Zhairemsky Polymetallic</t>
  </si>
  <si>
    <t>Zhongkai</t>
  </si>
  <si>
    <t>Zhongtai</t>
  </si>
  <si>
    <t>Bauxite</t>
  </si>
  <si>
    <t>Copper</t>
  </si>
  <si>
    <t>Iron Ore</t>
  </si>
  <si>
    <t>Lithium</t>
  </si>
  <si>
    <t>Manganese</t>
  </si>
  <si>
    <t>Nickel</t>
  </si>
  <si>
    <t>Zinc</t>
  </si>
  <si>
    <t>Bauxite,Nickel</t>
  </si>
  <si>
    <t>Bauxite,Kaolin</t>
  </si>
  <si>
    <t>Copper,Gold,Silver</t>
  </si>
  <si>
    <t>Copper,Gold,Silver,Lead,Zinc</t>
  </si>
  <si>
    <t>Copper,Molybdenum,Gold,Silver</t>
  </si>
  <si>
    <t>Copper,Gold,Silver,Molybdenum,Zinc,Lead</t>
  </si>
  <si>
    <t>Copper,Silver,Gold</t>
  </si>
  <si>
    <t>Copper,Gold,Silver,Iron Ore,Molybdenum</t>
  </si>
  <si>
    <t>Copper,Gold,Molybdenum,Silver</t>
  </si>
  <si>
    <t>Copper,Zinc,Silver,Gold,Lead</t>
  </si>
  <si>
    <t>Copper,Molybdenum,Silver,Gold</t>
  </si>
  <si>
    <t>Copper,Gold,Zinc,Lead,Silver,Cadmium</t>
  </si>
  <si>
    <t>Copper,Cobalt,Zinc,Manganese</t>
  </si>
  <si>
    <t>Copper,Silver,Gold,Zinc,Iron Ore,Lead</t>
  </si>
  <si>
    <t>Copper,Gold,Silver,Molybdenum</t>
  </si>
  <si>
    <t>Copper,Gold,Silver,Molybdenum,Zinc</t>
  </si>
  <si>
    <t>Copper,Zinc,Gold,Silver</t>
  </si>
  <si>
    <t>Copper,Gold,Iron Ore,Magnetite,Silver,Molybdenum</t>
  </si>
  <si>
    <t>Copper,Molybdenum</t>
  </si>
  <si>
    <t>Copper,Zinc,Gold,Silver,Molybdenum,Lead</t>
  </si>
  <si>
    <t>Copper,Silver,Gold,Zinc,Nickel</t>
  </si>
  <si>
    <t>Copper,Molybdenum,Silver</t>
  </si>
  <si>
    <t>Copper,Gold,Silver,Gallium,Cadmium</t>
  </si>
  <si>
    <t>Copper,Cobalt</t>
  </si>
  <si>
    <t>Copper,Molybdenum,Gold,Silver,Rhenium</t>
  </si>
  <si>
    <t>Copper,Lead,Zinc,Silver,Arsenic</t>
  </si>
  <si>
    <t>Copper,Zinc,Gold,Silver,Lead</t>
  </si>
  <si>
    <t>Copper,Cobalt,Zinc,Gold,Silver</t>
  </si>
  <si>
    <t>Copper,Gold,Cobalt</t>
  </si>
  <si>
    <t>Copper,Gold,Molybdenum,Silver,Lead,Zinc</t>
  </si>
  <si>
    <t>Copper,Cobalt,Manganese</t>
  </si>
  <si>
    <t>Copper,Gold</t>
  </si>
  <si>
    <t>Copper,Silver,Gold,Nickel,Lead</t>
  </si>
  <si>
    <t>Copper,Cobalt,Iron Ore</t>
  </si>
  <si>
    <t>Copper,Molybdenum,Gold,Silver,Rhenium,Selenium,Lead,Zinc</t>
  </si>
  <si>
    <t>Copper,Zinc,Lead,Silver,Gold</t>
  </si>
  <si>
    <t>Copper,Gold,Silver,Zinc</t>
  </si>
  <si>
    <t>Copper,Silver</t>
  </si>
  <si>
    <t>Copper,Silver,Molybdenum,Gold</t>
  </si>
  <si>
    <t>Copper,Gold,Tungsten,Cobalt</t>
  </si>
  <si>
    <t>Copper,U3O8,Gold,Silver,Lanthanides</t>
  </si>
  <si>
    <t>Copper,Molybdenum,Silver,Rhenium</t>
  </si>
  <si>
    <t>Copper,Gold,Silver,Iron Ore</t>
  </si>
  <si>
    <t>Copper,Zinc,Silver,Gold</t>
  </si>
  <si>
    <t>Copper,Nickel,Platinum,Palladium,Gold,Cobalt,Rhodium,Silver</t>
  </si>
  <si>
    <t>Copper,Zinc,Gold,Silver,Lead,Zinc-Lead</t>
  </si>
  <si>
    <t>Copper,Cobalt,Diamonds</t>
  </si>
  <si>
    <t>Copper,Molybdenum,Iron Ore,Gold</t>
  </si>
  <si>
    <t>Copper,Molybdenum,Silver,Gold,Rhenium</t>
  </si>
  <si>
    <t>Copper,Silver,Zinc</t>
  </si>
  <si>
    <t>Copper,Gold,Silver,Zinc,Limestone,Lead,Iron Ore</t>
  </si>
  <si>
    <t>Copper,Molybdenum,Zinc,Silver,Gold,Selenium</t>
  </si>
  <si>
    <t>Copper,Lead,Zinc,Iron Ore,Silver,Gold</t>
  </si>
  <si>
    <t>Copper,Molybdenum,Rhenium,Gold,Silver,Zinc</t>
  </si>
  <si>
    <t>Copper,Silver,Rhenium,Zinc,Molybdenum</t>
  </si>
  <si>
    <t>Iron Ore,Magnetite,Copper</t>
  </si>
  <si>
    <t>Iron Ore,Magnetite,Titanium,Vanadium</t>
  </si>
  <si>
    <t>Iron Ore,Titanium,Vanadium,Magnetite</t>
  </si>
  <si>
    <t>Iron Ore,Magnetite</t>
  </si>
  <si>
    <t>Iron Ore,Copper,Gold,Magnetite,Platinum,U3O8</t>
  </si>
  <si>
    <t>Iron Ore,Manganese</t>
  </si>
  <si>
    <t>Iron Ore,Titanium,Vanadium</t>
  </si>
  <si>
    <t>Iron Ore,Copper,Zinc,Lead,Molybdenum</t>
  </si>
  <si>
    <t>Iron Ore,Tin,Zinc</t>
  </si>
  <si>
    <t>Iron Ore,Gold</t>
  </si>
  <si>
    <t>Iron Ore,Tin</t>
  </si>
  <si>
    <t>Iron Ore,Copper</t>
  </si>
  <si>
    <t>Iron Ore,Vanadium,Titanium,Magnetite</t>
  </si>
  <si>
    <t>Iron Ore,Tungsten</t>
  </si>
  <si>
    <t>Iron Ore,Phosphate</t>
  </si>
  <si>
    <t>Iron Ore,Ilmenite,Titanium,Vanadium,Magnetite</t>
  </si>
  <si>
    <t>Iron Ore,Vanadium,Magnetite</t>
  </si>
  <si>
    <t>Iron Ore,Copper,Gold,Magnetite</t>
  </si>
  <si>
    <t>Iron Ore,Phosphate,Lanthanides</t>
  </si>
  <si>
    <t>Iron Ore,Strontium</t>
  </si>
  <si>
    <t>Iron Ore,Copper,Cobalt</t>
  </si>
  <si>
    <t>Iron Ore,Zinc,Lead</t>
  </si>
  <si>
    <t>Iron Ore,Rubidium</t>
  </si>
  <si>
    <t>Lithium,Niobium,Tantalum</t>
  </si>
  <si>
    <t>Lithium,Iron Ore,Spodumene,Magnesium</t>
  </si>
  <si>
    <t>Lithium,Tantalum,Copper,Gold,Niobium,Spodumene,Silica,Zinc,Lead,Manganese</t>
  </si>
  <si>
    <t>Lithium,Spodumene,Tantalum</t>
  </si>
  <si>
    <t>Lithium,Potash,Potassium Sulfate,Magnesium</t>
  </si>
  <si>
    <t>Lithium,Potash</t>
  </si>
  <si>
    <t>Lithium,Silver,Borates,Potash,Caesium,Rubidium</t>
  </si>
  <si>
    <t>Manganese,Iron Ore</t>
  </si>
  <si>
    <t>Nickel,Cobalt,Gold,Copper,Iron Ore</t>
  </si>
  <si>
    <t>Nickel,Cobalt,Magnesium</t>
  </si>
  <si>
    <t>Nickel,Copper,Gold,Platinum,Palladium,Cobalt,Silver</t>
  </si>
  <si>
    <t>Nickel,Copper,Cobalt</t>
  </si>
  <si>
    <t>Nickel,Cobalt</t>
  </si>
  <si>
    <t>Nickel,Copper,Cobalt,Platinum,Palladium,Gold,Rhodium,Silver</t>
  </si>
  <si>
    <t>Nickel,Copper,Cobalt,Platinum,Palladium,Gold,Silver</t>
  </si>
  <si>
    <t>Nickel,Copper,Gold,Platinum,Palladium,Cobalt</t>
  </si>
  <si>
    <t>Nickel,Copper,Palladium,Platinum,Gold,Cobalt,Rhodium,Silver,Selenium,Tellurium</t>
  </si>
  <si>
    <t>Nickel,Cobalt,Ferronickel</t>
  </si>
  <si>
    <t>Nickel,Cobalt,Copper,Lithium,Tantalum,Gold,Caesium,Spodumene,Magnesium,Platinum,Palladium,Niobium,Tin</t>
  </si>
  <si>
    <t>Nickel,Iron Ore</t>
  </si>
  <si>
    <t>Nickel,Copper,Cobalt,Gold,Silver,Palladium</t>
  </si>
  <si>
    <t>Nickel,Cobalt,Iron Ore</t>
  </si>
  <si>
    <t>Nickel,Copper,Cobalt,Platinum,Palladium</t>
  </si>
  <si>
    <t>Nickel,Cobalt,Palladium,Platinum,Rhodium</t>
  </si>
  <si>
    <t>Nickel,Chromite,Copper,Cobalt,Palladium,Platinum,Gold,Rhodium</t>
  </si>
  <si>
    <t>Nickel,Copper,Cobalt,Platinum,Silver</t>
  </si>
  <si>
    <t>Nickel,Copper,Rhodium,Cobalt,Platinum,Palladium,Gold,Silver</t>
  </si>
  <si>
    <t>Nickel,Copper,Palladium,Platinum,Gold,Silver,Cobalt</t>
  </si>
  <si>
    <t>Nickel,Copper,Palladium,Rhodium,Platinum,Cobalt,Gold,Osmium,Iridium,Ruthenium,Silver,Selenium,Tellurium</t>
  </si>
  <si>
    <t>Nickel,Iron Ore,Cobalt,Magnesium</t>
  </si>
  <si>
    <t>Nickel,Cobalt,Chromite</t>
  </si>
  <si>
    <t>Nickel,Cobalt,Copper,Zinc,Iron Ore</t>
  </si>
  <si>
    <t>Nickel,Cobalt,Iron Ore,Limestone</t>
  </si>
  <si>
    <t>Nickel,Copper,Cobalt,Platinum,Palladium,Gold</t>
  </si>
  <si>
    <t>Nickel,Copper,Cobalt,Vanadium,Titanium,Iron Ore,Graphite</t>
  </si>
  <si>
    <t>Nickel,Copper,Cobalt,Silver</t>
  </si>
  <si>
    <t>Nickel,Chromium,Chromite</t>
  </si>
  <si>
    <t>Nickel,Zinc,Copper,Cobalt,U3O8</t>
  </si>
  <si>
    <t>Zinc,Lead,Tin,Silver</t>
  </si>
  <si>
    <t>Zinc,Silver,Lead,Copper,Antimony,Gold</t>
  </si>
  <si>
    <t>Zinc,Lead,Silver,Gold,Copper</t>
  </si>
  <si>
    <t>Zinc,Lead,Silver</t>
  </si>
  <si>
    <t>Zinc,Lead</t>
  </si>
  <si>
    <t>Zinc,Lead,Silver,Cadmium</t>
  </si>
  <si>
    <t>Zinc,Lead,Silver,Copper</t>
  </si>
  <si>
    <t>Zinc,Copper,Gold,Silver,Lead</t>
  </si>
  <si>
    <t>Zinc,Silver,Gold,Lead</t>
  </si>
  <si>
    <t>Zinc,Copper,Lead,Silver,Gold,Iron Ore</t>
  </si>
  <si>
    <t>Zinc,Silver,Gold,Lead,Copper</t>
  </si>
  <si>
    <t>Zinc,Lead,Silver,Copper,Gold</t>
  </si>
  <si>
    <t>Zinc,Silver,Lead,Copper</t>
  </si>
  <si>
    <t>Zinc,Lead,Silver,Phosphate</t>
  </si>
  <si>
    <t>Zinc,Silver,Lead,Copper,Gold</t>
  </si>
  <si>
    <t>Zinc,Copper,Lead,Silver,Gold</t>
  </si>
  <si>
    <t>Zinc,Tin,Silver</t>
  </si>
  <si>
    <t>Zinc,Lead,Silver,Copper,Gold,Cobalt</t>
  </si>
  <si>
    <t>Zinc,Lead,Silver,Manganese</t>
  </si>
  <si>
    <t>Zinc,Lead,Tin,Antimony,Silver,Indium</t>
  </si>
  <si>
    <t>Zinc,Silver,Lead,Gold,Copper</t>
  </si>
  <si>
    <t>Zinc,Lead,Copper,Gold,Iron Ore,Cobalt,Silver</t>
  </si>
  <si>
    <t>Zinc,Lead,Silver,Barite,Cadmium,Phosphate</t>
  </si>
  <si>
    <t>Zinc,Germanium,Gallium</t>
  </si>
  <si>
    <t>Zinc,Lead,Silver,Copper,Gold,Tungsten</t>
  </si>
  <si>
    <t>Zinc,Lead,Silver,Gold,Copper,Iron Ore</t>
  </si>
  <si>
    <t>Zinc,Silver,Lead</t>
  </si>
  <si>
    <t>Zinc,Cadmium</t>
  </si>
  <si>
    <t>Zinc,Silver,Copper,Gold,Lead</t>
  </si>
  <si>
    <t>Zinc,Tin,Lead,Silver</t>
  </si>
  <si>
    <t>Zinc,Lead,Silver,Gold,Manganese,Copper</t>
  </si>
  <si>
    <t>Zinc,Gold,Silver,Lead,Copper</t>
  </si>
  <si>
    <t>Zinc,Lead,Copper</t>
  </si>
  <si>
    <t>Saudi Arabia</t>
  </si>
  <si>
    <t>Jamaica</t>
  </si>
  <si>
    <t>Ghana</t>
  </si>
  <si>
    <t>Australia</t>
  </si>
  <si>
    <t>India</t>
  </si>
  <si>
    <t>China</t>
  </si>
  <si>
    <t>Guinea</t>
  </si>
  <si>
    <t>Brazil</t>
  </si>
  <si>
    <t>Kazakhstan</t>
  </si>
  <si>
    <t>Venezuela</t>
  </si>
  <si>
    <t>Montenegro</t>
  </si>
  <si>
    <t>Russia</t>
  </si>
  <si>
    <t>Sierra Leone</t>
  </si>
  <si>
    <t>Indonesia</t>
  </si>
  <si>
    <t>Morocco</t>
  </si>
  <si>
    <t>Uzbekistan</t>
  </si>
  <si>
    <t>Chile</t>
  </si>
  <si>
    <t>Peru</t>
  </si>
  <si>
    <t>Philippines</t>
  </si>
  <si>
    <t>USA</t>
  </si>
  <si>
    <t>Mexico</t>
  </si>
  <si>
    <t>North Macedonia</t>
  </si>
  <si>
    <t>Dominican Republic</t>
  </si>
  <si>
    <t>Zambia</t>
  </si>
  <si>
    <t>Panama</t>
  </si>
  <si>
    <t>Canada</t>
  </si>
  <si>
    <t>Bulgaria</t>
  </si>
  <si>
    <t>Mongolia</t>
  </si>
  <si>
    <t>Dem. Rep. Congo</t>
  </si>
  <si>
    <t>Mauritania</t>
  </si>
  <si>
    <t>Poland</t>
  </si>
  <si>
    <t>Spain</t>
  </si>
  <si>
    <t>Laos</t>
  </si>
  <si>
    <t>Pakistan</t>
  </si>
  <si>
    <t>Iran</t>
  </si>
  <si>
    <t>Armenia</t>
  </si>
  <si>
    <t>South Africa</t>
  </si>
  <si>
    <t>Sweden</t>
  </si>
  <si>
    <t>Austria</t>
  </si>
  <si>
    <t>Malaysia</t>
  </si>
  <si>
    <t>Ukraine</t>
  </si>
  <si>
    <t>Norway</t>
  </si>
  <si>
    <t>Liberia</t>
  </si>
  <si>
    <t>Bosnia &amp; Herzegovina</t>
  </si>
  <si>
    <t>Zimbabwe</t>
  </si>
  <si>
    <t>Argentina</t>
  </si>
  <si>
    <t>Algeria</t>
  </si>
  <si>
    <t>Germany</t>
  </si>
  <si>
    <t>Gabon</t>
  </si>
  <si>
    <t>Madagascar</t>
  </si>
  <si>
    <t>Colombia</t>
  </si>
  <si>
    <t>New Caledonia</t>
  </si>
  <si>
    <t>Finland</t>
  </si>
  <si>
    <t>Greece</t>
  </si>
  <si>
    <t>Cuba</t>
  </si>
  <si>
    <t>Botswana</t>
  </si>
  <si>
    <t>Papua New Guinea</t>
  </si>
  <si>
    <t>Myanmar</t>
  </si>
  <si>
    <t>Eritrea</t>
  </si>
  <si>
    <t>Bolivia</t>
  </si>
  <si>
    <t>Burkina Faso</t>
  </si>
  <si>
    <t>Türkiye</t>
  </si>
  <si>
    <t>Namibia</t>
  </si>
  <si>
    <t>Operating</t>
  </si>
  <si>
    <t>Expansion</t>
  </si>
  <si>
    <t>Satellite</t>
  </si>
  <si>
    <t>Limited Production</t>
  </si>
  <si>
    <t>Residual Production</t>
  </si>
  <si>
    <t>Closed</t>
  </si>
  <si>
    <t>Commissioning</t>
  </si>
  <si>
    <t>Active</t>
  </si>
  <si>
    <t>Temporarily On Hold</t>
  </si>
  <si>
    <t>Inactive</t>
  </si>
  <si>
    <t>Care And Maintenance</t>
  </si>
  <si>
    <t>Under Litigation</t>
  </si>
  <si>
    <t>On Hold Awaiting Higher Prices</t>
  </si>
  <si>
    <t>Open Pit</t>
  </si>
  <si>
    <t>Underground</t>
  </si>
  <si>
    <t>Brine</t>
  </si>
  <si>
    <t>Bauxite-Lateritic (Silicate)</t>
  </si>
  <si>
    <t>Laterite (Generic)</t>
  </si>
  <si>
    <t>Vein Hosted</t>
  </si>
  <si>
    <t>Porphyry Deposit</t>
  </si>
  <si>
    <t>Skarn (Metasomatic), Volcanogenic Massive Sulfide (VMS)</t>
  </si>
  <si>
    <t>Porphyry Deposit, Skarn (Metasomatic)</t>
  </si>
  <si>
    <t>Volcanogenic Massive Sulfide (VMS)</t>
  </si>
  <si>
    <t>Carbonate Replacement (incl Manto)</t>
  </si>
  <si>
    <t>Skarn (Metasomatic)</t>
  </si>
  <si>
    <t>Carbonate Replacement (incl Manto), Porphyry Deposit, Skarn (Metasomatic)</t>
  </si>
  <si>
    <t>Epithermal, Porphyry Deposit, Skarn (Metasomatic)</t>
  </si>
  <si>
    <t>Porphyry Deposit, South China Massive Sulphide (SCMSD)</t>
  </si>
  <si>
    <t>Skarn (Metasomatic), South China Massive Sulphide (SCMSD)</t>
  </si>
  <si>
    <t>Porphyry Deposit, Volcanogenic Massive Sulfide (VMS)</t>
  </si>
  <si>
    <t>Breccia Pipes, Porphyry Deposit</t>
  </si>
  <si>
    <t>Porphyry Deposit, Supergene</t>
  </si>
  <si>
    <t>Iron Oxide Copper Gold (IOCG)</t>
  </si>
  <si>
    <t>Sediment Hosted (Reduced Facies)</t>
  </si>
  <si>
    <t>IOCG Breccia Complex</t>
  </si>
  <si>
    <t>IOCG Breccia Complex, Skarn (Metasomatic)</t>
  </si>
  <si>
    <t>Carbonate Replacement (incl Manto), Epithermal, Iron Oxide Copper Gold (IOCG), Porphyry Deposit, Skarn (Metasomatic)</t>
  </si>
  <si>
    <t>IOCG Breccia Complex, Porphyry Deposit, Skarn (Metasomatic)</t>
  </si>
  <si>
    <t>Unconformity Related, Volcanogenic Massive Sulfide (VMS)</t>
  </si>
  <si>
    <t>Porphyry Deposit, Skarn (Metasomatic), South China Massive Sulphide (SCMSD)</t>
  </si>
  <si>
    <t>Layered Mafic-Ultramafic Intrusion</t>
  </si>
  <si>
    <t>Banded Iron Formation (BIF)</t>
  </si>
  <si>
    <t>BIF - Superior Type</t>
  </si>
  <si>
    <t>Bedded, Channel, Detrital Iron Deposit</t>
  </si>
  <si>
    <t>Banded Iron Formation (BIF), Sedimentary Exhalative (SEDEX)</t>
  </si>
  <si>
    <t>Oolitic (Minette Type)</t>
  </si>
  <si>
    <t>Banded Iron Formation (BIF), Bedded, Channel, Detrital Iron Deposit</t>
  </si>
  <si>
    <t>Brine (Salar)</t>
  </si>
  <si>
    <t>Pegmatite Hosted</t>
  </si>
  <si>
    <t>Laterite (Generic), Laterite (Ni-Saprolite)</t>
  </si>
  <si>
    <t>Flood Basalt (Dyke-Sill Complexes)</t>
  </si>
  <si>
    <t>Laterite (Ni-Co - Limonite)</t>
  </si>
  <si>
    <t>Komatiitic Magmatic, Pegmatite Hosted</t>
  </si>
  <si>
    <t>Komatiitic Magmatic</t>
  </si>
  <si>
    <t>Laterite (Ni-Co - Limonite), Laterite (Ni-Saprolite)</t>
  </si>
  <si>
    <t>Astrobleme</t>
  </si>
  <si>
    <t>Laterite (Ni-Saprolite)</t>
  </si>
  <si>
    <t>Layered Mafic-Ultramafic Intrusion, Volcanogenic Massive Sulfide (VMS)</t>
  </si>
  <si>
    <t>Black Shale</t>
  </si>
  <si>
    <t>Sedimentary Exhalative (SEDEX)</t>
  </si>
  <si>
    <t>Carb-Hosted (Mississippi Valley Type), Sedimentary Exhalative (SEDEX)</t>
  </si>
  <si>
    <t>Epithermal, Porphyry Deposit</t>
  </si>
  <si>
    <t>Replacement, Sedimentary Exhalative (SEDEX)</t>
  </si>
  <si>
    <t>Carb-Hosted (Mississippi Valley Type)</t>
  </si>
  <si>
    <t>Carbonate Replacement (incl Manto), Sedimentary Exhalative (SEDEX)</t>
  </si>
  <si>
    <t>Carbonate Replacement (incl Manto), Skarn (Metasomatic)</t>
  </si>
  <si>
    <t>Epithermal Low Sulphidation, Hot Spring Au-Ag</t>
  </si>
  <si>
    <t>Carbonate Replacement (incl Manto), Epithermal, Skarn (Metasomatic)</t>
  </si>
  <si>
    <t>Breccia Pipes, Carbonate Replacement (incl Manto), Epithermal, Skarn (Metasomatic)</t>
  </si>
  <si>
    <t>Mesothermal Lode Gold</t>
  </si>
  <si>
    <t>H0059845</t>
  </si>
  <si>
    <t>H0036577</t>
  </si>
  <si>
    <t>H0022009</t>
  </si>
  <si>
    <t>H0069925</t>
  </si>
  <si>
    <t>H0081478</t>
  </si>
  <si>
    <t>H0032551</t>
  </si>
  <si>
    <t>H0057778</t>
  </si>
  <si>
    <t>H0049232</t>
  </si>
  <si>
    <t>H0055743</t>
  </si>
  <si>
    <t>H0069294</t>
  </si>
  <si>
    <t>H0032740</t>
  </si>
  <si>
    <t>H0020877</t>
  </si>
  <si>
    <t>H0053763</t>
  </si>
  <si>
    <t>H0057487</t>
  </si>
  <si>
    <t>H0065240</t>
  </si>
  <si>
    <t>H0021663</t>
  </si>
  <si>
    <t>H0036562</t>
  </si>
  <si>
    <t>H0081460</t>
  </si>
  <si>
    <t>H0044720</t>
  </si>
  <si>
    <t>H0044998</t>
  </si>
  <si>
    <t>H0066215</t>
  </si>
  <si>
    <t>H0064487</t>
  </si>
  <si>
    <t>H0081481</t>
  </si>
  <si>
    <t>H0061474</t>
  </si>
  <si>
    <t>H0063176</t>
  </si>
  <si>
    <t>H0041872</t>
  </si>
  <si>
    <t>H0071315</t>
  </si>
  <si>
    <t>H0081602</t>
  </si>
  <si>
    <t>H0042247</t>
  </si>
  <si>
    <t>H0049233</t>
  </si>
  <si>
    <t>H0009881</t>
  </si>
  <si>
    <t>H0027662</t>
  </si>
  <si>
    <t>H0039953</t>
  </si>
  <si>
    <t>H0059974</t>
  </si>
  <si>
    <t>H0036571</t>
  </si>
  <si>
    <t>H0009875</t>
  </si>
  <si>
    <t>H0075653</t>
  </si>
  <si>
    <t>H0064490</t>
  </si>
  <si>
    <t>H0069354</t>
  </si>
  <si>
    <t>H0042933</t>
  </si>
  <si>
    <t>H0055915</t>
  </si>
  <si>
    <t>H0039548</t>
  </si>
  <si>
    <t>H0048279</t>
  </si>
  <si>
    <t>H0056809</t>
  </si>
  <si>
    <t>H0035375</t>
  </si>
  <si>
    <t>H0048373</t>
  </si>
  <si>
    <t>H0049585</t>
  </si>
  <si>
    <t>H0046583</t>
  </si>
  <si>
    <t>H0033025</t>
  </si>
  <si>
    <t>H0033023</t>
  </si>
  <si>
    <t>H0081444</t>
  </si>
  <si>
    <t>H0060708</t>
  </si>
  <si>
    <t>H0038538</t>
  </si>
  <si>
    <t>H0061441</t>
  </si>
  <si>
    <t>H0071088</t>
  </si>
  <si>
    <t>H0057084</t>
  </si>
  <si>
    <t>H0048321</t>
  </si>
  <si>
    <t>H0048490</t>
  </si>
  <si>
    <t>H0040443</t>
  </si>
  <si>
    <t>H0044663</t>
  </si>
  <si>
    <t>H0035383</t>
  </si>
  <si>
    <t>H0059901</t>
  </si>
  <si>
    <t>H0045608</t>
  </si>
  <si>
    <t>H0049527</t>
  </si>
  <si>
    <t>H0081445</t>
  </si>
  <si>
    <t>H0049538</t>
  </si>
  <si>
    <t>H0035677</t>
  </si>
  <si>
    <t>H0035415</t>
  </si>
  <si>
    <t>H0044684</t>
  </si>
  <si>
    <t>H0061121</t>
  </si>
  <si>
    <t>H0035807</t>
  </si>
  <si>
    <t>H0025087</t>
  </si>
  <si>
    <t>H0052732</t>
  </si>
  <si>
    <t>H0064496</t>
  </si>
  <si>
    <t>H0067333</t>
  </si>
  <si>
    <t>H0064547</t>
  </si>
  <si>
    <t>H0035734</t>
  </si>
  <si>
    <t>H0052340</t>
  </si>
  <si>
    <t>H0044686</t>
  </si>
  <si>
    <t>H0039561</t>
  </si>
  <si>
    <t>H0027785</t>
  </si>
  <si>
    <t>H0055931</t>
  </si>
  <si>
    <t>H0059580</t>
  </si>
  <si>
    <t>H0032663</t>
  </si>
  <si>
    <t>H0035673</t>
  </si>
  <si>
    <t>H0035668</t>
  </si>
  <si>
    <t>H0027340</t>
  </si>
  <si>
    <t>H0061082</t>
  </si>
  <si>
    <t>H0074844</t>
  </si>
  <si>
    <t>H0041767</t>
  </si>
  <si>
    <t>H0028065</t>
  </si>
  <si>
    <t>H0044639</t>
  </si>
  <si>
    <t>H0074865</t>
  </si>
  <si>
    <t>H0056720</t>
  </si>
  <si>
    <t>H0055747</t>
  </si>
  <si>
    <t>H0051719</t>
  </si>
  <si>
    <t>H0074906</t>
  </si>
  <si>
    <t>H0048296</t>
  </si>
  <si>
    <t>H0032648</t>
  </si>
  <si>
    <t>H0061086</t>
  </si>
  <si>
    <t>H0000110</t>
  </si>
  <si>
    <t>H0032680</t>
  </si>
  <si>
    <t>H0035419</t>
  </si>
  <si>
    <t>H0036426</t>
  </si>
  <si>
    <t>H0065991</t>
  </si>
  <si>
    <t>H0041360</t>
  </si>
  <si>
    <t>H0061124</t>
  </si>
  <si>
    <t>H0052328</t>
  </si>
  <si>
    <t>H0055820</t>
  </si>
  <si>
    <t>H0069295</t>
  </si>
  <si>
    <t>H0027337</t>
  </si>
  <si>
    <t>H0081474</t>
  </si>
  <si>
    <t>H0027162</t>
  </si>
  <si>
    <t>H0057085</t>
  </si>
  <si>
    <t>H0064479</t>
  </si>
  <si>
    <t>H0035374</t>
  </si>
  <si>
    <t>H0057087</t>
  </si>
  <si>
    <t>H0074662</t>
  </si>
  <si>
    <t>H0035421</t>
  </si>
  <si>
    <t>H0051772</t>
  </si>
  <si>
    <t>H0039174</t>
  </si>
  <si>
    <t>H0028090</t>
  </si>
  <si>
    <t>H0035417</t>
  </si>
  <si>
    <t>H0032646</t>
  </si>
  <si>
    <t>H0064466</t>
  </si>
  <si>
    <t>H0035727</t>
  </si>
  <si>
    <t>H0053672</t>
  </si>
  <si>
    <t>H0051832</t>
  </si>
  <si>
    <t>H0050414</t>
  </si>
  <si>
    <t>H0027782</t>
  </si>
  <si>
    <t>H0059854</t>
  </si>
  <si>
    <t>H0049334</t>
  </si>
  <si>
    <t>H0059757</t>
  </si>
  <si>
    <t>H0027346</t>
  </si>
  <si>
    <t>H0052269</t>
  </si>
  <si>
    <t>H0040439</t>
  </si>
  <si>
    <t>H0055376</t>
  </si>
  <si>
    <t>H0024494</t>
  </si>
  <si>
    <t>H0072691</t>
  </si>
  <si>
    <t>H0035463</t>
  </si>
  <si>
    <t>H0027154</t>
  </si>
  <si>
    <t>H0060977</t>
  </si>
  <si>
    <t>H0048288</t>
  </si>
  <si>
    <t>H0029816</t>
  </si>
  <si>
    <t>H0048326</t>
  </si>
  <si>
    <t>H0035397</t>
  </si>
  <si>
    <t>H0040455</t>
  </si>
  <si>
    <t>H0042369</t>
  </si>
  <si>
    <t>H0035459</t>
  </si>
  <si>
    <t>H0010388</t>
  </si>
  <si>
    <t>H0074897</t>
  </si>
  <si>
    <t>H0052518</t>
  </si>
  <si>
    <t>H0039614</t>
  </si>
  <si>
    <t>H0045572</t>
  </si>
  <si>
    <t>H0032654</t>
  </si>
  <si>
    <t>H0044989</t>
  </si>
  <si>
    <t>H0035672</t>
  </si>
  <si>
    <t>H0052733</t>
  </si>
  <si>
    <t>H0024443</t>
  </si>
  <si>
    <t>H0055934</t>
  </si>
  <si>
    <t>H0065114</t>
  </si>
  <si>
    <t>H0051867</t>
  </si>
  <si>
    <t>H0064557</t>
  </si>
  <si>
    <t>H0032952</t>
  </si>
  <si>
    <t>H0074898</t>
  </si>
  <si>
    <t>H0064540</t>
  </si>
  <si>
    <t>H0029883</t>
  </si>
  <si>
    <t>H0044915</t>
  </si>
  <si>
    <t>H0051720</t>
  </si>
  <si>
    <t>H0027425</t>
  </si>
  <si>
    <t>H0027430</t>
  </si>
  <si>
    <t>H0027188</t>
  </si>
  <si>
    <t>H0027459</t>
  </si>
  <si>
    <t>H0029797</t>
  </si>
  <si>
    <t>H0038288</t>
  </si>
  <si>
    <t>H0057763</t>
  </si>
  <si>
    <t>H0029795</t>
  </si>
  <si>
    <t>H0017765</t>
  </si>
  <si>
    <t>H0039708</t>
  </si>
  <si>
    <t>H0035561</t>
  </si>
  <si>
    <t>H0045791</t>
  </si>
  <si>
    <t>H0022218</t>
  </si>
  <si>
    <t>H0040706</t>
  </si>
  <si>
    <t>H0045007</t>
  </si>
  <si>
    <t>H0035564</t>
  </si>
  <si>
    <t>H0027426</t>
  </si>
  <si>
    <t>H0074813</t>
  </si>
  <si>
    <t>H0041792</t>
  </si>
  <si>
    <t>H0027434</t>
  </si>
  <si>
    <t>H0057201</t>
  </si>
  <si>
    <t>H0027198</t>
  </si>
  <si>
    <t>H0056702</t>
  </si>
  <si>
    <t>H0061443</t>
  </si>
  <si>
    <t>H0051626</t>
  </si>
  <si>
    <t>H0035568</t>
  </si>
  <si>
    <t>H0029800</t>
  </si>
  <si>
    <t>H0072099</t>
  </si>
  <si>
    <t>H0079111</t>
  </si>
  <si>
    <t>H0046831</t>
  </si>
  <si>
    <t>H0017189</t>
  </si>
  <si>
    <t>H0017813</t>
  </si>
  <si>
    <t>H0042589</t>
  </si>
  <si>
    <t>H0041996</t>
  </si>
  <si>
    <t>H0010055</t>
  </si>
  <si>
    <t>H0027245</t>
  </si>
  <si>
    <t>H0000463</t>
  </si>
  <si>
    <t>H0017818</t>
  </si>
  <si>
    <t>H0041953</t>
  </si>
  <si>
    <t>H0038832</t>
  </si>
  <si>
    <t>H0064495</t>
  </si>
  <si>
    <t>H0017931</t>
  </si>
  <si>
    <t>H0035567</t>
  </si>
  <si>
    <t>H0010106</t>
  </si>
  <si>
    <t>H0024309</t>
  </si>
  <si>
    <t>H0042005</t>
  </si>
  <si>
    <t>H0064531</t>
  </si>
  <si>
    <t>H0043023</t>
  </si>
  <si>
    <t>H0041797</t>
  </si>
  <si>
    <t>H0048451</t>
  </si>
  <si>
    <t>H0032890</t>
  </si>
  <si>
    <t>H0051656</t>
  </si>
  <si>
    <t>H0046145</t>
  </si>
  <si>
    <t>H0038287</t>
  </si>
  <si>
    <t>H0059771</t>
  </si>
  <si>
    <t>H0035565</t>
  </si>
  <si>
    <t>H0038295</t>
  </si>
  <si>
    <t>H0049143</t>
  </si>
  <si>
    <t>H0064555</t>
  </si>
  <si>
    <t>H0024592</t>
  </si>
  <si>
    <t>H0035563</t>
  </si>
  <si>
    <t>H0035285</t>
  </si>
  <si>
    <t>H0044633</t>
  </si>
  <si>
    <t>H0033224</t>
  </si>
  <si>
    <t>H0035575</t>
  </si>
  <si>
    <t>H0045788</t>
  </si>
  <si>
    <t>H0053633</t>
  </si>
  <si>
    <t>H0035560</t>
  </si>
  <si>
    <t>H0043141</t>
  </si>
  <si>
    <t>H0035562</t>
  </si>
  <si>
    <t>H0045793</t>
  </si>
  <si>
    <t>H0061583</t>
  </si>
  <si>
    <t>H0065994</t>
  </si>
  <si>
    <t>H0058905</t>
  </si>
  <si>
    <t>H0069363</t>
  </si>
  <si>
    <t>H0040588</t>
  </si>
  <si>
    <t>H0081479</t>
  </si>
  <si>
    <t>H0053013</t>
  </si>
  <si>
    <t>H0056638</t>
  </si>
  <si>
    <t>H0048289</t>
  </si>
  <si>
    <t>H0027320</t>
  </si>
  <si>
    <t>H0024306</t>
  </si>
  <si>
    <t>H0038833</t>
  </si>
  <si>
    <t>H0024384</t>
  </si>
  <si>
    <t>H0041624</t>
  </si>
  <si>
    <t>H0056656</t>
  </si>
  <si>
    <t>H0022238</t>
  </si>
  <si>
    <t>H0069707</t>
  </si>
  <si>
    <t>H0048142</t>
  </si>
  <si>
    <t>H0080912</t>
  </si>
  <si>
    <t>H0027442</t>
  </si>
  <si>
    <t>H0038834</t>
  </si>
  <si>
    <t>H0033215</t>
  </si>
  <si>
    <t>H0076809</t>
  </si>
  <si>
    <t>H0017778</t>
  </si>
  <si>
    <t>H0045179</t>
  </si>
  <si>
    <t>H0051779</t>
  </si>
  <si>
    <t>H0071082</t>
  </si>
  <si>
    <t>H0017773</t>
  </si>
  <si>
    <t>H0038320</t>
  </si>
  <si>
    <t>H0035427</t>
  </si>
  <si>
    <t>H0038294</t>
  </si>
  <si>
    <t>H0045838</t>
  </si>
  <si>
    <t>H0043027</t>
  </si>
  <si>
    <t>H0048113</t>
  </si>
  <si>
    <t>H0049416</t>
  </si>
  <si>
    <t>H0055801</t>
  </si>
  <si>
    <t>H0042451</t>
  </si>
  <si>
    <t>H0001978</t>
  </si>
  <si>
    <t>H0057764</t>
  </si>
  <si>
    <t>H0051947</t>
  </si>
  <si>
    <t>H0029414</t>
  </si>
  <si>
    <t>H0035454</t>
  </si>
  <si>
    <t>H0035458</t>
  </si>
  <si>
    <t>H0040708</t>
  </si>
  <si>
    <t>H0022221</t>
  </si>
  <si>
    <t>H0049122</t>
  </si>
  <si>
    <t>H0017660</t>
  </si>
  <si>
    <t>H0017930</t>
  </si>
  <si>
    <t>H0064464</t>
  </si>
  <si>
    <t>H0059787</t>
  </si>
  <si>
    <t>H0044997</t>
  </si>
  <si>
    <t>H0060238</t>
  </si>
  <si>
    <t>H0052826</t>
  </si>
  <si>
    <t>H0075984</t>
  </si>
  <si>
    <t>H0060997</t>
  </si>
  <si>
    <t>H0038954</t>
  </si>
  <si>
    <t>H0032946</t>
  </si>
  <si>
    <t>H0053168</t>
  </si>
  <si>
    <t>H0033318</t>
  </si>
  <si>
    <t>H0059808</t>
  </si>
  <si>
    <t>H0024459</t>
  </si>
  <si>
    <t>H0064579</t>
  </si>
  <si>
    <t>H0038304</t>
  </si>
  <si>
    <t>H0000121</t>
  </si>
  <si>
    <t>H0035674</t>
  </si>
  <si>
    <t>H0069329</t>
  </si>
  <si>
    <t>H0056568</t>
  </si>
  <si>
    <t>H0024691</t>
  </si>
  <si>
    <t>H0040295</t>
  </si>
  <si>
    <t>H0041801</t>
  </si>
  <si>
    <t>H0017652</t>
  </si>
  <si>
    <t>H0069706</t>
  </si>
  <si>
    <t>H0064553</t>
  </si>
  <si>
    <t>H0075967</t>
  </si>
  <si>
    <t>H0075987</t>
  </si>
  <si>
    <t>H0020210</t>
  </si>
  <si>
    <t>H0053217</t>
  </si>
  <si>
    <t>H0038337</t>
  </si>
  <si>
    <t>H0069065</t>
  </si>
  <si>
    <t>H0055964</t>
  </si>
  <si>
    <t>H0048774</t>
  </si>
  <si>
    <t>H0018314</t>
  </si>
  <si>
    <t>H0081489</t>
  </si>
  <si>
    <t>H0035430</t>
  </si>
  <si>
    <t>H0081462</t>
  </si>
  <si>
    <t>H0074826</t>
  </si>
  <si>
    <t>H0038438</t>
  </si>
  <si>
    <t>H0065756</t>
  </si>
  <si>
    <t>H0065918</t>
  </si>
  <si>
    <t>H0035572</t>
  </si>
  <si>
    <t>H0074377</t>
  </si>
  <si>
    <t>H0053604</t>
  </si>
  <si>
    <t>H0022016</t>
  </si>
  <si>
    <t>H0053603</t>
  </si>
  <si>
    <t>H0055714</t>
  </si>
  <si>
    <t>H0059898</t>
  </si>
  <si>
    <t>H0041458</t>
  </si>
  <si>
    <t>H0061983</t>
  </si>
  <si>
    <t>H0061403</t>
  </si>
  <si>
    <t>H0061252</t>
  </si>
  <si>
    <t>H0074917</t>
  </si>
  <si>
    <t>H0053328</t>
  </si>
  <si>
    <t>H0032422</t>
  </si>
  <si>
    <t>H0038887</t>
  </si>
  <si>
    <t>H0033218</t>
  </si>
  <si>
    <t>H0039842</t>
  </si>
  <si>
    <t>H0042792</t>
  </si>
  <si>
    <t>H0032427</t>
  </si>
  <si>
    <t>H0064460</t>
  </si>
  <si>
    <t>H0029317</t>
  </si>
  <si>
    <t>H0074881</t>
  </si>
  <si>
    <t>H0046268</t>
  </si>
  <si>
    <t>H0067675</t>
  </si>
  <si>
    <t>H0049942</t>
  </si>
  <si>
    <t>H0020366</t>
  </si>
  <si>
    <t>H0020441</t>
  </si>
  <si>
    <t>H0066278</t>
  </si>
  <si>
    <t>H0069271</t>
  </si>
  <si>
    <t>H0045424</t>
  </si>
  <si>
    <t>H0010385</t>
  </si>
  <si>
    <t>H0051977</t>
  </si>
  <si>
    <t>H0046099</t>
  </si>
  <si>
    <t>H0046844</t>
  </si>
  <si>
    <t>H0070805</t>
  </si>
  <si>
    <t>H0053216</t>
  </si>
  <si>
    <t>H0065323</t>
  </si>
  <si>
    <t>H0074863</t>
  </si>
  <si>
    <t>H0060203</t>
  </si>
  <si>
    <t>H0064746</t>
  </si>
  <si>
    <t>H0071256</t>
  </si>
  <si>
    <t>H0041476</t>
  </si>
  <si>
    <t>H0070478</t>
  </si>
  <si>
    <t>H0033223</t>
  </si>
  <si>
    <t>H0056283</t>
  </si>
  <si>
    <t>H0059923</t>
  </si>
  <si>
    <t>H0065079</t>
  </si>
  <si>
    <t>H0039509</t>
  </si>
  <si>
    <t>H0039264</t>
  </si>
  <si>
    <t>H0052859</t>
  </si>
  <si>
    <t>H0010107</t>
  </si>
  <si>
    <t>H0075659</t>
  </si>
  <si>
    <t>H0035693</t>
  </si>
  <si>
    <t>H0048458</t>
  </si>
  <si>
    <t>H0059943</t>
  </si>
  <si>
    <t>H0064515</t>
  </si>
  <si>
    <t>H0035680</t>
  </si>
  <si>
    <t>H0069321</t>
  </si>
  <si>
    <t>H0081501</t>
  </si>
  <si>
    <t>H0065065</t>
  </si>
  <si>
    <t>H0081472</t>
  </si>
  <si>
    <t>H0049187</t>
  </si>
  <si>
    <t>H0010301</t>
  </si>
  <si>
    <t>H0064467</t>
  </si>
  <si>
    <t>H0069289</t>
  </si>
  <si>
    <t>H0039488</t>
  </si>
  <si>
    <t>H0065845</t>
  </si>
  <si>
    <t>H0035690</t>
  </si>
  <si>
    <t>H0043368</t>
  </si>
  <si>
    <t>H0051629</t>
  </si>
  <si>
    <t>H0039612</t>
  </si>
  <si>
    <t>H0055883</t>
  </si>
  <si>
    <t>H0048400</t>
  </si>
  <si>
    <t>H0038229</t>
  </si>
  <si>
    <t>H0035596</t>
  </si>
  <si>
    <t>H0055718</t>
  </si>
  <si>
    <t>H0044805</t>
  </si>
  <si>
    <t>H0015679</t>
  </si>
  <si>
    <t>H0061624</t>
  </si>
  <si>
    <t>H0081526</t>
  </si>
  <si>
    <t>H0035276</t>
  </si>
  <si>
    <t>H0081504</t>
  </si>
  <si>
    <t>H0020799</t>
  </si>
  <si>
    <t>H0044699</t>
  </si>
  <si>
    <t>H0044841</t>
  </si>
  <si>
    <t>H0032744</t>
  </si>
  <si>
    <t>H0081503</t>
  </si>
  <si>
    <t>H0059876</t>
  </si>
  <si>
    <t>H0051690</t>
  </si>
  <si>
    <t>H0055921</t>
  </si>
  <si>
    <t>H0061454</t>
  </si>
  <si>
    <t>H0044839</t>
  </si>
  <si>
    <t>H0059868</t>
  </si>
  <si>
    <t>H0074828</t>
  </si>
  <si>
    <t>H0074903</t>
  </si>
  <si>
    <t>H0056119</t>
  </si>
  <si>
    <t>H0066221</t>
  </si>
  <si>
    <t>H0061627</t>
  </si>
  <si>
    <t>H0030112</t>
  </si>
  <si>
    <t>H0022430</t>
  </si>
  <si>
    <t>H0046168</t>
  </si>
  <si>
    <t>H0069704</t>
  </si>
  <si>
    <t>H0064545</t>
  </si>
  <si>
    <t>H0035696</t>
  </si>
  <si>
    <t>H0065783</t>
  </si>
  <si>
    <t>H0081482</t>
  </si>
  <si>
    <t>H0074951</t>
  </si>
  <si>
    <t>H0055935</t>
  </si>
  <si>
    <t>H0046087</t>
  </si>
  <si>
    <t>H0049156</t>
  </si>
  <si>
    <t>H0081429</t>
  </si>
  <si>
    <t>H0033622</t>
  </si>
  <si>
    <t>H0029838</t>
  </si>
  <si>
    <t>H0059892</t>
  </si>
  <si>
    <t>H0070460</t>
  </si>
  <si>
    <t>H0061404</t>
  </si>
  <si>
    <t>H0052684</t>
  </si>
  <si>
    <t>H0055778</t>
  </si>
  <si>
    <t>H0059884</t>
  </si>
  <si>
    <t>H0039026</t>
  </si>
  <si>
    <t>H0064503</t>
  </si>
  <si>
    <t>H0048449</t>
  </si>
  <si>
    <t>H0038692</t>
  </si>
  <si>
    <t>H0048275</t>
  </si>
  <si>
    <t>H0044869</t>
  </si>
  <si>
    <t>H0045861</t>
  </si>
  <si>
    <t>H0053231</t>
  </si>
  <si>
    <t>H0059899</t>
  </si>
  <si>
    <t>H0051724</t>
  </si>
  <si>
    <t>H0038767</t>
  </si>
  <si>
    <t>Prim_area (m2)</t>
  </si>
  <si>
    <t>Prim_Rock (tonnes)</t>
  </si>
  <si>
    <t>Total Rock (tonnes)</t>
  </si>
  <si>
    <t>area_allocated (m2)</t>
  </si>
  <si>
    <t>area_total (m2)</t>
  </si>
  <si>
    <t>m2*year/kg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</si>
</sst>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07"/>
  <sheetViews>
    <sheetView tabSelected="1" topLeftCell="AW1" workbookViewId="0">
      <selection activeCell="BF9" sqref="BF9"/>
    </sheetView>
  </sheetViews>
  <sheetFormatPr defaultRowHeight="15" x14ac:dyDescent="0.25"/>
  <cols>
    <col min="60" max="60" width="9.7109375" bestFit="1" customWidth="1"/>
    <col min="61" max="61" width="11.7109375" bestFit="1" customWidth="1"/>
    <col min="68" max="68" width="10.7109375" bestFit="1" customWidth="1"/>
    <col min="74" max="75" width="10.7109375" bestFit="1" customWidth="1"/>
    <col min="76" max="76" width="11.5703125" bestFit="1" customWidth="1"/>
  </cols>
  <sheetData>
    <row r="1" spans="1:7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1358</v>
      </c>
      <c r="BM1" s="1" t="s">
        <v>1357</v>
      </c>
      <c r="BN1" s="1" t="s">
        <v>1356</v>
      </c>
      <c r="BO1" s="1" t="s">
        <v>1355</v>
      </c>
      <c r="BP1" s="1" t="s">
        <v>1354</v>
      </c>
      <c r="BQ1" s="1" t="s">
        <v>63</v>
      </c>
      <c r="BR1" s="1" t="s">
        <v>1359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</row>
    <row r="2" spans="1:76" x14ac:dyDescent="0.25">
      <c r="A2">
        <v>56954</v>
      </c>
      <c r="B2" t="s">
        <v>70</v>
      </c>
      <c r="C2" t="s">
        <v>606</v>
      </c>
      <c r="D2" t="s">
        <v>606</v>
      </c>
      <c r="E2" t="s">
        <v>762</v>
      </c>
      <c r="F2">
        <v>27.671130000000002</v>
      </c>
      <c r="G2">
        <v>43.991759999999999</v>
      </c>
      <c r="H2" t="s">
        <v>825</v>
      </c>
      <c r="I2" t="s">
        <v>832</v>
      </c>
      <c r="J2" t="s">
        <v>838</v>
      </c>
      <c r="L2">
        <v>220000000</v>
      </c>
      <c r="M2">
        <v>100805763.6363636</v>
      </c>
      <c r="N2">
        <v>0.26811499363636371</v>
      </c>
      <c r="O2">
        <v>2011</v>
      </c>
      <c r="P2">
        <v>2063</v>
      </c>
      <c r="Q2">
        <v>52</v>
      </c>
      <c r="AW2">
        <v>206000</v>
      </c>
      <c r="AX2">
        <v>760110</v>
      </c>
      <c r="AY2">
        <v>1044360</v>
      </c>
      <c r="AZ2">
        <v>1964500</v>
      </c>
      <c r="BA2">
        <v>2390000</v>
      </c>
      <c r="BB2">
        <v>3843000</v>
      </c>
      <c r="BC2">
        <v>3600000</v>
      </c>
      <c r="BD2">
        <v>4400000</v>
      </c>
      <c r="BE2">
        <v>4800000</v>
      </c>
      <c r="BF2">
        <v>4800000</v>
      </c>
      <c r="BG2">
        <v>4800000</v>
      </c>
      <c r="BH2">
        <v>5200000</v>
      </c>
      <c r="BI2">
        <v>4400000</v>
      </c>
      <c r="BJ2" t="s">
        <v>895</v>
      </c>
      <c r="BK2">
        <v>15810447.945357241</v>
      </c>
      <c r="BL2">
        <v>10432609.472720601</v>
      </c>
      <c r="BM2">
        <v>10432609.472720601</v>
      </c>
      <c r="BN2">
        <v>401718582.16970998</v>
      </c>
      <c r="BO2">
        <v>401718582.16970998</v>
      </c>
      <c r="BP2">
        <f>(BO2/BN2)*BM2</f>
        <v>10432609.472720601</v>
      </c>
      <c r="BQ2">
        <f>BP2/(BK2*1000)</f>
        <v>6.5985540123701246E-4</v>
      </c>
      <c r="BR2">
        <f>BQ2*Q2</f>
        <v>3.4312480864324646E-2</v>
      </c>
      <c r="BS2">
        <v>0.2259721538912996</v>
      </c>
      <c r="BT2">
        <v>0.89338648577905388</v>
      </c>
      <c r="BU2">
        <f>SUM(BS2:BT2)</f>
        <v>1.1193586396703534</v>
      </c>
      <c r="BV2">
        <f>(BP2/10000)*BU2</f>
        <v>1167.7831547596575</v>
      </c>
      <c r="BW2">
        <f>BV2*3.67</f>
        <v>4285.7641779679425</v>
      </c>
      <c r="BX2">
        <f>(BW2*1000)/(BK2*1000)</f>
        <v>2.7107164786096161E-4</v>
      </c>
    </row>
    <row r="3" spans="1:76" x14ac:dyDescent="0.25">
      <c r="A3">
        <v>62580</v>
      </c>
      <c r="B3" t="s">
        <v>71</v>
      </c>
      <c r="C3" t="s">
        <v>606</v>
      </c>
      <c r="D3" t="s">
        <v>606</v>
      </c>
      <c r="E3" t="s">
        <v>763</v>
      </c>
      <c r="F3">
        <v>17.984089999999998</v>
      </c>
      <c r="G3">
        <v>-77.626620000000003</v>
      </c>
      <c r="H3" t="s">
        <v>825</v>
      </c>
      <c r="I3" t="s">
        <v>833</v>
      </c>
      <c r="J3" t="s">
        <v>838</v>
      </c>
      <c r="N3">
        <v>0.245</v>
      </c>
      <c r="O3">
        <v>1970</v>
      </c>
      <c r="P3">
        <v>2016</v>
      </c>
      <c r="Q3">
        <v>46</v>
      </c>
      <c r="AG3">
        <v>2993000</v>
      </c>
      <c r="AH3">
        <v>3106000</v>
      </c>
      <c r="AI3">
        <v>3422000</v>
      </c>
      <c r="AL3">
        <v>4400000</v>
      </c>
      <c r="AM3">
        <v>4268900</v>
      </c>
      <c r="AN3">
        <v>4500000</v>
      </c>
      <c r="AO3">
        <v>4474720</v>
      </c>
      <c r="AP3">
        <v>4666620</v>
      </c>
      <c r="AQ3">
        <v>4787440</v>
      </c>
      <c r="AR3">
        <v>5076923</v>
      </c>
      <c r="AS3">
        <v>4461538</v>
      </c>
      <c r="AT3">
        <v>4923077</v>
      </c>
      <c r="AU3">
        <v>461538</v>
      </c>
      <c r="BA3">
        <v>82000</v>
      </c>
      <c r="BB3">
        <v>69000</v>
      </c>
      <c r="BJ3" t="s">
        <v>896</v>
      </c>
      <c r="BK3">
        <v>11765171.349701401</v>
      </c>
      <c r="BL3">
        <v>27214653.393105421</v>
      </c>
      <c r="BM3">
        <v>27214653.393105421</v>
      </c>
      <c r="BN3">
        <v>60427244.680737637</v>
      </c>
      <c r="BO3">
        <v>60427244.680737637</v>
      </c>
      <c r="BP3">
        <f t="shared" ref="BP3:BP66" si="0">(BO3/BN3)*BM3</f>
        <v>27214653.393105421</v>
      </c>
      <c r="BQ3">
        <f t="shared" ref="BQ3:BQ66" si="1">BP3/(BK3*1000)</f>
        <v>2.3131540191121932E-3</v>
      </c>
      <c r="BR3">
        <f t="shared" ref="BR3:BR66" si="2">BQ3*Q3</f>
        <v>0.10640508487916088</v>
      </c>
      <c r="BS3">
        <v>34.199217943972258</v>
      </c>
      <c r="BT3">
        <v>9.4954123396349388</v>
      </c>
      <c r="BU3">
        <f>SUM(BS3:BT3)</f>
        <v>43.694630283607196</v>
      </c>
      <c r="BV3">
        <f>(BP3/10000)*BU3</f>
        <v>118913.42183082576</v>
      </c>
      <c r="BW3">
        <f t="shared" ref="BW3:BW5" si="3">BV3*3.67</f>
        <v>436412.25811913051</v>
      </c>
      <c r="BX3">
        <f>(BW3*1000)/(BK3*1000)</f>
        <v>3.7093574343072068E-2</v>
      </c>
    </row>
    <row r="4" spans="1:76" x14ac:dyDescent="0.25">
      <c r="A4">
        <v>55209</v>
      </c>
      <c r="B4" t="s">
        <v>72</v>
      </c>
      <c r="C4" t="s">
        <v>606</v>
      </c>
      <c r="D4" t="s">
        <v>613</v>
      </c>
      <c r="E4" t="s">
        <v>764</v>
      </c>
      <c r="F4">
        <v>6.2488900000000003</v>
      </c>
      <c r="G4">
        <v>-2.2874400000000001</v>
      </c>
      <c r="H4" t="s">
        <v>825</v>
      </c>
      <c r="I4" t="s">
        <v>832</v>
      </c>
      <c r="J4" t="s">
        <v>838</v>
      </c>
      <c r="N4">
        <v>0.245</v>
      </c>
      <c r="O4">
        <v>1940</v>
      </c>
      <c r="P4">
        <v>2016</v>
      </c>
      <c r="Q4">
        <v>76</v>
      </c>
      <c r="V4">
        <v>49000</v>
      </c>
      <c r="W4">
        <v>169000</v>
      </c>
      <c r="X4">
        <v>199000</v>
      </c>
      <c r="Y4">
        <v>199000</v>
      </c>
      <c r="Z4">
        <v>279000</v>
      </c>
      <c r="AA4">
        <v>379000</v>
      </c>
      <c r="AB4">
        <v>379000</v>
      </c>
      <c r="AC4">
        <v>329000</v>
      </c>
      <c r="AD4">
        <v>339000</v>
      </c>
      <c r="AE4">
        <v>424000</v>
      </c>
      <c r="AF4">
        <v>451000</v>
      </c>
      <c r="AG4">
        <v>512000</v>
      </c>
      <c r="AH4">
        <v>473000</v>
      </c>
      <c r="AI4">
        <v>500000</v>
      </c>
      <c r="AJ4">
        <v>442000</v>
      </c>
      <c r="AK4">
        <v>355000</v>
      </c>
      <c r="AL4">
        <v>604000</v>
      </c>
      <c r="AM4">
        <v>692000</v>
      </c>
      <c r="AN4">
        <v>683000</v>
      </c>
      <c r="AO4">
        <v>494000</v>
      </c>
      <c r="AP4">
        <v>500000</v>
      </c>
      <c r="AQ4">
        <v>607000</v>
      </c>
      <c r="AR4">
        <v>885000</v>
      </c>
      <c r="AS4">
        <v>748000</v>
      </c>
      <c r="AT4">
        <v>796000</v>
      </c>
      <c r="AU4">
        <v>440000</v>
      </c>
      <c r="AV4">
        <v>420000</v>
      </c>
      <c r="AW4">
        <v>400070</v>
      </c>
      <c r="AX4">
        <v>752770</v>
      </c>
      <c r="AY4">
        <v>826990</v>
      </c>
      <c r="AZ4">
        <v>961160</v>
      </c>
      <c r="BA4">
        <v>1313900</v>
      </c>
      <c r="BB4">
        <v>1900000</v>
      </c>
      <c r="BJ4" t="s">
        <v>897</v>
      </c>
      <c r="BK4">
        <v>5554364.5741670895</v>
      </c>
      <c r="BL4">
        <v>7583914.7706782101</v>
      </c>
      <c r="BM4">
        <v>7583914.7706782101</v>
      </c>
      <c r="BN4">
        <v>28527841.81317804</v>
      </c>
      <c r="BO4">
        <v>28527841.81317804</v>
      </c>
      <c r="BP4">
        <f t="shared" si="0"/>
        <v>7583914.7706782101</v>
      </c>
      <c r="BQ4">
        <f t="shared" si="1"/>
        <v>1.3653973680356523E-3</v>
      </c>
      <c r="BR4">
        <f t="shared" si="2"/>
        <v>0.10377019997070958</v>
      </c>
      <c r="BS4">
        <v>67.394845914491029</v>
      </c>
      <c r="BT4">
        <v>12.07618170313</v>
      </c>
      <c r="BU4">
        <f t="shared" ref="BU4:BU66" si="4">SUM(BS4:BT4)</f>
        <v>79.471027617621033</v>
      </c>
      <c r="BV4">
        <f t="shared" ref="BV4:BV67" si="5">(BP4/10000)*BU4</f>
        <v>60270.150019025212</v>
      </c>
      <c r="BW4">
        <f t="shared" si="3"/>
        <v>221191.45056982251</v>
      </c>
      <c r="BX4">
        <f t="shared" ref="BX4:BX67" si="6">(BW4*1000)/(BK4*1000)</f>
        <v>3.9822998223517134E-2</v>
      </c>
    </row>
    <row r="5" spans="1:76" x14ac:dyDescent="0.25">
      <c r="A5">
        <v>64544</v>
      </c>
      <c r="B5" t="s">
        <v>73</v>
      </c>
      <c r="C5" t="s">
        <v>606</v>
      </c>
      <c r="D5" t="s">
        <v>606</v>
      </c>
      <c r="E5" t="s">
        <v>765</v>
      </c>
      <c r="F5">
        <v>-11.795999999999999</v>
      </c>
      <c r="G5">
        <v>142.102</v>
      </c>
      <c r="H5" t="s">
        <v>826</v>
      </c>
      <c r="I5" t="s">
        <v>832</v>
      </c>
      <c r="J5" t="s">
        <v>838</v>
      </c>
      <c r="L5">
        <v>109500000</v>
      </c>
      <c r="M5">
        <v>42159866.666666657</v>
      </c>
      <c r="N5">
        <v>0.26256033333333328</v>
      </c>
      <c r="O5">
        <v>2018</v>
      </c>
      <c r="P5">
        <v>2038</v>
      </c>
      <c r="Q5">
        <v>20</v>
      </c>
      <c r="BD5">
        <v>2040000</v>
      </c>
      <c r="BE5">
        <v>3504000</v>
      </c>
      <c r="BF5">
        <v>2481000</v>
      </c>
      <c r="BG5">
        <v>3034000</v>
      </c>
      <c r="BH5">
        <v>3193000</v>
      </c>
      <c r="BI5">
        <v>4613000</v>
      </c>
      <c r="BJ5" t="s">
        <v>898</v>
      </c>
      <c r="BK5">
        <v>55134294.962431803</v>
      </c>
      <c r="BL5">
        <v>4896974.7564231493</v>
      </c>
      <c r="BM5">
        <v>4896974.7564231493</v>
      </c>
      <c r="BN5">
        <v>199946294.30719659</v>
      </c>
      <c r="BO5">
        <v>199946294.30719659</v>
      </c>
      <c r="BP5">
        <f t="shared" si="0"/>
        <v>4896974.7564231493</v>
      </c>
      <c r="BQ5">
        <f t="shared" si="1"/>
        <v>8.8819032868016541E-5</v>
      </c>
      <c r="BR5">
        <f t="shared" si="2"/>
        <v>1.7763806573603308E-3</v>
      </c>
      <c r="BS5">
        <v>35.814927584827863</v>
      </c>
      <c r="BT5">
        <v>25.752297194166449</v>
      </c>
      <c r="BU5">
        <f>SUM(BS5:BT5)</f>
        <v>61.567224778994316</v>
      </c>
      <c r="BV5">
        <f t="shared" si="5"/>
        <v>30149.314556576497</v>
      </c>
      <c r="BW5">
        <f t="shared" si="3"/>
        <v>110647.98442263574</v>
      </c>
      <c r="BX5">
        <f>(BW5*1000)/(BK5*1000)</f>
        <v>2.0068812795743674E-3</v>
      </c>
    </row>
    <row r="6" spans="1:76" x14ac:dyDescent="0.25">
      <c r="A6">
        <v>56431</v>
      </c>
      <c r="B6" t="s">
        <v>74</v>
      </c>
      <c r="C6" t="s">
        <v>606</v>
      </c>
      <c r="D6" t="s">
        <v>606</v>
      </c>
      <c r="E6" t="s">
        <v>766</v>
      </c>
      <c r="F6">
        <v>22.3902</v>
      </c>
      <c r="G6">
        <v>81.168639999999996</v>
      </c>
      <c r="H6" t="s">
        <v>825</v>
      </c>
      <c r="I6" t="s">
        <v>832</v>
      </c>
      <c r="J6" t="s">
        <v>838</v>
      </c>
      <c r="L6">
        <v>2840000</v>
      </c>
      <c r="M6">
        <v>1107633.333333333</v>
      </c>
      <c r="N6">
        <v>0.23378097</v>
      </c>
      <c r="O6">
        <v>2004</v>
      </c>
      <c r="P6">
        <v>2023</v>
      </c>
      <c r="Q6">
        <v>19</v>
      </c>
      <c r="AR6">
        <v>66000</v>
      </c>
      <c r="AS6">
        <v>332000</v>
      </c>
      <c r="AT6">
        <v>520000</v>
      </c>
      <c r="AU6">
        <v>300000</v>
      </c>
      <c r="AV6">
        <v>300000</v>
      </c>
      <c r="AW6">
        <v>506000</v>
      </c>
      <c r="AX6">
        <v>885000</v>
      </c>
      <c r="AY6">
        <v>706000</v>
      </c>
      <c r="AZ6">
        <v>472155</v>
      </c>
      <c r="BA6">
        <v>860710</v>
      </c>
      <c r="BB6">
        <v>1033300</v>
      </c>
      <c r="BC6">
        <v>1065300</v>
      </c>
      <c r="BD6">
        <v>581920</v>
      </c>
      <c r="BE6">
        <v>414956</v>
      </c>
      <c r="BF6">
        <v>469800</v>
      </c>
      <c r="BJ6" t="s">
        <v>899</v>
      </c>
      <c r="BK6">
        <v>2089276.5556305749</v>
      </c>
      <c r="BL6">
        <v>7518562.1852735048</v>
      </c>
      <c r="BM6">
        <v>7518562.1852735048</v>
      </c>
      <c r="BN6">
        <v>5185821.6970998924</v>
      </c>
      <c r="BO6">
        <v>5185821.6970998924</v>
      </c>
      <c r="BP6">
        <f t="shared" si="0"/>
        <v>7518562.1852735048</v>
      </c>
      <c r="BQ6">
        <f t="shared" si="1"/>
        <v>3.5986438296122508E-3</v>
      </c>
      <c r="BR6">
        <f t="shared" si="2"/>
        <v>6.837423276263277E-2</v>
      </c>
      <c r="BS6">
        <v>50.508387775747913</v>
      </c>
      <c r="BT6">
        <v>14.9100903339002</v>
      </c>
      <c r="BU6">
        <f>SUM(BS6:BT6)</f>
        <v>65.418478109648106</v>
      </c>
      <c r="BV6">
        <f t="shared" si="5"/>
        <v>49185.289573334281</v>
      </c>
      <c r="BW6">
        <f>BV6*3.67</f>
        <v>180510.01273413681</v>
      </c>
      <c r="BX6">
        <f t="shared" si="6"/>
        <v>8.6398333551230708E-2</v>
      </c>
    </row>
    <row r="7" spans="1:76" x14ac:dyDescent="0.25">
      <c r="A7">
        <v>56836</v>
      </c>
      <c r="B7" t="s">
        <v>75</v>
      </c>
      <c r="C7" t="s">
        <v>606</v>
      </c>
      <c r="D7" t="s">
        <v>606</v>
      </c>
      <c r="E7" t="s">
        <v>765</v>
      </c>
      <c r="F7">
        <v>-32.939279999999997</v>
      </c>
      <c r="G7">
        <v>116.45433</v>
      </c>
      <c r="H7" t="s">
        <v>825</v>
      </c>
      <c r="I7" t="s">
        <v>832</v>
      </c>
      <c r="J7" t="s">
        <v>838</v>
      </c>
      <c r="L7">
        <v>298000000</v>
      </c>
      <c r="M7">
        <v>75451236</v>
      </c>
      <c r="N7">
        <v>0.15062798899999999</v>
      </c>
      <c r="O7">
        <v>1983</v>
      </c>
      <c r="P7">
        <v>2036</v>
      </c>
      <c r="Q7">
        <v>53</v>
      </c>
      <c r="W7">
        <v>3300000</v>
      </c>
      <c r="AB7">
        <v>4850000</v>
      </c>
      <c r="AC7">
        <v>5380000</v>
      </c>
      <c r="AD7">
        <v>6010000</v>
      </c>
      <c r="AE7">
        <v>6000000</v>
      </c>
      <c r="AG7">
        <v>6100000</v>
      </c>
      <c r="AI7">
        <v>6199000</v>
      </c>
      <c r="AJ7">
        <v>6100000</v>
      </c>
      <c r="AL7">
        <v>8573830</v>
      </c>
      <c r="AM7">
        <v>10706490</v>
      </c>
      <c r="AN7">
        <v>11459570</v>
      </c>
      <c r="AO7">
        <v>11703660</v>
      </c>
      <c r="AP7">
        <v>11606220</v>
      </c>
      <c r="AQ7">
        <v>11854530</v>
      </c>
      <c r="AR7">
        <v>12107930</v>
      </c>
      <c r="AS7">
        <v>12693240</v>
      </c>
      <c r="AT7">
        <v>12373930</v>
      </c>
      <c r="AU7">
        <v>12043340</v>
      </c>
      <c r="AV7">
        <v>12874810</v>
      </c>
      <c r="AW7">
        <v>13777000</v>
      </c>
      <c r="AX7">
        <v>13926000</v>
      </c>
      <c r="AY7">
        <v>15749000</v>
      </c>
      <c r="AZ7">
        <v>17372000</v>
      </c>
      <c r="BA7">
        <v>8540000</v>
      </c>
      <c r="BB7">
        <v>17340000</v>
      </c>
      <c r="BC7">
        <v>17150000</v>
      </c>
      <c r="BD7">
        <v>17280000</v>
      </c>
      <c r="BE7">
        <v>17530000</v>
      </c>
      <c r="BF7">
        <v>17510000</v>
      </c>
      <c r="BG7">
        <v>17650000</v>
      </c>
      <c r="BH7">
        <v>17670000</v>
      </c>
      <c r="BI7">
        <v>17670000</v>
      </c>
      <c r="BJ7" t="s">
        <v>900</v>
      </c>
      <c r="BK7">
        <v>104223606.0415176</v>
      </c>
      <c r="BL7">
        <v>131770715.602098</v>
      </c>
      <c r="BM7">
        <v>131770715.602098</v>
      </c>
      <c r="BN7">
        <v>544146079.48442531</v>
      </c>
      <c r="BO7">
        <v>544146079.48442531</v>
      </c>
      <c r="BP7">
        <f t="shared" si="0"/>
        <v>131770715.602098</v>
      </c>
      <c r="BQ7">
        <f t="shared" si="1"/>
        <v>1.2643077763938334E-3</v>
      </c>
      <c r="BR7">
        <f t="shared" si="2"/>
        <v>6.7008312148873178E-2</v>
      </c>
      <c r="BS7">
        <v>31.233163710297291</v>
      </c>
      <c r="BT7">
        <v>18.442915050057682</v>
      </c>
      <c r="BU7">
        <f>SUM(BS7:BT7)</f>
        <v>49.676078760354969</v>
      </c>
      <c r="BV7">
        <f t="shared" si="5"/>
        <v>654585.24465581554</v>
      </c>
      <c r="BW7">
        <f t="shared" ref="BW7:BW70" si="7">BV7*3.67</f>
        <v>2402327.8478868431</v>
      </c>
      <c r="BX7">
        <f t="shared" si="6"/>
        <v>2.3049747932631242E-2</v>
      </c>
    </row>
    <row r="8" spans="1:76" x14ac:dyDescent="0.25">
      <c r="A8">
        <v>58083</v>
      </c>
      <c r="B8" t="s">
        <v>76</v>
      </c>
      <c r="C8" t="s">
        <v>606</v>
      </c>
      <c r="D8" t="s">
        <v>606</v>
      </c>
      <c r="E8" t="s">
        <v>767</v>
      </c>
      <c r="F8">
        <v>29.115570000000002</v>
      </c>
      <c r="G8">
        <v>107.07149</v>
      </c>
      <c r="H8" t="s">
        <v>825</v>
      </c>
      <c r="I8" t="s">
        <v>834</v>
      </c>
      <c r="J8" t="s">
        <v>839</v>
      </c>
      <c r="L8">
        <v>31330000</v>
      </c>
      <c r="M8">
        <v>14550327.27272727</v>
      </c>
      <c r="N8">
        <v>0.31594284545454548</v>
      </c>
      <c r="O8">
        <v>2010</v>
      </c>
      <c r="P8">
        <v>2035</v>
      </c>
      <c r="Q8">
        <v>25</v>
      </c>
      <c r="AV8">
        <v>117000</v>
      </c>
      <c r="AW8">
        <v>317700</v>
      </c>
      <c r="AX8">
        <v>1650000</v>
      </c>
      <c r="AY8">
        <v>990000</v>
      </c>
      <c r="AZ8">
        <v>304000</v>
      </c>
      <c r="BJ8" t="s">
        <v>901</v>
      </c>
      <c r="BK8">
        <v>1036669.802734183</v>
      </c>
      <c r="BL8">
        <v>978469.90524263319</v>
      </c>
      <c r="BM8">
        <v>978469.90524263319</v>
      </c>
      <c r="BN8">
        <v>57208378.088077351</v>
      </c>
      <c r="BO8">
        <v>57208378.088077351</v>
      </c>
      <c r="BP8">
        <f t="shared" si="0"/>
        <v>978469.90524263319</v>
      </c>
      <c r="BQ8">
        <f t="shared" si="1"/>
        <v>9.4385878961840159E-4</v>
      </c>
      <c r="BR8">
        <f t="shared" si="2"/>
        <v>2.3596469740460039E-2</v>
      </c>
      <c r="BS8">
        <v>29.243278139716541</v>
      </c>
      <c r="BT8">
        <v>7.1383112379272493</v>
      </c>
      <c r="BU8">
        <f t="shared" si="4"/>
        <v>36.381589377643792</v>
      </c>
      <c r="BV8">
        <f t="shared" si="5"/>
        <v>3559.829031091951</v>
      </c>
      <c r="BW8">
        <f t="shared" si="7"/>
        <v>13064.572544107459</v>
      </c>
      <c r="BX8">
        <f t="shared" si="6"/>
        <v>1.2602443429576199E-2</v>
      </c>
    </row>
    <row r="9" spans="1:76" x14ac:dyDescent="0.25">
      <c r="A9">
        <v>59898</v>
      </c>
      <c r="B9" t="s">
        <v>77</v>
      </c>
      <c r="C9" t="s">
        <v>606</v>
      </c>
      <c r="D9" t="s">
        <v>606</v>
      </c>
      <c r="E9" t="s">
        <v>768</v>
      </c>
      <c r="F9">
        <v>10.890280000000001</v>
      </c>
      <c r="G9">
        <v>-14.20238</v>
      </c>
      <c r="H9" t="s">
        <v>825</v>
      </c>
      <c r="I9" t="s">
        <v>832</v>
      </c>
      <c r="J9" t="s">
        <v>838</v>
      </c>
      <c r="N9">
        <v>0.245</v>
      </c>
      <c r="O9">
        <v>2018</v>
      </c>
      <c r="P9">
        <v>2053</v>
      </c>
      <c r="Q9">
        <v>35</v>
      </c>
      <c r="BD9">
        <v>840000</v>
      </c>
      <c r="BE9">
        <v>2780000</v>
      </c>
      <c r="BF9">
        <v>3071000</v>
      </c>
      <c r="BG9">
        <v>3293000</v>
      </c>
      <c r="BH9">
        <v>2825000</v>
      </c>
      <c r="BJ9" t="s">
        <v>902</v>
      </c>
      <c r="BK9">
        <v>4295961.2785605872</v>
      </c>
      <c r="BL9">
        <v>14452257.553567979</v>
      </c>
      <c r="BM9">
        <v>14452257.553567979</v>
      </c>
      <c r="BN9">
        <v>22064540.804596409</v>
      </c>
      <c r="BO9">
        <v>22064540.804596409</v>
      </c>
      <c r="BP9">
        <f t="shared" si="0"/>
        <v>14452257.553567979</v>
      </c>
      <c r="BQ9">
        <f t="shared" si="1"/>
        <v>3.3641498645933746E-3</v>
      </c>
      <c r="BR9">
        <f t="shared" si="2"/>
        <v>0.11774524526076811</v>
      </c>
      <c r="BS9">
        <v>20.14964050380728</v>
      </c>
      <c r="BT9">
        <v>12.354334193773729</v>
      </c>
      <c r="BU9">
        <f t="shared" si="4"/>
        <v>32.503974697581008</v>
      </c>
      <c r="BV9">
        <f t="shared" si="5"/>
        <v>46975.581384409757</v>
      </c>
      <c r="BW9">
        <f t="shared" si="7"/>
        <v>172400.38368078379</v>
      </c>
      <c r="BX9">
        <f t="shared" si="6"/>
        <v>4.01308048424842E-2</v>
      </c>
    </row>
    <row r="10" spans="1:76" x14ac:dyDescent="0.25">
      <c r="A10">
        <v>62576</v>
      </c>
      <c r="B10" t="s">
        <v>78</v>
      </c>
      <c r="C10" t="s">
        <v>606</v>
      </c>
      <c r="D10" t="s">
        <v>606</v>
      </c>
      <c r="E10" t="s">
        <v>768</v>
      </c>
      <c r="F10">
        <v>10.456</v>
      </c>
      <c r="G10">
        <v>-13.585000000000001</v>
      </c>
      <c r="H10" t="s">
        <v>825</v>
      </c>
      <c r="I10" t="s">
        <v>832</v>
      </c>
      <c r="J10" t="s">
        <v>838</v>
      </c>
      <c r="N10">
        <v>0.245</v>
      </c>
      <c r="O10">
        <v>1984</v>
      </c>
      <c r="P10">
        <v>2022</v>
      </c>
      <c r="Q10">
        <v>38</v>
      </c>
      <c r="V10">
        <v>2500000</v>
      </c>
      <c r="Y10">
        <v>2009000</v>
      </c>
      <c r="Z10">
        <v>2059000</v>
      </c>
      <c r="AA10">
        <v>2199000</v>
      </c>
      <c r="AB10">
        <v>2179000</v>
      </c>
      <c r="AC10">
        <v>2190000</v>
      </c>
      <c r="AD10">
        <v>2369000</v>
      </c>
      <c r="AE10">
        <v>2256000</v>
      </c>
      <c r="AF10">
        <v>2267000</v>
      </c>
      <c r="AG10">
        <v>2268000</v>
      </c>
      <c r="AH10">
        <v>2400000</v>
      </c>
      <c r="AI10">
        <v>2400000</v>
      </c>
      <c r="AL10">
        <v>2300000</v>
      </c>
      <c r="AM10">
        <v>2300000</v>
      </c>
      <c r="AN10">
        <v>2300000</v>
      </c>
      <c r="AO10">
        <v>2280000</v>
      </c>
      <c r="AP10">
        <v>2300000</v>
      </c>
      <c r="AQ10">
        <v>2300000</v>
      </c>
      <c r="AR10">
        <v>1900000</v>
      </c>
      <c r="AS10">
        <v>1700000</v>
      </c>
      <c r="AT10">
        <v>2000000</v>
      </c>
      <c r="AU10">
        <v>1700000</v>
      </c>
      <c r="AV10">
        <v>2100000</v>
      </c>
      <c r="AW10">
        <v>1921000</v>
      </c>
      <c r="AX10">
        <v>491000</v>
      </c>
      <c r="BD10">
        <v>720000</v>
      </c>
      <c r="BE10">
        <v>1304000</v>
      </c>
      <c r="BF10">
        <v>1423000</v>
      </c>
      <c r="BG10">
        <v>1544000</v>
      </c>
      <c r="BH10">
        <v>1253000</v>
      </c>
      <c r="BJ10" t="s">
        <v>903</v>
      </c>
      <c r="BK10">
        <v>29938324.02792931</v>
      </c>
      <c r="BL10">
        <v>10537702.037302811</v>
      </c>
      <c r="BM10">
        <v>10537702.037302811</v>
      </c>
      <c r="BN10">
        <v>153766602.93288511</v>
      </c>
      <c r="BO10">
        <v>153766602.93288511</v>
      </c>
      <c r="BP10">
        <f t="shared" si="0"/>
        <v>10537702.037302811</v>
      </c>
      <c r="BQ10">
        <f t="shared" si="1"/>
        <v>3.5198035893633329E-4</v>
      </c>
      <c r="BR10">
        <f t="shared" si="2"/>
        <v>1.3375253639580665E-2</v>
      </c>
      <c r="BS10">
        <v>22.14956379947203</v>
      </c>
      <c r="BT10">
        <v>12.74687508171073</v>
      </c>
      <c r="BU10">
        <f t="shared" si="4"/>
        <v>34.89643888118276</v>
      </c>
      <c r="BV10">
        <f t="shared" si="5"/>
        <v>36772.827509285256</v>
      </c>
      <c r="BW10">
        <f t="shared" si="7"/>
        <v>134956.2769590769</v>
      </c>
      <c r="BX10">
        <f t="shared" si="6"/>
        <v>4.5078100174604594E-3</v>
      </c>
    </row>
    <row r="11" spans="1:76" x14ac:dyDescent="0.25">
      <c r="A11">
        <v>52785</v>
      </c>
      <c r="B11" t="s">
        <v>79</v>
      </c>
      <c r="C11" t="s">
        <v>606</v>
      </c>
      <c r="D11" t="s">
        <v>606</v>
      </c>
      <c r="E11" t="s">
        <v>765</v>
      </c>
      <c r="F11">
        <v>-12.306340000000001</v>
      </c>
      <c r="G11">
        <v>136.85266999999999</v>
      </c>
      <c r="H11" t="s">
        <v>825</v>
      </c>
      <c r="I11" t="s">
        <v>832</v>
      </c>
      <c r="J11" t="s">
        <v>838</v>
      </c>
      <c r="L11">
        <v>155000000</v>
      </c>
      <c r="M11">
        <v>137971303.5714286</v>
      </c>
      <c r="N11">
        <v>0.26278075000000001</v>
      </c>
      <c r="O11">
        <v>1970</v>
      </c>
      <c r="P11">
        <v>2030</v>
      </c>
      <c r="Q11">
        <v>60</v>
      </c>
      <c r="V11">
        <v>5899000</v>
      </c>
      <c r="W11">
        <v>5229000</v>
      </c>
      <c r="Z11">
        <v>5800000</v>
      </c>
      <c r="AA11">
        <v>6100000</v>
      </c>
      <c r="AB11">
        <v>6199000</v>
      </c>
      <c r="AC11">
        <v>2391000</v>
      </c>
      <c r="AD11">
        <v>3573000</v>
      </c>
      <c r="AE11">
        <v>3160000</v>
      </c>
      <c r="AF11">
        <v>3053000</v>
      </c>
      <c r="AG11">
        <v>3127000</v>
      </c>
      <c r="AI11">
        <v>2180000</v>
      </c>
      <c r="AJ11">
        <v>2766000</v>
      </c>
      <c r="AK11">
        <v>2765000</v>
      </c>
      <c r="AL11">
        <v>6939000</v>
      </c>
      <c r="AM11">
        <v>6340000</v>
      </c>
      <c r="AN11">
        <v>6500000</v>
      </c>
      <c r="AO11">
        <v>6153000</v>
      </c>
      <c r="AP11">
        <v>5800000</v>
      </c>
      <c r="AQ11">
        <v>5800000</v>
      </c>
      <c r="AR11">
        <v>4767000</v>
      </c>
      <c r="AS11">
        <v>4660000</v>
      </c>
      <c r="AT11">
        <v>6245000</v>
      </c>
      <c r="AU11">
        <v>7185000</v>
      </c>
      <c r="AV11">
        <v>7190000</v>
      </c>
      <c r="AW11">
        <v>7246000</v>
      </c>
      <c r="AX11">
        <v>7944000</v>
      </c>
      <c r="AY11">
        <v>8029000</v>
      </c>
      <c r="AZ11">
        <v>6528000</v>
      </c>
      <c r="BA11">
        <v>7497000</v>
      </c>
      <c r="BB11">
        <v>9091000</v>
      </c>
      <c r="BC11">
        <v>11201000</v>
      </c>
      <c r="BD11">
        <v>12540000</v>
      </c>
      <c r="BE11">
        <v>12201000</v>
      </c>
      <c r="BF11">
        <v>12299000</v>
      </c>
      <c r="BG11">
        <v>11763000</v>
      </c>
      <c r="BH11">
        <v>11510000</v>
      </c>
      <c r="BI11">
        <v>11566000</v>
      </c>
      <c r="BJ11" t="s">
        <v>904</v>
      </c>
      <c r="BK11">
        <v>57793749.842203267</v>
      </c>
      <c r="BL11">
        <v>55104432.172347263</v>
      </c>
      <c r="BM11">
        <v>55104432.172347263</v>
      </c>
      <c r="BN11">
        <v>283029001.07411379</v>
      </c>
      <c r="BO11">
        <v>283029001.07411379</v>
      </c>
      <c r="BP11">
        <f t="shared" si="0"/>
        <v>55104432.172347263</v>
      </c>
      <c r="BQ11">
        <f t="shared" si="1"/>
        <v>9.5346698082061183E-4</v>
      </c>
      <c r="BR11">
        <f t="shared" si="2"/>
        <v>5.7208018849236708E-2</v>
      </c>
      <c r="BS11">
        <v>28.230052403889449</v>
      </c>
      <c r="BT11">
        <v>15.32479779121379</v>
      </c>
      <c r="BU11">
        <f t="shared" si="4"/>
        <v>43.554850195103242</v>
      </c>
      <c r="BV11">
        <f t="shared" si="5"/>
        <v>240006.52883528123</v>
      </c>
      <c r="BW11">
        <f t="shared" si="7"/>
        <v>880823.96082548215</v>
      </c>
      <c r="BX11">
        <f t="shared" si="6"/>
        <v>1.5240816926232217E-2</v>
      </c>
    </row>
    <row r="12" spans="1:76" x14ac:dyDescent="0.25">
      <c r="A12">
        <v>55254</v>
      </c>
      <c r="B12" t="s">
        <v>80</v>
      </c>
      <c r="C12" t="s">
        <v>606</v>
      </c>
      <c r="D12" t="s">
        <v>606</v>
      </c>
      <c r="E12" t="s">
        <v>767</v>
      </c>
      <c r="F12">
        <v>23.43085</v>
      </c>
      <c r="G12">
        <v>107.50696000000001</v>
      </c>
      <c r="H12" t="s">
        <v>825</v>
      </c>
      <c r="I12" t="s">
        <v>832</v>
      </c>
      <c r="J12" t="s">
        <v>838</v>
      </c>
      <c r="L12">
        <v>77370000</v>
      </c>
      <c r="M12">
        <v>42120228</v>
      </c>
      <c r="N12">
        <v>0.28798760000000001</v>
      </c>
      <c r="O12">
        <v>1994</v>
      </c>
      <c r="P12">
        <v>2028</v>
      </c>
      <c r="Q12">
        <v>34</v>
      </c>
      <c r="AT12">
        <v>2981000</v>
      </c>
      <c r="AU12">
        <v>4256000</v>
      </c>
      <c r="AV12">
        <v>4738000</v>
      </c>
      <c r="AW12">
        <v>5124000</v>
      </c>
      <c r="AX12">
        <v>6180000</v>
      </c>
      <c r="AY12">
        <v>6130000</v>
      </c>
      <c r="BJ12" t="s">
        <v>905</v>
      </c>
      <c r="BK12">
        <v>21200032.63909195</v>
      </c>
      <c r="BL12">
        <v>12475757.678099761</v>
      </c>
      <c r="BM12">
        <v>6130513.633245972</v>
      </c>
      <c r="BN12">
        <v>141277121.37486571</v>
      </c>
      <c r="BO12">
        <v>141277121.37486571</v>
      </c>
      <c r="BP12">
        <f t="shared" si="0"/>
        <v>6130513.633245972</v>
      </c>
      <c r="BQ12">
        <f t="shared" si="1"/>
        <v>2.8917472617195732E-4</v>
      </c>
      <c r="BR12">
        <f t="shared" si="2"/>
        <v>9.8319406898465488E-3</v>
      </c>
      <c r="BS12">
        <v>46.425898716777951</v>
      </c>
      <c r="BT12">
        <v>6.6670948675647139</v>
      </c>
      <c r="BU12">
        <f t="shared" si="4"/>
        <v>53.092993584342665</v>
      </c>
      <c r="BV12">
        <f t="shared" si="5"/>
        <v>32548.732099865363</v>
      </c>
      <c r="BW12">
        <f t="shared" si="7"/>
        <v>119453.84680650588</v>
      </c>
      <c r="BX12">
        <f t="shared" si="6"/>
        <v>5.6346067404744521E-3</v>
      </c>
    </row>
    <row r="13" spans="1:76" x14ac:dyDescent="0.25">
      <c r="A13">
        <v>58076</v>
      </c>
      <c r="B13" t="s">
        <v>81</v>
      </c>
      <c r="C13" t="s">
        <v>606</v>
      </c>
      <c r="D13" t="s">
        <v>606</v>
      </c>
      <c r="E13" t="s">
        <v>767</v>
      </c>
      <c r="F13">
        <v>26.709510000000002</v>
      </c>
      <c r="G13">
        <v>106.45319000000001</v>
      </c>
      <c r="H13" t="s">
        <v>825</v>
      </c>
      <c r="I13" t="s">
        <v>832</v>
      </c>
      <c r="J13" t="s">
        <v>838</v>
      </c>
      <c r="L13">
        <v>44610000</v>
      </c>
      <c r="M13">
        <v>20108486.666666672</v>
      </c>
      <c r="N13">
        <v>0.30708332444444442</v>
      </c>
      <c r="O13">
        <v>2002</v>
      </c>
      <c r="P13">
        <v>2040</v>
      </c>
      <c r="Q13">
        <v>38</v>
      </c>
      <c r="AN13">
        <v>339000</v>
      </c>
      <c r="AO13">
        <v>561000</v>
      </c>
      <c r="AP13">
        <v>167300</v>
      </c>
      <c r="AQ13">
        <v>176000</v>
      </c>
      <c r="AR13">
        <v>450000</v>
      </c>
      <c r="AS13">
        <v>610000</v>
      </c>
      <c r="AT13">
        <v>887000</v>
      </c>
      <c r="AU13">
        <v>774000</v>
      </c>
      <c r="AV13">
        <v>824000</v>
      </c>
      <c r="AW13">
        <v>1062000</v>
      </c>
      <c r="AX13">
        <v>810000</v>
      </c>
      <c r="AY13">
        <v>1080000</v>
      </c>
      <c r="AZ13">
        <v>651000</v>
      </c>
      <c r="BA13">
        <v>1312000</v>
      </c>
      <c r="BB13">
        <v>1468000</v>
      </c>
      <c r="BC13">
        <v>1410000</v>
      </c>
      <c r="BD13">
        <v>2092000</v>
      </c>
      <c r="BE13">
        <v>1921000</v>
      </c>
      <c r="BF13">
        <v>2000000</v>
      </c>
      <c r="BG13">
        <v>1962000</v>
      </c>
      <c r="BH13">
        <v>1850000</v>
      </c>
      <c r="BI13">
        <v>2023400</v>
      </c>
      <c r="BJ13" t="s">
        <v>906</v>
      </c>
      <c r="BK13">
        <v>14413083.23434408</v>
      </c>
      <c r="BL13">
        <v>21152074.147448979</v>
      </c>
      <c r="BM13">
        <v>21152074.147448979</v>
      </c>
      <c r="BN13">
        <v>81457572.502685294</v>
      </c>
      <c r="BO13">
        <v>81457572.502685294</v>
      </c>
      <c r="BP13">
        <f t="shared" si="0"/>
        <v>21152074.147448979</v>
      </c>
      <c r="BQ13">
        <f t="shared" si="1"/>
        <v>1.4675606741135691E-3</v>
      </c>
      <c r="BR13">
        <f t="shared" si="2"/>
        <v>5.5767305616315627E-2</v>
      </c>
      <c r="BS13">
        <v>32.293597788393647</v>
      </c>
      <c r="BT13">
        <v>8.1169635460221539</v>
      </c>
      <c r="BU13">
        <f t="shared" si="4"/>
        <v>40.410561334415803</v>
      </c>
      <c r="BV13">
        <f t="shared" si="5"/>
        <v>85476.718968559784</v>
      </c>
      <c r="BW13">
        <f t="shared" si="7"/>
        <v>313699.55861461442</v>
      </c>
      <c r="BX13">
        <f t="shared" si="6"/>
        <v>2.1764916882400179E-2</v>
      </c>
    </row>
    <row r="14" spans="1:76" x14ac:dyDescent="0.25">
      <c r="A14">
        <v>68363</v>
      </c>
      <c r="B14" t="s">
        <v>82</v>
      </c>
      <c r="C14" t="s">
        <v>606</v>
      </c>
      <c r="D14" t="s">
        <v>606</v>
      </c>
      <c r="E14" t="s">
        <v>766</v>
      </c>
      <c r="F14">
        <v>23.34</v>
      </c>
      <c r="G14">
        <v>84.254999999999995</v>
      </c>
      <c r="H14" t="s">
        <v>827</v>
      </c>
      <c r="I14" t="s">
        <v>832</v>
      </c>
      <c r="J14" t="s">
        <v>838</v>
      </c>
      <c r="N14">
        <v>0.245</v>
      </c>
      <c r="O14">
        <v>1985</v>
      </c>
      <c r="P14">
        <v>2019</v>
      </c>
      <c r="Q14">
        <v>34</v>
      </c>
      <c r="AL14">
        <v>158000</v>
      </c>
      <c r="AM14">
        <v>159000</v>
      </c>
      <c r="AN14">
        <v>160000</v>
      </c>
      <c r="AO14">
        <v>158000</v>
      </c>
      <c r="AP14">
        <v>165000</v>
      </c>
      <c r="AQ14">
        <v>183000</v>
      </c>
      <c r="BJ14" t="s">
        <v>907</v>
      </c>
      <c r="BK14">
        <v>2410023.6273257579</v>
      </c>
      <c r="BL14">
        <v>152779788.21219751</v>
      </c>
      <c r="BM14">
        <v>75440397.76093936</v>
      </c>
      <c r="BN14">
        <v>11186654.8234358</v>
      </c>
      <c r="BO14">
        <v>11186654.8234358</v>
      </c>
      <c r="BP14">
        <f t="shared" si="0"/>
        <v>75440397.76093936</v>
      </c>
      <c r="BQ14">
        <f t="shared" si="1"/>
        <v>3.1302762722144148E-2</v>
      </c>
      <c r="BR14">
        <f t="shared" si="2"/>
        <v>1.0642939325529011</v>
      </c>
      <c r="BS14">
        <v>76.480507279630999</v>
      </c>
      <c r="BT14">
        <v>15.375700552076969</v>
      </c>
      <c r="BU14">
        <f t="shared" si="4"/>
        <v>91.856207831707962</v>
      </c>
      <c r="BV14">
        <f t="shared" si="5"/>
        <v>692966.88556355622</v>
      </c>
      <c r="BW14">
        <f t="shared" si="7"/>
        <v>2543188.4700182513</v>
      </c>
      <c r="BX14">
        <f t="shared" si="6"/>
        <v>1.0552545797404722</v>
      </c>
    </row>
    <row r="15" spans="1:76" x14ac:dyDescent="0.25">
      <c r="A15">
        <v>58546</v>
      </c>
      <c r="B15" t="s">
        <v>83</v>
      </c>
      <c r="C15" t="s">
        <v>606</v>
      </c>
      <c r="D15" t="s">
        <v>606</v>
      </c>
      <c r="E15" t="s">
        <v>83</v>
      </c>
      <c r="F15">
        <v>5.3662299999999998</v>
      </c>
      <c r="G15">
        <v>-58.028500000000001</v>
      </c>
      <c r="H15" t="s">
        <v>825</v>
      </c>
      <c r="I15" t="s">
        <v>833</v>
      </c>
      <c r="J15" t="s">
        <v>838</v>
      </c>
      <c r="N15">
        <v>0.245</v>
      </c>
      <c r="O15">
        <v>2000</v>
      </c>
      <c r="P15">
        <v>2035</v>
      </c>
      <c r="Q15">
        <v>35</v>
      </c>
      <c r="AL15">
        <v>1000000</v>
      </c>
      <c r="AM15">
        <v>1000000</v>
      </c>
      <c r="AN15">
        <v>600000</v>
      </c>
      <c r="AO15">
        <v>600000</v>
      </c>
      <c r="AP15">
        <v>1233000</v>
      </c>
      <c r="AQ15">
        <v>1287000</v>
      </c>
      <c r="AR15">
        <v>1300000</v>
      </c>
      <c r="AS15">
        <v>2100000</v>
      </c>
      <c r="AT15">
        <v>1700000</v>
      </c>
      <c r="AU15">
        <v>1200000</v>
      </c>
      <c r="AV15">
        <v>800000</v>
      </c>
      <c r="AW15">
        <v>1328000</v>
      </c>
      <c r="AX15">
        <v>1566000</v>
      </c>
      <c r="AY15">
        <v>1358000</v>
      </c>
      <c r="AZ15">
        <v>1237000</v>
      </c>
      <c r="BA15">
        <v>1176000</v>
      </c>
      <c r="BB15">
        <v>1094000</v>
      </c>
      <c r="BC15">
        <v>1044000</v>
      </c>
      <c r="BD15">
        <v>1394000</v>
      </c>
      <c r="BE15">
        <v>1412000</v>
      </c>
      <c r="BF15">
        <v>81000</v>
      </c>
      <c r="BJ15" t="s">
        <v>908</v>
      </c>
      <c r="BK15">
        <v>10500606.17080814</v>
      </c>
      <c r="BL15">
        <v>16275076.90089266</v>
      </c>
      <c r="BM15">
        <v>16275076.90089266</v>
      </c>
      <c r="BN15">
        <v>77065399.654813975</v>
      </c>
      <c r="BO15">
        <v>77065399.654813975</v>
      </c>
      <c r="BP15">
        <f t="shared" si="0"/>
        <v>16275076.90089266</v>
      </c>
      <c r="BQ15">
        <f t="shared" si="1"/>
        <v>1.5499178462799266E-3</v>
      </c>
      <c r="BR15">
        <f t="shared" si="2"/>
        <v>5.4247124619797429E-2</v>
      </c>
      <c r="BS15">
        <v>150.81462554050739</v>
      </c>
      <c r="BT15">
        <v>15.7609160457674</v>
      </c>
      <c r="BU15">
        <f t="shared" si="4"/>
        <v>166.5755415862748</v>
      </c>
      <c r="BV15">
        <f t="shared" si="5"/>
        <v>271102.97491244652</v>
      </c>
      <c r="BW15">
        <f t="shared" si="7"/>
        <v>994947.91792867868</v>
      </c>
      <c r="BX15">
        <f t="shared" si="6"/>
        <v>9.4751474509600253E-2</v>
      </c>
    </row>
    <row r="16" spans="1:76" x14ac:dyDescent="0.25">
      <c r="A16">
        <v>66249</v>
      </c>
      <c r="B16" t="s">
        <v>84</v>
      </c>
      <c r="C16" t="s">
        <v>606</v>
      </c>
      <c r="D16" t="s">
        <v>606</v>
      </c>
      <c r="E16" t="s">
        <v>766</v>
      </c>
      <c r="F16">
        <v>19.347660000000001</v>
      </c>
      <c r="G16">
        <v>82.974810000000005</v>
      </c>
      <c r="H16" t="s">
        <v>825</v>
      </c>
      <c r="I16" t="s">
        <v>832</v>
      </c>
      <c r="J16" t="s">
        <v>838</v>
      </c>
      <c r="N16">
        <v>0.245</v>
      </c>
      <c r="O16">
        <v>1958</v>
      </c>
      <c r="P16">
        <v>2016</v>
      </c>
      <c r="Q16">
        <v>58</v>
      </c>
      <c r="AU16">
        <v>1223000</v>
      </c>
      <c r="AV16">
        <v>1360000</v>
      </c>
      <c r="AW16">
        <v>1136000</v>
      </c>
      <c r="AX16">
        <v>1200000</v>
      </c>
      <c r="AY16">
        <v>1200000</v>
      </c>
      <c r="AZ16">
        <v>1200000</v>
      </c>
      <c r="BA16">
        <v>1200000</v>
      </c>
      <c r="BB16">
        <v>1200000</v>
      </c>
      <c r="BJ16" t="s">
        <v>909</v>
      </c>
      <c r="BK16">
        <v>62487111.000354528</v>
      </c>
      <c r="BL16">
        <v>11381215.78315465</v>
      </c>
      <c r="BM16">
        <v>11381215.78315465</v>
      </c>
      <c r="BN16">
        <v>222728084.99029031</v>
      </c>
      <c r="BO16">
        <v>222728084.99029031</v>
      </c>
      <c r="BP16">
        <f t="shared" si="0"/>
        <v>11381215.78315465</v>
      </c>
      <c r="BQ16">
        <f t="shared" si="1"/>
        <v>1.8213701355292416E-4</v>
      </c>
      <c r="BR16">
        <f t="shared" si="2"/>
        <v>1.0563946786069601E-2</v>
      </c>
      <c r="BS16">
        <v>39.142069570624074</v>
      </c>
      <c r="BT16">
        <v>4.2679767197654579</v>
      </c>
      <c r="BU16">
        <f t="shared" si="4"/>
        <v>43.410046290389531</v>
      </c>
      <c r="BV16">
        <f t="shared" si="5"/>
        <v>49405.910398765533</v>
      </c>
      <c r="BW16">
        <f t="shared" si="7"/>
        <v>181319.69116346951</v>
      </c>
      <c r="BX16">
        <f t="shared" si="6"/>
        <v>2.9017134615559482E-3</v>
      </c>
    </row>
    <row r="17" spans="1:76" x14ac:dyDescent="0.25">
      <c r="A17">
        <v>70416</v>
      </c>
      <c r="B17" t="s">
        <v>85</v>
      </c>
      <c r="C17" t="s">
        <v>606</v>
      </c>
      <c r="D17" t="s">
        <v>606</v>
      </c>
      <c r="E17" t="s">
        <v>767</v>
      </c>
      <c r="F17">
        <v>38.466619999999999</v>
      </c>
      <c r="G17">
        <v>111.08772</v>
      </c>
      <c r="H17" t="s">
        <v>825</v>
      </c>
      <c r="I17" t="s">
        <v>832</v>
      </c>
      <c r="J17" t="s">
        <v>839</v>
      </c>
      <c r="L17">
        <v>8770000</v>
      </c>
      <c r="M17">
        <v>2910817</v>
      </c>
      <c r="N17">
        <v>0.30156366363636361</v>
      </c>
      <c r="O17">
        <v>2013</v>
      </c>
      <c r="P17">
        <v>2032</v>
      </c>
      <c r="Q17">
        <v>19</v>
      </c>
      <c r="AY17">
        <v>760000</v>
      </c>
      <c r="AZ17">
        <v>1301000</v>
      </c>
      <c r="BA17">
        <v>2020000</v>
      </c>
      <c r="BD17">
        <v>218000</v>
      </c>
      <c r="BE17">
        <v>2018000</v>
      </c>
      <c r="BF17">
        <v>2768000</v>
      </c>
      <c r="BG17">
        <v>2278000</v>
      </c>
      <c r="BH17">
        <v>1769000</v>
      </c>
      <c r="BI17">
        <v>826200</v>
      </c>
      <c r="BJ17" t="s">
        <v>910</v>
      </c>
      <c r="BK17">
        <v>8115645.9191656979</v>
      </c>
      <c r="BL17">
        <v>799416.04536053422</v>
      </c>
      <c r="BM17">
        <v>799416.04536053422</v>
      </c>
      <c r="BN17">
        <v>16013963.48012889</v>
      </c>
      <c r="BO17">
        <v>16013963.48012889</v>
      </c>
      <c r="BP17">
        <f t="shared" si="0"/>
        <v>799416.04536053422</v>
      </c>
      <c r="BQ17">
        <f t="shared" si="1"/>
        <v>9.8503070898233019E-5</v>
      </c>
      <c r="BR17">
        <f t="shared" si="2"/>
        <v>1.8715583470664274E-3</v>
      </c>
      <c r="BS17">
        <v>2.2087587932747401</v>
      </c>
      <c r="BT17">
        <v>4.2618913185579927</v>
      </c>
      <c r="BU17">
        <f t="shared" si="4"/>
        <v>6.4706501118327324</v>
      </c>
      <c r="BV17">
        <f t="shared" si="5"/>
        <v>517.27415233130216</v>
      </c>
      <c r="BW17">
        <f t="shared" si="7"/>
        <v>1898.3961390558788</v>
      </c>
      <c r="BX17">
        <f t="shared" si="6"/>
        <v>2.3391805876753148E-4</v>
      </c>
    </row>
    <row r="18" spans="1:76" x14ac:dyDescent="0.25">
      <c r="A18">
        <v>68362</v>
      </c>
      <c r="B18" t="s">
        <v>86</v>
      </c>
      <c r="C18" t="s">
        <v>606</v>
      </c>
      <c r="D18" t="s">
        <v>606</v>
      </c>
      <c r="E18" t="s">
        <v>766</v>
      </c>
      <c r="F18">
        <v>23.423999999999999</v>
      </c>
      <c r="G18">
        <v>84.433999999999997</v>
      </c>
      <c r="H18" t="s">
        <v>827</v>
      </c>
      <c r="I18" t="s">
        <v>832</v>
      </c>
      <c r="J18" t="s">
        <v>838</v>
      </c>
      <c r="N18">
        <v>0.245</v>
      </c>
      <c r="O18">
        <v>1983</v>
      </c>
      <c r="P18">
        <v>2017</v>
      </c>
      <c r="Q18">
        <v>34</v>
      </c>
      <c r="AL18">
        <v>34000</v>
      </c>
      <c r="AM18">
        <v>39000</v>
      </c>
      <c r="AN18">
        <v>42000</v>
      </c>
      <c r="AO18">
        <v>44000</v>
      </c>
      <c r="AP18">
        <v>41000</v>
      </c>
      <c r="AQ18">
        <v>43000</v>
      </c>
      <c r="BJ18" t="s">
        <v>907</v>
      </c>
      <c r="BK18">
        <v>152683.1936235842</v>
      </c>
      <c r="BL18">
        <v>152779788.21219751</v>
      </c>
      <c r="BM18">
        <v>3670113.5753469011</v>
      </c>
      <c r="BN18">
        <v>544221.59676720656</v>
      </c>
      <c r="BO18">
        <v>544221.59676720656</v>
      </c>
      <c r="BP18">
        <f t="shared" si="0"/>
        <v>3670113.5753469011</v>
      </c>
      <c r="BQ18">
        <f t="shared" si="1"/>
        <v>2.4037443075725636E-2</v>
      </c>
      <c r="BR18">
        <f t="shared" si="2"/>
        <v>0.81727306457467164</v>
      </c>
      <c r="BS18">
        <v>76.480507279630999</v>
      </c>
      <c r="BT18">
        <v>15.375700552076969</v>
      </c>
      <c r="BU18">
        <f t="shared" si="4"/>
        <v>91.856207831707962</v>
      </c>
      <c r="BV18">
        <f t="shared" si="5"/>
        <v>33712.271534303771</v>
      </c>
      <c r="BW18">
        <f t="shared" si="7"/>
        <v>123724.03653089484</v>
      </c>
      <c r="BX18">
        <f t="shared" si="6"/>
        <v>0.81033173065476027</v>
      </c>
    </row>
    <row r="19" spans="1:76" x14ac:dyDescent="0.25">
      <c r="A19">
        <v>60813</v>
      </c>
      <c r="B19" t="s">
        <v>87</v>
      </c>
      <c r="C19" t="s">
        <v>606</v>
      </c>
      <c r="D19" t="s">
        <v>606</v>
      </c>
      <c r="E19" t="s">
        <v>767</v>
      </c>
      <c r="F19">
        <v>35.241309999999999</v>
      </c>
      <c r="G19">
        <v>113.36851</v>
      </c>
      <c r="H19" t="s">
        <v>825</v>
      </c>
      <c r="I19" t="s">
        <v>832</v>
      </c>
      <c r="J19" t="s">
        <v>838</v>
      </c>
      <c r="L19">
        <v>1790000</v>
      </c>
      <c r="M19">
        <v>574898.81818181823</v>
      </c>
      <c r="N19">
        <v>0.29296500909090911</v>
      </c>
      <c r="O19">
        <v>2008</v>
      </c>
      <c r="P19">
        <v>2036</v>
      </c>
      <c r="Q19">
        <v>28</v>
      </c>
      <c r="AT19">
        <v>24300</v>
      </c>
      <c r="AU19">
        <v>218000</v>
      </c>
      <c r="AV19">
        <v>383000</v>
      </c>
      <c r="AW19">
        <v>304000</v>
      </c>
      <c r="AX19">
        <v>312000</v>
      </c>
      <c r="AY19">
        <v>202000</v>
      </c>
      <c r="AZ19">
        <v>184000</v>
      </c>
      <c r="BA19">
        <v>124000</v>
      </c>
      <c r="BB19">
        <v>432000</v>
      </c>
      <c r="BC19">
        <v>430000</v>
      </c>
      <c r="BD19">
        <v>360000</v>
      </c>
      <c r="BE19">
        <v>111000</v>
      </c>
      <c r="BF19">
        <v>388000</v>
      </c>
      <c r="BG19">
        <v>335000</v>
      </c>
      <c r="BH19">
        <v>166000</v>
      </c>
      <c r="BI19">
        <v>72100</v>
      </c>
      <c r="BJ19" t="s">
        <v>911</v>
      </c>
      <c r="BK19">
        <v>1711759.2269635741</v>
      </c>
      <c r="BL19">
        <v>29771452.837642241</v>
      </c>
      <c r="BM19">
        <v>29771452.837642241</v>
      </c>
      <c r="BN19">
        <v>3268528.4640171858</v>
      </c>
      <c r="BO19">
        <v>3268528.4640171858</v>
      </c>
      <c r="BP19">
        <f t="shared" si="0"/>
        <v>29771452.837642241</v>
      </c>
      <c r="BQ19">
        <f t="shared" si="1"/>
        <v>1.7392313339798793E-2</v>
      </c>
      <c r="BR19">
        <f t="shared" si="2"/>
        <v>0.4869847735143662</v>
      </c>
      <c r="BS19">
        <v>13.917415958987229</v>
      </c>
      <c r="BT19">
        <v>4.4812754988058057</v>
      </c>
      <c r="BU19">
        <f t="shared" si="4"/>
        <v>18.398691457793035</v>
      </c>
      <c r="BV19">
        <f t="shared" si="5"/>
        <v>54775.577501001651</v>
      </c>
      <c r="BW19">
        <f t="shared" si="7"/>
        <v>201026.36942867606</v>
      </c>
      <c r="BX19">
        <f t="shared" si="6"/>
        <v>0.11743846112357124</v>
      </c>
    </row>
    <row r="20" spans="1:76" x14ac:dyDescent="0.25">
      <c r="A20">
        <v>55057</v>
      </c>
      <c r="B20" t="s">
        <v>88</v>
      </c>
      <c r="C20" t="s">
        <v>606</v>
      </c>
      <c r="D20" t="s">
        <v>606</v>
      </c>
      <c r="E20" t="s">
        <v>769</v>
      </c>
      <c r="F20">
        <v>-2.508</v>
      </c>
      <c r="G20">
        <v>-56.167999999999999</v>
      </c>
      <c r="H20" t="s">
        <v>825</v>
      </c>
      <c r="I20" t="s">
        <v>832</v>
      </c>
      <c r="J20" t="s">
        <v>838</v>
      </c>
      <c r="K20" t="s">
        <v>841</v>
      </c>
      <c r="L20">
        <v>98900000</v>
      </c>
      <c r="M20">
        <v>27321963.63636364</v>
      </c>
      <c r="N20">
        <v>0.25021700000000002</v>
      </c>
      <c r="O20">
        <v>2009</v>
      </c>
      <c r="P20">
        <v>2033</v>
      </c>
      <c r="Q20">
        <v>24</v>
      </c>
      <c r="AU20">
        <v>446000</v>
      </c>
      <c r="AV20">
        <v>2600000</v>
      </c>
      <c r="AW20">
        <v>3800000</v>
      </c>
      <c r="AX20">
        <v>3800000</v>
      </c>
      <c r="AY20">
        <v>3900000</v>
      </c>
      <c r="AZ20">
        <v>4773862</v>
      </c>
      <c r="BA20">
        <v>5676798</v>
      </c>
      <c r="BB20">
        <v>5887559</v>
      </c>
      <c r="BC20">
        <v>6386214</v>
      </c>
      <c r="BD20">
        <v>6629465</v>
      </c>
      <c r="BE20">
        <v>6928571</v>
      </c>
      <c r="BF20">
        <v>7180719</v>
      </c>
      <c r="BG20">
        <v>5800000</v>
      </c>
      <c r="BH20">
        <v>4900000</v>
      </c>
      <c r="BI20">
        <v>5000000</v>
      </c>
      <c r="BJ20" t="s">
        <v>912</v>
      </c>
      <c r="BK20">
        <v>24606535.291598432</v>
      </c>
      <c r="BL20">
        <v>17070108.879226599</v>
      </c>
      <c r="BM20">
        <v>17070108.879226599</v>
      </c>
      <c r="BN20">
        <v>180590762.62083781</v>
      </c>
      <c r="BO20">
        <v>180590762.62083781</v>
      </c>
      <c r="BP20">
        <f t="shared" si="0"/>
        <v>17070108.879226599</v>
      </c>
      <c r="BQ20">
        <f t="shared" si="1"/>
        <v>6.9372256910362167E-4</v>
      </c>
      <c r="BR20">
        <f t="shared" si="2"/>
        <v>1.6649341658486919E-2</v>
      </c>
      <c r="BS20">
        <v>131.7512090896478</v>
      </c>
      <c r="BT20">
        <v>25.261655603842389</v>
      </c>
      <c r="BU20">
        <f t="shared" si="4"/>
        <v>157.0128646934902</v>
      </c>
      <c r="BV20">
        <f t="shared" si="5"/>
        <v>268022.66957571515</v>
      </c>
      <c r="BW20">
        <f t="shared" si="7"/>
        <v>983643.1973428746</v>
      </c>
      <c r="BX20">
        <f t="shared" si="6"/>
        <v>3.9974876011037865E-2</v>
      </c>
    </row>
    <row r="21" spans="1:76" x14ac:dyDescent="0.25">
      <c r="A21">
        <v>58547</v>
      </c>
      <c r="B21" t="s">
        <v>89</v>
      </c>
      <c r="C21" t="s">
        <v>606</v>
      </c>
      <c r="D21" t="s">
        <v>606</v>
      </c>
      <c r="E21" t="s">
        <v>768</v>
      </c>
      <c r="F21">
        <v>9.8859999999999992</v>
      </c>
      <c r="G21">
        <v>-13.12</v>
      </c>
      <c r="H21" t="s">
        <v>825</v>
      </c>
      <c r="I21" t="s">
        <v>832</v>
      </c>
      <c r="J21" t="s">
        <v>838</v>
      </c>
      <c r="N21">
        <v>0.245</v>
      </c>
      <c r="O21">
        <v>1974</v>
      </c>
      <c r="P21">
        <v>2022</v>
      </c>
      <c r="Q21">
        <v>48</v>
      </c>
      <c r="V21">
        <v>2500000</v>
      </c>
      <c r="Z21">
        <v>3099000</v>
      </c>
      <c r="AB21">
        <v>3090000</v>
      </c>
      <c r="AC21">
        <v>2789000</v>
      </c>
      <c r="AD21">
        <v>1259000</v>
      </c>
      <c r="AE21">
        <v>2800000</v>
      </c>
      <c r="AF21">
        <v>1192000</v>
      </c>
      <c r="AG21">
        <v>1700000</v>
      </c>
      <c r="AH21">
        <v>2017000</v>
      </c>
      <c r="AI21">
        <v>2500000</v>
      </c>
      <c r="AJ21">
        <v>1593000</v>
      </c>
      <c r="AL21">
        <v>1130000</v>
      </c>
      <c r="AM21">
        <v>1599000</v>
      </c>
      <c r="AN21">
        <v>1823000</v>
      </c>
      <c r="AO21">
        <v>2070000</v>
      </c>
      <c r="AP21">
        <v>2000000</v>
      </c>
      <c r="AQ21">
        <v>2000000</v>
      </c>
      <c r="AR21">
        <v>3100000</v>
      </c>
      <c r="AS21">
        <v>3000000</v>
      </c>
      <c r="AT21">
        <v>3200000</v>
      </c>
      <c r="AU21">
        <v>2700000</v>
      </c>
      <c r="AV21">
        <v>2900000</v>
      </c>
      <c r="AW21">
        <v>3002000</v>
      </c>
      <c r="AX21">
        <v>3331000</v>
      </c>
      <c r="AY21">
        <v>3326000</v>
      </c>
      <c r="AZ21">
        <v>3379000</v>
      </c>
      <c r="BA21">
        <v>3499000</v>
      </c>
      <c r="BB21">
        <v>3538000</v>
      </c>
      <c r="BC21">
        <v>3124000</v>
      </c>
      <c r="BD21">
        <v>3451000</v>
      </c>
      <c r="BE21">
        <v>3121000</v>
      </c>
      <c r="BF21">
        <v>2941000</v>
      </c>
      <c r="BG21">
        <v>2652000</v>
      </c>
      <c r="BH21">
        <v>831000</v>
      </c>
      <c r="BJ21" t="s">
        <v>913</v>
      </c>
      <c r="BK21">
        <v>68776639.664077953</v>
      </c>
      <c r="BL21">
        <v>13751985.490355801</v>
      </c>
      <c r="BM21">
        <v>13751985.490355801</v>
      </c>
      <c r="BN21">
        <v>353244564.80658418</v>
      </c>
      <c r="BO21">
        <v>353244564.80658418</v>
      </c>
      <c r="BP21">
        <f t="shared" si="0"/>
        <v>13751985.490355801</v>
      </c>
      <c r="BQ21">
        <f t="shared" si="1"/>
        <v>1.9995140148637509E-4</v>
      </c>
      <c r="BR21">
        <f t="shared" si="2"/>
        <v>9.5976672713460054E-3</v>
      </c>
      <c r="BS21">
        <v>19.142244867207928</v>
      </c>
      <c r="BT21">
        <v>10.67927034233303</v>
      </c>
      <c r="BU21">
        <f t="shared" si="4"/>
        <v>29.821515209540959</v>
      </c>
      <c r="BV21">
        <f t="shared" si="5"/>
        <v>41010.504446203209</v>
      </c>
      <c r="BW21">
        <f t="shared" si="7"/>
        <v>150508.55131756578</v>
      </c>
      <c r="BX21">
        <f t="shared" si="6"/>
        <v>2.1883673301383521E-3</v>
      </c>
    </row>
    <row r="22" spans="1:76" x14ac:dyDescent="0.25">
      <c r="A22">
        <v>57501</v>
      </c>
      <c r="B22" t="s">
        <v>90</v>
      </c>
      <c r="C22" t="s">
        <v>606</v>
      </c>
      <c r="D22" t="s">
        <v>606</v>
      </c>
      <c r="E22" t="s">
        <v>770</v>
      </c>
      <c r="F22">
        <v>52.01</v>
      </c>
      <c r="G22">
        <v>62.35</v>
      </c>
      <c r="H22" t="s">
        <v>825</v>
      </c>
      <c r="I22" t="s">
        <v>832</v>
      </c>
      <c r="J22" t="s">
        <v>838</v>
      </c>
      <c r="L22">
        <v>140200000</v>
      </c>
      <c r="M22">
        <v>60886800</v>
      </c>
      <c r="N22">
        <v>0.22973941000000001</v>
      </c>
      <c r="O22">
        <v>1962</v>
      </c>
      <c r="P22">
        <v>2016</v>
      </c>
      <c r="Q22">
        <v>54</v>
      </c>
      <c r="AP22">
        <v>4000000</v>
      </c>
      <c r="AQ22">
        <v>4100000</v>
      </c>
      <c r="AR22">
        <v>4200000</v>
      </c>
      <c r="AS22">
        <v>4200000</v>
      </c>
      <c r="AT22">
        <v>5160000</v>
      </c>
      <c r="AU22">
        <v>5131000</v>
      </c>
      <c r="AV22">
        <v>5310000</v>
      </c>
      <c r="AW22">
        <v>5494000</v>
      </c>
      <c r="AX22">
        <v>5170000</v>
      </c>
      <c r="AY22">
        <v>4009000</v>
      </c>
      <c r="AZ22">
        <v>4165000</v>
      </c>
      <c r="BA22">
        <v>4333000</v>
      </c>
      <c r="BB22">
        <v>4350000</v>
      </c>
      <c r="BJ22" t="s">
        <v>914</v>
      </c>
      <c r="BK22">
        <v>19301237.290417291</v>
      </c>
      <c r="BL22">
        <v>44072941.213905253</v>
      </c>
      <c r="BM22">
        <v>44072941.213905253</v>
      </c>
      <c r="BN22">
        <v>256004296.4554244</v>
      </c>
      <c r="BO22">
        <v>256004296.4554244</v>
      </c>
      <c r="BP22">
        <f t="shared" si="0"/>
        <v>44072941.213905253</v>
      </c>
      <c r="BQ22">
        <f t="shared" si="1"/>
        <v>2.2834256970555283E-3</v>
      </c>
      <c r="BR22">
        <f t="shared" si="2"/>
        <v>0.12330498764099852</v>
      </c>
      <c r="BS22">
        <v>6.1142188537247248</v>
      </c>
      <c r="BT22">
        <v>4.1251367766487581</v>
      </c>
      <c r="BU22">
        <f t="shared" si="4"/>
        <v>10.239355630373483</v>
      </c>
      <c r="BV22">
        <f t="shared" si="5"/>
        <v>45127.851876572029</v>
      </c>
      <c r="BW22">
        <f t="shared" si="7"/>
        <v>165619.21638701935</v>
      </c>
      <c r="BX22">
        <f t="shared" si="6"/>
        <v>8.5807564507404017E-3</v>
      </c>
    </row>
    <row r="23" spans="1:76" x14ac:dyDescent="0.25">
      <c r="A23">
        <v>68361</v>
      </c>
      <c r="B23" t="s">
        <v>91</v>
      </c>
      <c r="C23" t="s">
        <v>606</v>
      </c>
      <c r="D23" t="s">
        <v>606</v>
      </c>
      <c r="E23" t="s">
        <v>766</v>
      </c>
      <c r="F23">
        <v>23.469550000000002</v>
      </c>
      <c r="G23">
        <v>83.969610000000003</v>
      </c>
      <c r="H23" t="s">
        <v>827</v>
      </c>
      <c r="I23" t="s">
        <v>832</v>
      </c>
      <c r="J23" t="s">
        <v>838</v>
      </c>
      <c r="N23">
        <v>0.245</v>
      </c>
      <c r="O23">
        <v>1997</v>
      </c>
      <c r="P23">
        <v>2031</v>
      </c>
      <c r="Q23">
        <v>34</v>
      </c>
      <c r="AL23">
        <v>126000</v>
      </c>
      <c r="AM23">
        <v>51000</v>
      </c>
      <c r="AN23">
        <v>54000</v>
      </c>
      <c r="AO23">
        <v>58000</v>
      </c>
      <c r="AP23">
        <v>63000</v>
      </c>
      <c r="AQ23">
        <v>65000</v>
      </c>
      <c r="BJ23" t="s">
        <v>915</v>
      </c>
      <c r="BK23">
        <v>430832.95578894159</v>
      </c>
      <c r="BL23">
        <v>315072.29932133999</v>
      </c>
      <c r="BM23">
        <v>315072.29932133999</v>
      </c>
      <c r="BN23">
        <v>1535654.275855911</v>
      </c>
      <c r="BO23">
        <v>1535654.275855911</v>
      </c>
      <c r="BP23">
        <f t="shared" si="0"/>
        <v>315072.29932133999</v>
      </c>
      <c r="BQ23">
        <f t="shared" si="1"/>
        <v>7.313096528198021E-4</v>
      </c>
      <c r="BR23">
        <f t="shared" si="2"/>
        <v>2.4864528195873273E-2</v>
      </c>
      <c r="BS23">
        <v>59.78771444154178</v>
      </c>
      <c r="BT23">
        <v>15.30430422220515</v>
      </c>
      <c r="BU23">
        <f t="shared" si="4"/>
        <v>75.092018663746927</v>
      </c>
      <c r="BV23">
        <f t="shared" si="5"/>
        <v>2365.9414981067721</v>
      </c>
      <c r="BW23">
        <f t="shared" si="7"/>
        <v>8683.005298051854</v>
      </c>
      <c r="BX23">
        <f t="shared" si="6"/>
        <v>2.0153995142157894E-2</v>
      </c>
    </row>
    <row r="24" spans="1:76" x14ac:dyDescent="0.25">
      <c r="A24">
        <v>68527</v>
      </c>
      <c r="B24" t="s">
        <v>92</v>
      </c>
      <c r="C24" t="s">
        <v>606</v>
      </c>
      <c r="D24" t="s">
        <v>606</v>
      </c>
      <c r="E24" t="s">
        <v>771</v>
      </c>
      <c r="F24">
        <v>6.516</v>
      </c>
      <c r="G24">
        <v>-66.748000000000005</v>
      </c>
      <c r="H24" t="s">
        <v>825</v>
      </c>
      <c r="I24" t="s">
        <v>832</v>
      </c>
      <c r="J24" t="s">
        <v>838</v>
      </c>
      <c r="N24">
        <v>0.245</v>
      </c>
      <c r="O24">
        <v>1987</v>
      </c>
      <c r="P24">
        <v>2022</v>
      </c>
      <c r="Q24">
        <v>35</v>
      </c>
      <c r="Y24">
        <v>250000</v>
      </c>
      <c r="Z24">
        <v>549000</v>
      </c>
      <c r="AA24">
        <v>700000</v>
      </c>
      <c r="AB24">
        <v>759000</v>
      </c>
      <c r="AC24">
        <v>1509000</v>
      </c>
      <c r="AD24">
        <v>1119000</v>
      </c>
      <c r="AE24">
        <v>2530000</v>
      </c>
      <c r="AF24">
        <v>4773000</v>
      </c>
      <c r="AG24">
        <v>5359000</v>
      </c>
      <c r="AH24">
        <v>4180000</v>
      </c>
      <c r="AI24">
        <v>5079000</v>
      </c>
      <c r="AJ24">
        <v>4829000</v>
      </c>
      <c r="AK24">
        <v>4250000</v>
      </c>
      <c r="AL24">
        <v>4300000</v>
      </c>
      <c r="AM24">
        <v>4529000</v>
      </c>
      <c r="AN24">
        <v>5189000</v>
      </c>
      <c r="AO24">
        <v>5446000</v>
      </c>
      <c r="AP24">
        <v>5815000</v>
      </c>
      <c r="AQ24">
        <v>5900000</v>
      </c>
      <c r="AR24">
        <v>5928000</v>
      </c>
      <c r="AS24">
        <v>5323000</v>
      </c>
      <c r="AT24">
        <v>4192000</v>
      </c>
      <c r="AU24">
        <v>3610000</v>
      </c>
      <c r="AV24">
        <v>3126000</v>
      </c>
      <c r="AW24">
        <v>2454000</v>
      </c>
      <c r="AX24">
        <v>2285000</v>
      </c>
      <c r="AY24">
        <v>2341000</v>
      </c>
      <c r="AZ24">
        <v>2316000</v>
      </c>
      <c r="BA24">
        <v>912000</v>
      </c>
      <c r="BB24">
        <v>2000000</v>
      </c>
      <c r="BJ24" t="s">
        <v>916</v>
      </c>
      <c r="BK24">
        <v>27758476.81370727</v>
      </c>
      <c r="BL24">
        <v>11079513.69113769</v>
      </c>
      <c r="BM24">
        <v>11079513.69113769</v>
      </c>
      <c r="BN24">
        <v>203723296.98492071</v>
      </c>
      <c r="BO24">
        <v>203723296.98492071</v>
      </c>
      <c r="BP24">
        <f t="shared" si="0"/>
        <v>11079513.69113769</v>
      </c>
      <c r="BQ24">
        <f t="shared" si="1"/>
        <v>3.991398290869682E-4</v>
      </c>
      <c r="BR24">
        <f t="shared" si="2"/>
        <v>1.3969894018043888E-2</v>
      </c>
      <c r="BS24">
        <v>88.500348124798222</v>
      </c>
      <c r="BT24">
        <v>17.08238917451391</v>
      </c>
      <c r="BU24">
        <f t="shared" si="4"/>
        <v>105.58273729931213</v>
      </c>
      <c r="BV24">
        <f t="shared" si="5"/>
        <v>116980.53834555228</v>
      </c>
      <c r="BW24">
        <f t="shared" si="7"/>
        <v>429318.57572817686</v>
      </c>
      <c r="BX24">
        <f t="shared" si="6"/>
        <v>1.5466215189306685E-2</v>
      </c>
    </row>
    <row r="25" spans="1:76" x14ac:dyDescent="0.25">
      <c r="A25">
        <v>56430</v>
      </c>
      <c r="B25" t="s">
        <v>93</v>
      </c>
      <c r="C25" t="s">
        <v>606</v>
      </c>
      <c r="D25" t="s">
        <v>606</v>
      </c>
      <c r="E25" t="s">
        <v>766</v>
      </c>
      <c r="F25">
        <v>22.858519999999999</v>
      </c>
      <c r="G25">
        <v>83.291330000000002</v>
      </c>
      <c r="H25" t="s">
        <v>825</v>
      </c>
      <c r="I25" t="s">
        <v>832</v>
      </c>
      <c r="J25" t="s">
        <v>838</v>
      </c>
      <c r="L25">
        <v>5220000</v>
      </c>
      <c r="M25">
        <v>1949160</v>
      </c>
      <c r="N25">
        <v>0.23342653999999999</v>
      </c>
      <c r="O25">
        <v>1993</v>
      </c>
      <c r="P25">
        <v>2027</v>
      </c>
      <c r="Q25">
        <v>34</v>
      </c>
      <c r="AG25">
        <v>156000</v>
      </c>
      <c r="AH25">
        <v>176000</v>
      </c>
      <c r="AI25">
        <v>162000</v>
      </c>
      <c r="AJ25">
        <v>133000</v>
      </c>
      <c r="AK25">
        <v>194000</v>
      </c>
      <c r="AL25">
        <v>300000</v>
      </c>
      <c r="AM25">
        <v>312000</v>
      </c>
      <c r="AN25">
        <v>559000</v>
      </c>
      <c r="AO25">
        <v>507000</v>
      </c>
      <c r="AP25">
        <v>549000</v>
      </c>
      <c r="AQ25">
        <v>493000</v>
      </c>
      <c r="AR25">
        <v>565000</v>
      </c>
      <c r="AS25">
        <v>665000</v>
      </c>
      <c r="AT25">
        <v>629000</v>
      </c>
      <c r="AU25">
        <v>571000</v>
      </c>
      <c r="AV25">
        <v>486000</v>
      </c>
      <c r="AW25">
        <v>565000</v>
      </c>
      <c r="AX25">
        <v>620000</v>
      </c>
      <c r="AY25">
        <v>230000</v>
      </c>
      <c r="AZ25">
        <v>616000</v>
      </c>
      <c r="BA25">
        <v>750000</v>
      </c>
      <c r="BB25">
        <v>455</v>
      </c>
      <c r="BC25">
        <v>73170</v>
      </c>
      <c r="BD25">
        <v>589320</v>
      </c>
      <c r="BF25">
        <v>55700</v>
      </c>
      <c r="BJ25" t="s">
        <v>917</v>
      </c>
      <c r="BK25">
        <v>2674146.5655128001</v>
      </c>
      <c r="BL25">
        <v>167177982.4799999</v>
      </c>
      <c r="BM25">
        <v>167177982.4799999</v>
      </c>
      <c r="BN25">
        <v>9531686.3587540258</v>
      </c>
      <c r="BO25">
        <v>9531686.3587540258</v>
      </c>
      <c r="BP25">
        <f t="shared" si="0"/>
        <v>167177982.4799999</v>
      </c>
      <c r="BQ25">
        <f t="shared" si="1"/>
        <v>6.2516387334940818E-2</v>
      </c>
      <c r="BR25">
        <f t="shared" si="2"/>
        <v>2.1255571693879878</v>
      </c>
      <c r="BS25">
        <v>67.048691110310159</v>
      </c>
      <c r="BT25">
        <v>13.28446332631281</v>
      </c>
      <c r="BU25">
        <f t="shared" si="4"/>
        <v>80.333154436622976</v>
      </c>
      <c r="BV25">
        <f t="shared" si="5"/>
        <v>1342993.4684968882</v>
      </c>
      <c r="BW25">
        <f t="shared" si="7"/>
        <v>4928786.0293835793</v>
      </c>
      <c r="BX25">
        <f t="shared" si="6"/>
        <v>1.8431248656852974</v>
      </c>
    </row>
    <row r="26" spans="1:76" x14ac:dyDescent="0.25">
      <c r="A26">
        <v>53154</v>
      </c>
      <c r="B26" t="s">
        <v>94</v>
      </c>
      <c r="C26" t="s">
        <v>606</v>
      </c>
      <c r="D26" t="s">
        <v>606</v>
      </c>
      <c r="E26" t="s">
        <v>769</v>
      </c>
      <c r="F26">
        <v>-1.68</v>
      </c>
      <c r="G26">
        <v>-56.45</v>
      </c>
      <c r="H26" t="s">
        <v>825</v>
      </c>
      <c r="I26" t="s">
        <v>832</v>
      </c>
      <c r="J26" t="s">
        <v>838</v>
      </c>
      <c r="L26">
        <v>391666667</v>
      </c>
      <c r="M26">
        <v>52749860.352941178</v>
      </c>
      <c r="N26">
        <v>0.26288499411764699</v>
      </c>
      <c r="O26">
        <v>1979</v>
      </c>
      <c r="P26">
        <v>2028</v>
      </c>
      <c r="Q26">
        <v>49</v>
      </c>
      <c r="V26">
        <v>4739000</v>
      </c>
      <c r="W26">
        <v>4149000</v>
      </c>
      <c r="X26">
        <v>4640000</v>
      </c>
      <c r="Z26">
        <v>5920000</v>
      </c>
      <c r="AA26">
        <v>5949000</v>
      </c>
      <c r="AB26">
        <v>7720000</v>
      </c>
      <c r="AC26">
        <v>8260000</v>
      </c>
      <c r="AD26">
        <v>7300000</v>
      </c>
      <c r="AE26">
        <v>7319000</v>
      </c>
      <c r="AF26">
        <v>6744000</v>
      </c>
      <c r="AG26">
        <v>8536000</v>
      </c>
      <c r="AH26">
        <v>9600000</v>
      </c>
      <c r="AI26">
        <v>9309000</v>
      </c>
      <c r="AJ26">
        <v>10100000</v>
      </c>
      <c r="AK26">
        <v>10952000</v>
      </c>
      <c r="AL26">
        <v>11200000</v>
      </c>
      <c r="AM26">
        <v>10700000</v>
      </c>
      <c r="AN26">
        <v>9900000</v>
      </c>
      <c r="AO26">
        <v>14400000</v>
      </c>
      <c r="AP26">
        <v>16749000</v>
      </c>
      <c r="AQ26">
        <v>17208000</v>
      </c>
      <c r="AR26">
        <v>17749000</v>
      </c>
      <c r="AS26">
        <v>18100000</v>
      </c>
      <c r="AT26">
        <v>18100000</v>
      </c>
      <c r="AU26">
        <v>15600000</v>
      </c>
      <c r="AV26">
        <v>17022000</v>
      </c>
      <c r="AW26">
        <v>15224000</v>
      </c>
      <c r="AX26">
        <v>15512000</v>
      </c>
      <c r="AY26">
        <v>15729000</v>
      </c>
      <c r="AZ26">
        <v>16376000</v>
      </c>
      <c r="BA26">
        <v>16162000</v>
      </c>
      <c r="BB26">
        <v>16462000</v>
      </c>
      <c r="BC26">
        <v>14698000</v>
      </c>
      <c r="BD26">
        <v>13134000</v>
      </c>
      <c r="BE26">
        <v>11060000</v>
      </c>
      <c r="BF26">
        <v>11629000</v>
      </c>
      <c r="BG26">
        <v>11383000</v>
      </c>
      <c r="BH26">
        <v>11100000</v>
      </c>
      <c r="BI26">
        <v>11472000</v>
      </c>
      <c r="BJ26" t="s">
        <v>918</v>
      </c>
      <c r="BK26">
        <v>139245547.5583953</v>
      </c>
      <c r="BL26">
        <v>123610417.8005916</v>
      </c>
      <c r="BM26">
        <v>123610417.8005916</v>
      </c>
      <c r="BN26">
        <v>715180809.77443612</v>
      </c>
      <c r="BO26">
        <v>715180809.77443612</v>
      </c>
      <c r="BP26">
        <f t="shared" si="0"/>
        <v>123610417.8005916</v>
      </c>
      <c r="BQ26">
        <f t="shared" si="1"/>
        <v>8.877154061156117E-4</v>
      </c>
      <c r="BR26">
        <f t="shared" si="2"/>
        <v>4.3498054899664976E-2</v>
      </c>
      <c r="BS26">
        <v>130.83525932460381</v>
      </c>
      <c r="BT26">
        <v>21.0854241521434</v>
      </c>
      <c r="BU26">
        <f t="shared" si="4"/>
        <v>151.9206834767472</v>
      </c>
      <c r="BV26">
        <f t="shared" si="5"/>
        <v>1877897.9157112155</v>
      </c>
      <c r="BW26">
        <f t="shared" si="7"/>
        <v>6891885.3506601602</v>
      </c>
      <c r="BX26">
        <f t="shared" si="6"/>
        <v>4.9494475561381347E-2</v>
      </c>
    </row>
    <row r="27" spans="1:76" x14ac:dyDescent="0.25">
      <c r="A27">
        <v>69079</v>
      </c>
      <c r="B27" t="s">
        <v>95</v>
      </c>
      <c r="C27" t="s">
        <v>606</v>
      </c>
      <c r="D27" t="s">
        <v>606</v>
      </c>
      <c r="E27" t="s">
        <v>772</v>
      </c>
      <c r="F27">
        <v>42.76</v>
      </c>
      <c r="G27">
        <v>19.079999999999998</v>
      </c>
      <c r="H27" t="s">
        <v>825</v>
      </c>
      <c r="I27" t="s">
        <v>832</v>
      </c>
      <c r="J27" t="s">
        <v>838</v>
      </c>
      <c r="N27">
        <v>0.245</v>
      </c>
      <c r="O27">
        <v>1948</v>
      </c>
      <c r="P27">
        <v>2016</v>
      </c>
      <c r="Q27">
        <v>68</v>
      </c>
      <c r="Z27">
        <v>820000</v>
      </c>
      <c r="AA27">
        <v>899000</v>
      </c>
      <c r="AB27">
        <v>759000</v>
      </c>
      <c r="AC27">
        <v>879000</v>
      </c>
      <c r="AD27">
        <v>779000</v>
      </c>
      <c r="AE27">
        <v>109000</v>
      </c>
      <c r="AG27">
        <v>57000</v>
      </c>
      <c r="AH27">
        <v>327000</v>
      </c>
      <c r="AI27">
        <v>470000</v>
      </c>
      <c r="AJ27">
        <v>238000</v>
      </c>
      <c r="AL27">
        <v>630000</v>
      </c>
      <c r="AM27">
        <v>610000</v>
      </c>
      <c r="AN27">
        <v>612000</v>
      </c>
      <c r="AO27">
        <v>540050</v>
      </c>
      <c r="AP27">
        <v>610000</v>
      </c>
      <c r="AQ27">
        <v>672350</v>
      </c>
      <c r="AR27">
        <v>659000</v>
      </c>
      <c r="AS27">
        <v>667000</v>
      </c>
      <c r="AT27">
        <v>672000</v>
      </c>
      <c r="AU27">
        <v>48000</v>
      </c>
      <c r="AV27">
        <v>61000</v>
      </c>
      <c r="AW27">
        <v>158610</v>
      </c>
      <c r="AY27">
        <v>61150</v>
      </c>
      <c r="AZ27">
        <v>155000</v>
      </c>
      <c r="BA27">
        <v>36000</v>
      </c>
      <c r="BB27">
        <v>36000</v>
      </c>
      <c r="BJ27" t="s">
        <v>919</v>
      </c>
      <c r="BK27">
        <v>9128964.2966284994</v>
      </c>
      <c r="BL27">
        <v>4330000.1595266536</v>
      </c>
      <c r="BM27">
        <v>4330000.1595266536</v>
      </c>
      <c r="BN27">
        <v>46887388.448285453</v>
      </c>
      <c r="BO27">
        <v>46887388.448285453</v>
      </c>
      <c r="BP27">
        <f t="shared" si="0"/>
        <v>4330000.1595266536</v>
      </c>
      <c r="BQ27">
        <f t="shared" si="1"/>
        <v>4.7431450259103377E-4</v>
      </c>
      <c r="BR27">
        <f t="shared" si="2"/>
        <v>3.2253386176190293E-2</v>
      </c>
      <c r="BS27">
        <v>64.312026247468083</v>
      </c>
      <c r="BT27">
        <v>10.98489146515413</v>
      </c>
      <c r="BU27">
        <f t="shared" si="4"/>
        <v>75.296917712622218</v>
      </c>
      <c r="BV27">
        <f t="shared" si="5"/>
        <v>32603.566570751951</v>
      </c>
      <c r="BW27">
        <f t="shared" si="7"/>
        <v>119655.08931465966</v>
      </c>
      <c r="BX27">
        <f t="shared" si="6"/>
        <v>1.3107192166240652E-2</v>
      </c>
    </row>
    <row r="28" spans="1:76" x14ac:dyDescent="0.25">
      <c r="A28">
        <v>58534</v>
      </c>
      <c r="B28" t="s">
        <v>96</v>
      </c>
      <c r="C28" t="s">
        <v>606</v>
      </c>
      <c r="D28" t="s">
        <v>606</v>
      </c>
      <c r="E28" t="s">
        <v>773</v>
      </c>
      <c r="F28">
        <v>60.233350000000002</v>
      </c>
      <c r="G28">
        <v>59.170780000000001</v>
      </c>
      <c r="H28" t="s">
        <v>825</v>
      </c>
      <c r="I28" t="s">
        <v>832</v>
      </c>
      <c r="J28" t="s">
        <v>838</v>
      </c>
      <c r="N28">
        <v>0.245</v>
      </c>
      <c r="O28">
        <v>1996</v>
      </c>
      <c r="P28">
        <v>2031</v>
      </c>
      <c r="Q28">
        <v>35</v>
      </c>
      <c r="AH28">
        <v>2773000</v>
      </c>
      <c r="AI28">
        <v>3135000</v>
      </c>
      <c r="AL28">
        <v>3500000</v>
      </c>
      <c r="AM28">
        <v>3300000</v>
      </c>
      <c r="AN28">
        <v>3281000</v>
      </c>
      <c r="AO28">
        <v>3440000</v>
      </c>
      <c r="AP28">
        <v>3514000</v>
      </c>
      <c r="AQ28">
        <v>3383000</v>
      </c>
      <c r="AR28">
        <v>3300000</v>
      </c>
      <c r="AS28">
        <v>3400000</v>
      </c>
      <c r="AT28">
        <v>3300000</v>
      </c>
      <c r="AU28">
        <v>3400000</v>
      </c>
      <c r="AV28">
        <v>3100000</v>
      </c>
      <c r="AW28">
        <v>3350000</v>
      </c>
      <c r="AX28">
        <v>2954000</v>
      </c>
      <c r="AY28">
        <v>2498000</v>
      </c>
      <c r="AZ28">
        <v>2774000</v>
      </c>
      <c r="BA28">
        <v>2537000</v>
      </c>
      <c r="BB28">
        <v>2367000</v>
      </c>
      <c r="BC28">
        <v>2360000</v>
      </c>
      <c r="BD28">
        <v>2326000</v>
      </c>
      <c r="BE28">
        <v>2353000</v>
      </c>
      <c r="BF28">
        <v>2260000</v>
      </c>
      <c r="BG28">
        <v>2274000</v>
      </c>
      <c r="BH28">
        <v>2238000</v>
      </c>
      <c r="BJ28" t="s">
        <v>920</v>
      </c>
      <c r="BK28">
        <v>39124393.461236253</v>
      </c>
      <c r="BL28">
        <v>12782151.85137539</v>
      </c>
      <c r="BM28">
        <v>12782151.85137539</v>
      </c>
      <c r="BN28">
        <v>200947289.79256031</v>
      </c>
      <c r="BO28">
        <v>200947289.79256031</v>
      </c>
      <c r="BP28">
        <f t="shared" si="0"/>
        <v>12782151.85137539</v>
      </c>
      <c r="BQ28">
        <f t="shared" si="1"/>
        <v>3.2670543158808883E-4</v>
      </c>
      <c r="BR28">
        <f t="shared" si="2"/>
        <v>1.1434690105583109E-2</v>
      </c>
      <c r="BS28">
        <v>33.513352691831209</v>
      </c>
      <c r="BT28">
        <v>9.3809896827900268</v>
      </c>
      <c r="BU28">
        <f t="shared" si="4"/>
        <v>42.894342374621232</v>
      </c>
      <c r="BV28">
        <f t="shared" si="5"/>
        <v>54828.199779729461</v>
      </c>
      <c r="BW28">
        <f t="shared" si="7"/>
        <v>201219.49319160712</v>
      </c>
      <c r="BX28">
        <f t="shared" si="6"/>
        <v>5.1430699722149502E-3</v>
      </c>
    </row>
    <row r="29" spans="1:76" x14ac:dyDescent="0.25">
      <c r="A29">
        <v>61057</v>
      </c>
      <c r="B29" t="s">
        <v>97</v>
      </c>
      <c r="C29" t="s">
        <v>606</v>
      </c>
      <c r="D29" t="s">
        <v>606</v>
      </c>
      <c r="E29" t="s">
        <v>766</v>
      </c>
      <c r="F29">
        <v>18.861750000000001</v>
      </c>
      <c r="G29">
        <v>83.021469999999994</v>
      </c>
      <c r="H29" t="s">
        <v>825</v>
      </c>
      <c r="I29" t="s">
        <v>832</v>
      </c>
      <c r="J29" t="s">
        <v>838</v>
      </c>
      <c r="N29">
        <v>0.245</v>
      </c>
      <c r="O29">
        <v>1985</v>
      </c>
      <c r="P29">
        <v>2023</v>
      </c>
      <c r="Q29">
        <v>38</v>
      </c>
      <c r="Z29">
        <v>1750000</v>
      </c>
      <c r="AB29">
        <v>1920000</v>
      </c>
      <c r="AC29">
        <v>1859000</v>
      </c>
      <c r="AF29">
        <v>2405000</v>
      </c>
      <c r="AG29">
        <v>2408000</v>
      </c>
      <c r="AH29">
        <v>2558000</v>
      </c>
      <c r="AI29">
        <v>2662000</v>
      </c>
      <c r="AJ29">
        <v>2805000</v>
      </c>
      <c r="AK29">
        <v>2715000</v>
      </c>
      <c r="AL29">
        <v>2764000</v>
      </c>
      <c r="AM29">
        <v>3500000</v>
      </c>
      <c r="AN29">
        <v>4680000</v>
      </c>
      <c r="AO29">
        <v>4816000</v>
      </c>
      <c r="AP29">
        <v>4851000</v>
      </c>
      <c r="AQ29">
        <v>4854000</v>
      </c>
      <c r="AR29">
        <v>4620000</v>
      </c>
      <c r="AS29">
        <v>4623000</v>
      </c>
      <c r="AT29">
        <v>4685000</v>
      </c>
      <c r="AU29">
        <v>4700000</v>
      </c>
      <c r="AV29">
        <v>4879000</v>
      </c>
      <c r="AW29">
        <v>4824000</v>
      </c>
      <c r="AX29">
        <v>5003000</v>
      </c>
      <c r="AY29">
        <v>5419000</v>
      </c>
      <c r="AZ29">
        <v>6293000</v>
      </c>
      <c r="BA29">
        <v>5739000</v>
      </c>
      <c r="BB29">
        <v>6340142</v>
      </c>
      <c r="BC29">
        <v>6825000</v>
      </c>
      <c r="BD29">
        <v>7025109</v>
      </c>
      <c r="BE29">
        <v>7230546</v>
      </c>
      <c r="BF29">
        <v>7302245</v>
      </c>
      <c r="BG29">
        <v>7365001</v>
      </c>
      <c r="BH29">
        <v>7511075</v>
      </c>
      <c r="BI29">
        <v>7456776</v>
      </c>
      <c r="BJ29" t="s">
        <v>921</v>
      </c>
      <c r="BK29">
        <v>45490848.253292978</v>
      </c>
      <c r="BL29">
        <v>7407202.1134491796</v>
      </c>
      <c r="BM29">
        <v>7407202.1134491796</v>
      </c>
      <c r="BN29">
        <v>162146870.83200809</v>
      </c>
      <c r="BO29">
        <v>162146870.83200809</v>
      </c>
      <c r="BP29">
        <f t="shared" si="0"/>
        <v>7407202.1134491796</v>
      </c>
      <c r="BQ29">
        <f t="shared" si="1"/>
        <v>1.6282840170853463E-4</v>
      </c>
      <c r="BR29">
        <f t="shared" si="2"/>
        <v>6.1874792649243161E-3</v>
      </c>
      <c r="BS29">
        <v>38.72421540403343</v>
      </c>
      <c r="BT29">
        <v>9.6875900969825395</v>
      </c>
      <c r="BU29">
        <f t="shared" si="4"/>
        <v>48.411805501015969</v>
      </c>
      <c r="BV29">
        <f t="shared" si="5"/>
        <v>35859.602802301612</v>
      </c>
      <c r="BW29">
        <f t="shared" si="7"/>
        <v>131604.74228444693</v>
      </c>
      <c r="BX29">
        <f t="shared" si="6"/>
        <v>2.8929938072746395E-3</v>
      </c>
    </row>
    <row r="30" spans="1:76" x14ac:dyDescent="0.25">
      <c r="A30">
        <v>54234</v>
      </c>
      <c r="B30" t="s">
        <v>98</v>
      </c>
      <c r="C30" t="s">
        <v>606</v>
      </c>
      <c r="D30" t="s">
        <v>606</v>
      </c>
      <c r="E30" t="s">
        <v>769</v>
      </c>
      <c r="F30">
        <v>-3.2695400000000001</v>
      </c>
      <c r="G30">
        <v>-47.741149999999998</v>
      </c>
      <c r="H30" t="s">
        <v>828</v>
      </c>
      <c r="I30" t="s">
        <v>832</v>
      </c>
      <c r="J30" t="s">
        <v>838</v>
      </c>
      <c r="L30">
        <v>288700000</v>
      </c>
      <c r="M30">
        <v>140547200</v>
      </c>
      <c r="N30">
        <v>0.25753306999999998</v>
      </c>
      <c r="O30">
        <v>2007</v>
      </c>
      <c r="P30">
        <v>2042</v>
      </c>
      <c r="Q30">
        <v>35</v>
      </c>
      <c r="AS30">
        <v>1900000</v>
      </c>
      <c r="AT30">
        <v>4403000</v>
      </c>
      <c r="AU30">
        <v>6200000</v>
      </c>
      <c r="AV30">
        <v>7524000</v>
      </c>
      <c r="AW30">
        <v>8200000</v>
      </c>
      <c r="AX30">
        <v>9221000</v>
      </c>
      <c r="AY30">
        <v>7567000</v>
      </c>
      <c r="AZ30">
        <v>9481000</v>
      </c>
      <c r="BA30">
        <v>10060000</v>
      </c>
      <c r="BB30">
        <v>11132000</v>
      </c>
      <c r="BC30">
        <v>11435000</v>
      </c>
      <c r="BD30">
        <v>6214000</v>
      </c>
      <c r="BE30">
        <v>7360000</v>
      </c>
      <c r="BF30">
        <v>8640000</v>
      </c>
      <c r="BG30">
        <v>10926000</v>
      </c>
      <c r="BH30">
        <v>11012000</v>
      </c>
      <c r="BI30">
        <v>10897000</v>
      </c>
      <c r="BJ30" t="s">
        <v>922</v>
      </c>
      <c r="BK30">
        <v>66440013.410169207</v>
      </c>
      <c r="BL30">
        <v>68896917.383173719</v>
      </c>
      <c r="BM30">
        <v>68896917.383173719</v>
      </c>
      <c r="BN30">
        <v>527164339.4199785</v>
      </c>
      <c r="BO30">
        <v>527164339.4199785</v>
      </c>
      <c r="BP30">
        <f t="shared" si="0"/>
        <v>68896917.383173719</v>
      </c>
      <c r="BQ30">
        <f t="shared" si="1"/>
        <v>1.0369792817144204E-3</v>
      </c>
      <c r="BR30">
        <f t="shared" si="2"/>
        <v>3.6294274860004715E-2</v>
      </c>
      <c r="BS30">
        <v>80.784243979559378</v>
      </c>
      <c r="BT30">
        <v>39.450104261104741</v>
      </c>
      <c r="BU30">
        <f t="shared" si="4"/>
        <v>120.23434824066412</v>
      </c>
      <c r="BV30">
        <f t="shared" si="5"/>
        <v>828377.59573567752</v>
      </c>
      <c r="BW30">
        <f t="shared" si="7"/>
        <v>3040145.7763499366</v>
      </c>
      <c r="BX30">
        <f t="shared" si="6"/>
        <v>4.575775380389397E-2</v>
      </c>
    </row>
    <row r="31" spans="1:76" x14ac:dyDescent="0.25">
      <c r="A31">
        <v>76668</v>
      </c>
      <c r="B31" t="s">
        <v>99</v>
      </c>
      <c r="C31" t="s">
        <v>606</v>
      </c>
      <c r="D31" t="s">
        <v>606</v>
      </c>
      <c r="E31" t="s">
        <v>767</v>
      </c>
      <c r="F31">
        <v>23.377030000000001</v>
      </c>
      <c r="G31">
        <v>107.51401</v>
      </c>
      <c r="H31" t="s">
        <v>825</v>
      </c>
      <c r="I31" t="s">
        <v>832</v>
      </c>
      <c r="J31" t="s">
        <v>838</v>
      </c>
      <c r="L31">
        <v>80080000</v>
      </c>
      <c r="M31">
        <v>27920000</v>
      </c>
      <c r="N31">
        <v>0.25852229999999998</v>
      </c>
      <c r="O31">
        <v>1994</v>
      </c>
      <c r="P31">
        <v>2030</v>
      </c>
      <c r="Q31">
        <v>36</v>
      </c>
      <c r="AN31">
        <v>828000</v>
      </c>
      <c r="AO31">
        <v>1492000</v>
      </c>
      <c r="AP31">
        <v>1784700</v>
      </c>
      <c r="AQ31">
        <v>1846000</v>
      </c>
      <c r="AR31">
        <v>2230000</v>
      </c>
      <c r="AS31">
        <v>2400000</v>
      </c>
      <c r="AT31">
        <v>2981500</v>
      </c>
      <c r="AU31">
        <v>4256500</v>
      </c>
      <c r="AV31">
        <v>4738000</v>
      </c>
      <c r="AW31">
        <v>5123900</v>
      </c>
      <c r="AX31">
        <v>6180000</v>
      </c>
      <c r="AY31">
        <v>6130000</v>
      </c>
      <c r="AZ31">
        <v>6131000</v>
      </c>
      <c r="BA31">
        <v>5670000</v>
      </c>
      <c r="BB31">
        <v>5949000</v>
      </c>
      <c r="BC31">
        <v>5668000</v>
      </c>
      <c r="BD31">
        <v>5674000</v>
      </c>
      <c r="BE31">
        <v>5988000</v>
      </c>
      <c r="BF31">
        <v>5806000</v>
      </c>
      <c r="BG31">
        <v>5531000</v>
      </c>
      <c r="BH31">
        <v>5517000</v>
      </c>
      <c r="BI31">
        <v>5757800</v>
      </c>
      <c r="BJ31" t="s">
        <v>905</v>
      </c>
      <c r="BK31">
        <v>33104868.562102221</v>
      </c>
      <c r="BL31">
        <v>12475757.678099761</v>
      </c>
      <c r="BM31">
        <v>6345244.0448537907</v>
      </c>
      <c r="BN31">
        <v>146225563.90977451</v>
      </c>
      <c r="BO31">
        <v>146225563.90977451</v>
      </c>
      <c r="BP31">
        <f t="shared" si="0"/>
        <v>6345244.0448537907</v>
      </c>
      <c r="BQ31">
        <f t="shared" si="1"/>
        <v>1.9167102364265831E-4</v>
      </c>
      <c r="BR31">
        <f t="shared" si="2"/>
        <v>6.9001568511356994E-3</v>
      </c>
      <c r="BS31">
        <v>46.425898716777951</v>
      </c>
      <c r="BT31">
        <v>6.6670948675647139</v>
      </c>
      <c r="BU31">
        <f t="shared" si="4"/>
        <v>53.092993584342665</v>
      </c>
      <c r="BV31">
        <f t="shared" si="5"/>
        <v>33688.800136451078</v>
      </c>
      <c r="BW31">
        <f t="shared" si="7"/>
        <v>123637.89650077546</v>
      </c>
      <c r="BX31">
        <f t="shared" si="6"/>
        <v>3.7347345532830053E-3</v>
      </c>
    </row>
    <row r="32" spans="1:76" x14ac:dyDescent="0.25">
      <c r="A32">
        <v>64560</v>
      </c>
      <c r="B32" t="s">
        <v>100</v>
      </c>
      <c r="C32" t="s">
        <v>606</v>
      </c>
      <c r="D32" t="s">
        <v>606</v>
      </c>
      <c r="E32" t="s">
        <v>769</v>
      </c>
      <c r="F32">
        <v>-21.823119999999999</v>
      </c>
      <c r="G32">
        <v>-46.632510000000003</v>
      </c>
      <c r="H32" t="s">
        <v>825</v>
      </c>
      <c r="I32" t="s">
        <v>832</v>
      </c>
      <c r="J32" t="s">
        <v>838</v>
      </c>
      <c r="N32">
        <v>0.245</v>
      </c>
      <c r="O32">
        <v>1965</v>
      </c>
      <c r="P32">
        <v>2016</v>
      </c>
      <c r="Q32">
        <v>51</v>
      </c>
      <c r="AA32">
        <v>529000</v>
      </c>
      <c r="AB32">
        <v>860000</v>
      </c>
      <c r="AC32">
        <v>929000</v>
      </c>
      <c r="AD32">
        <v>1099000</v>
      </c>
      <c r="AE32">
        <v>1128000</v>
      </c>
      <c r="AF32">
        <v>1132000</v>
      </c>
      <c r="AG32">
        <v>1400000</v>
      </c>
      <c r="AH32">
        <v>1240000</v>
      </c>
      <c r="AI32">
        <v>1460000</v>
      </c>
      <c r="AJ32">
        <v>1559000</v>
      </c>
      <c r="AK32">
        <v>1740000</v>
      </c>
      <c r="AL32">
        <v>1539000</v>
      </c>
      <c r="AM32">
        <v>1216000</v>
      </c>
      <c r="AN32">
        <v>1539000</v>
      </c>
      <c r="AO32">
        <v>2142000</v>
      </c>
      <c r="AP32">
        <v>2232000</v>
      </c>
      <c r="AQ32">
        <v>2461000</v>
      </c>
      <c r="AR32">
        <v>2785000</v>
      </c>
      <c r="AS32">
        <v>2850000</v>
      </c>
      <c r="AT32">
        <v>2783000</v>
      </c>
      <c r="AU32">
        <v>2228000</v>
      </c>
      <c r="AV32">
        <v>2855000</v>
      </c>
      <c r="AW32">
        <v>2723000</v>
      </c>
      <c r="AX32">
        <v>2399000</v>
      </c>
      <c r="AY32">
        <v>2905200</v>
      </c>
      <c r="AZ32">
        <v>1752900</v>
      </c>
      <c r="BA32">
        <v>2116400</v>
      </c>
      <c r="BB32">
        <v>1340000</v>
      </c>
      <c r="BJ32" t="s">
        <v>923</v>
      </c>
      <c r="BK32">
        <v>13784254.418864969</v>
      </c>
      <c r="BL32">
        <v>4601211.0924517456</v>
      </c>
      <c r="BM32">
        <v>4601211.0924517456</v>
      </c>
      <c r="BN32">
        <v>101164547.8797829</v>
      </c>
      <c r="BO32">
        <v>101164547.8797829</v>
      </c>
      <c r="BP32">
        <f t="shared" si="0"/>
        <v>4601211.0924517456</v>
      </c>
      <c r="BQ32">
        <f t="shared" si="1"/>
        <v>3.3380195639414362E-4</v>
      </c>
      <c r="BR32">
        <f t="shared" si="2"/>
        <v>1.7023899776101324E-2</v>
      </c>
      <c r="BS32">
        <v>37.788457084202463</v>
      </c>
      <c r="BT32">
        <v>13.13636633614539</v>
      </c>
      <c r="BU32">
        <f t="shared" si="4"/>
        <v>50.924823420347849</v>
      </c>
      <c r="BV32">
        <f t="shared" si="5"/>
        <v>23431.586240285098</v>
      </c>
      <c r="BW32">
        <f t="shared" si="7"/>
        <v>85993.921501846315</v>
      </c>
      <c r="BX32">
        <f t="shared" si="6"/>
        <v>6.2385616870329992E-3</v>
      </c>
    </row>
    <row r="33" spans="1:76" x14ac:dyDescent="0.25">
      <c r="A33">
        <v>52675</v>
      </c>
      <c r="B33" t="s">
        <v>101</v>
      </c>
      <c r="C33" t="s">
        <v>606</v>
      </c>
      <c r="D33" t="s">
        <v>606</v>
      </c>
      <c r="E33" t="s">
        <v>768</v>
      </c>
      <c r="F33">
        <v>11.09295</v>
      </c>
      <c r="G33">
        <v>-13.773300000000001</v>
      </c>
      <c r="H33" t="s">
        <v>826</v>
      </c>
      <c r="I33" t="s">
        <v>832</v>
      </c>
      <c r="J33" t="s">
        <v>838</v>
      </c>
      <c r="K33" t="s">
        <v>842</v>
      </c>
      <c r="L33">
        <v>603485839</v>
      </c>
      <c r="M33">
        <v>156526720</v>
      </c>
      <c r="N33">
        <v>0.25967287500000003</v>
      </c>
      <c r="O33">
        <v>1973</v>
      </c>
      <c r="P33">
        <v>2023</v>
      </c>
      <c r="Q33">
        <v>50</v>
      </c>
      <c r="AB33">
        <v>10525000</v>
      </c>
      <c r="AC33">
        <v>10238000</v>
      </c>
      <c r="AD33">
        <v>14662000</v>
      </c>
      <c r="AE33">
        <v>11688000</v>
      </c>
      <c r="AF33">
        <v>11888000</v>
      </c>
      <c r="AG33">
        <v>11373000</v>
      </c>
      <c r="AH33">
        <v>11250000</v>
      </c>
      <c r="AI33">
        <v>12723000</v>
      </c>
      <c r="AJ33">
        <v>12138000</v>
      </c>
      <c r="AK33">
        <v>11025000</v>
      </c>
      <c r="AL33">
        <v>14375000</v>
      </c>
      <c r="AM33">
        <v>11987000</v>
      </c>
      <c r="AN33">
        <v>12030000</v>
      </c>
      <c r="AO33">
        <v>12060000</v>
      </c>
      <c r="AP33">
        <v>5344000</v>
      </c>
      <c r="AQ33">
        <v>14000000</v>
      </c>
      <c r="AR33">
        <v>13500000</v>
      </c>
      <c r="AS33">
        <v>16173000</v>
      </c>
      <c r="AT33">
        <v>14521000</v>
      </c>
      <c r="AU33">
        <v>11216000</v>
      </c>
      <c r="AV33">
        <v>12413000</v>
      </c>
      <c r="AW33">
        <v>12517000</v>
      </c>
      <c r="AX33">
        <v>14002000</v>
      </c>
      <c r="AY33">
        <v>15437000</v>
      </c>
      <c r="AZ33">
        <v>15803000</v>
      </c>
      <c r="BA33">
        <v>14615000</v>
      </c>
      <c r="BB33">
        <v>16023000</v>
      </c>
      <c r="BC33">
        <v>15409000</v>
      </c>
      <c r="BD33">
        <v>13039000</v>
      </c>
      <c r="BE33">
        <v>13701000</v>
      </c>
      <c r="BF33">
        <v>16506000</v>
      </c>
      <c r="BG33">
        <v>15797000</v>
      </c>
      <c r="BH33">
        <v>16115000</v>
      </c>
      <c r="BI33">
        <v>14278000</v>
      </c>
      <c r="BJ33" t="s">
        <v>924</v>
      </c>
      <c r="BK33">
        <v>323944226.81776631</v>
      </c>
      <c r="BL33">
        <v>57481154.12691208</v>
      </c>
      <c r="BM33">
        <v>57481154.12691208</v>
      </c>
      <c r="BN33">
        <v>1101961252.738991</v>
      </c>
      <c r="BO33">
        <v>1101961252.738991</v>
      </c>
      <c r="BP33">
        <f t="shared" si="0"/>
        <v>57481154.12691208</v>
      </c>
      <c r="BQ33">
        <f t="shared" si="1"/>
        <v>1.7744151421240762E-4</v>
      </c>
      <c r="BR33">
        <f t="shared" si="2"/>
        <v>8.8720757106203803E-3</v>
      </c>
      <c r="BS33">
        <v>19.097259027950429</v>
      </c>
      <c r="BT33">
        <v>10.96587874148338</v>
      </c>
      <c r="BU33">
        <f t="shared" si="4"/>
        <v>30.063137769433808</v>
      </c>
      <c r="BV33">
        <f t="shared" si="5"/>
        <v>172806.38556634166</v>
      </c>
      <c r="BW33">
        <f t="shared" si="7"/>
        <v>634199.43502847385</v>
      </c>
      <c r="BX33">
        <f t="shared" si="6"/>
        <v>1.9577426684169326E-3</v>
      </c>
    </row>
    <row r="34" spans="1:76" x14ac:dyDescent="0.25">
      <c r="A34">
        <v>58082</v>
      </c>
      <c r="B34" t="s">
        <v>102</v>
      </c>
      <c r="C34" t="s">
        <v>606</v>
      </c>
      <c r="D34" t="s">
        <v>606</v>
      </c>
      <c r="E34" t="s">
        <v>767</v>
      </c>
      <c r="F34">
        <v>37.866889999999998</v>
      </c>
      <c r="G34">
        <v>113.62591999999999</v>
      </c>
      <c r="H34" t="s">
        <v>825</v>
      </c>
      <c r="I34" t="s">
        <v>832</v>
      </c>
      <c r="J34" t="s">
        <v>838</v>
      </c>
      <c r="L34">
        <v>7460000</v>
      </c>
      <c r="M34">
        <v>2093004</v>
      </c>
      <c r="N34">
        <v>0.28588314181818192</v>
      </c>
      <c r="O34">
        <v>2014</v>
      </c>
      <c r="P34">
        <v>2027</v>
      </c>
      <c r="Q34">
        <v>13</v>
      </c>
      <c r="AZ34">
        <v>94000</v>
      </c>
      <c r="BC34">
        <v>2880000</v>
      </c>
      <c r="BD34">
        <v>1439000</v>
      </c>
      <c r="BE34">
        <v>133000</v>
      </c>
      <c r="BF34">
        <v>426000</v>
      </c>
      <c r="BG34">
        <v>429000</v>
      </c>
      <c r="BH34">
        <v>79000</v>
      </c>
      <c r="BJ34" t="s">
        <v>925</v>
      </c>
      <c r="BK34">
        <v>2006916.3352111571</v>
      </c>
      <c r="BL34">
        <v>213923428.09395629</v>
      </c>
      <c r="BM34">
        <v>213923428.09395629</v>
      </c>
      <c r="BN34">
        <v>13621911.9226638</v>
      </c>
      <c r="BO34">
        <v>13621911.9226638</v>
      </c>
      <c r="BP34">
        <f t="shared" si="0"/>
        <v>213923428.09395629</v>
      </c>
      <c r="BQ34">
        <f t="shared" si="1"/>
        <v>0.10659309725108616</v>
      </c>
      <c r="BR34">
        <f t="shared" si="2"/>
        <v>1.3857102642641201</v>
      </c>
      <c r="BS34">
        <v>5.7494913080762844</v>
      </c>
      <c r="BT34">
        <v>3.8955667140598642</v>
      </c>
      <c r="BU34">
        <f t="shared" si="4"/>
        <v>9.6450580221361477</v>
      </c>
      <c r="BV34">
        <f t="shared" si="5"/>
        <v>206330.38762604783</v>
      </c>
      <c r="BW34">
        <f t="shared" si="7"/>
        <v>757232.52258759551</v>
      </c>
      <c r="BX34">
        <f t="shared" si="6"/>
        <v>0.37731145504275515</v>
      </c>
    </row>
    <row r="35" spans="1:76" x14ac:dyDescent="0.25">
      <c r="A35">
        <v>68360</v>
      </c>
      <c r="B35" t="s">
        <v>103</v>
      </c>
      <c r="C35" t="s">
        <v>606</v>
      </c>
      <c r="D35" t="s">
        <v>606</v>
      </c>
      <c r="E35" t="s">
        <v>766</v>
      </c>
      <c r="F35">
        <v>23.385999999999999</v>
      </c>
      <c r="G35">
        <v>84.471000000000004</v>
      </c>
      <c r="H35" t="s">
        <v>827</v>
      </c>
      <c r="I35" t="s">
        <v>832</v>
      </c>
      <c r="J35" t="s">
        <v>838</v>
      </c>
      <c r="N35">
        <v>0.245</v>
      </c>
      <c r="O35">
        <v>1990</v>
      </c>
      <c r="P35">
        <v>2024</v>
      </c>
      <c r="Q35">
        <v>34</v>
      </c>
      <c r="AL35">
        <v>201000</v>
      </c>
      <c r="AM35">
        <v>184000</v>
      </c>
      <c r="AN35">
        <v>193000</v>
      </c>
      <c r="AO35">
        <v>205000</v>
      </c>
      <c r="AP35">
        <v>225000</v>
      </c>
      <c r="AQ35">
        <v>254000</v>
      </c>
      <c r="BJ35" t="s">
        <v>907</v>
      </c>
      <c r="BK35">
        <v>3064771.7664407762</v>
      </c>
      <c r="BL35">
        <v>152779788.21219751</v>
      </c>
      <c r="BM35">
        <v>73669276.875911251</v>
      </c>
      <c r="BN35">
        <v>10924024.739562539</v>
      </c>
      <c r="BO35">
        <v>10924024.739562539</v>
      </c>
      <c r="BP35">
        <f t="shared" si="0"/>
        <v>73669276.875911251</v>
      </c>
      <c r="BQ35">
        <f t="shared" si="1"/>
        <v>2.4037443075725633E-2</v>
      </c>
      <c r="BR35">
        <f t="shared" si="2"/>
        <v>0.81727306457467153</v>
      </c>
      <c r="BS35">
        <v>76.480507279630999</v>
      </c>
      <c r="BT35">
        <v>15.375700552076969</v>
      </c>
      <c r="BU35">
        <f t="shared" si="4"/>
        <v>91.856207831707962</v>
      </c>
      <c r="BV35">
        <f t="shared" si="5"/>
        <v>676698.04075253417</v>
      </c>
      <c r="BW35">
        <f t="shared" si="7"/>
        <v>2483481.8095618002</v>
      </c>
      <c r="BX35">
        <f t="shared" si="6"/>
        <v>0.81033173065475994</v>
      </c>
    </row>
    <row r="36" spans="1:76" x14ac:dyDescent="0.25">
      <c r="A36">
        <v>57084</v>
      </c>
      <c r="B36" t="s">
        <v>104</v>
      </c>
      <c r="C36" t="s">
        <v>606</v>
      </c>
      <c r="D36" t="s">
        <v>606</v>
      </c>
      <c r="E36" t="s">
        <v>774</v>
      </c>
      <c r="F36">
        <v>7.76</v>
      </c>
      <c r="G36">
        <v>-12.14</v>
      </c>
      <c r="H36" t="s">
        <v>825</v>
      </c>
      <c r="I36" t="s">
        <v>832</v>
      </c>
      <c r="J36" t="s">
        <v>838</v>
      </c>
      <c r="N36">
        <v>0.245</v>
      </c>
      <c r="O36">
        <v>1963</v>
      </c>
      <c r="P36">
        <v>2016</v>
      </c>
      <c r="Q36">
        <v>53</v>
      </c>
      <c r="AR36">
        <v>1072000</v>
      </c>
      <c r="AS36">
        <v>1168000</v>
      </c>
      <c r="AT36">
        <v>422000</v>
      </c>
      <c r="AU36">
        <v>757000</v>
      </c>
      <c r="AV36">
        <v>1053000</v>
      </c>
      <c r="AW36">
        <v>1321000</v>
      </c>
      <c r="AX36">
        <v>776000</v>
      </c>
      <c r="AY36">
        <v>616000</v>
      </c>
      <c r="AZ36">
        <v>1161000</v>
      </c>
      <c r="BA36">
        <v>1334000</v>
      </c>
      <c r="BB36">
        <v>1437000</v>
      </c>
      <c r="BJ36" t="s">
        <v>926</v>
      </c>
      <c r="BK36">
        <v>9690278.4969962519</v>
      </c>
      <c r="BL36">
        <v>8749991.2107342463</v>
      </c>
      <c r="BM36">
        <v>8749991.2107342463</v>
      </c>
      <c r="BN36">
        <v>49770361.379168913</v>
      </c>
      <c r="BO36">
        <v>49770361.379168913</v>
      </c>
      <c r="BP36">
        <f t="shared" si="0"/>
        <v>8749991.2107342463</v>
      </c>
      <c r="BQ36">
        <f t="shared" si="1"/>
        <v>9.029659171763256E-4</v>
      </c>
      <c r="BR36">
        <f t="shared" si="2"/>
        <v>4.785719361034526E-2</v>
      </c>
      <c r="BS36">
        <v>29.468607198746859</v>
      </c>
      <c r="BT36">
        <v>18.749913504307791</v>
      </c>
      <c r="BU36">
        <f t="shared" si="4"/>
        <v>48.218520703054651</v>
      </c>
      <c r="BV36">
        <f t="shared" si="5"/>
        <v>42191.163234633546</v>
      </c>
      <c r="BW36">
        <f t="shared" si="7"/>
        <v>154841.5690711051</v>
      </c>
      <c r="BX36">
        <f t="shared" si="6"/>
        <v>1.5979062843147613E-2</v>
      </c>
    </row>
    <row r="37" spans="1:76" x14ac:dyDescent="0.25">
      <c r="A37">
        <v>55265</v>
      </c>
      <c r="B37" t="s">
        <v>105</v>
      </c>
      <c r="C37" t="s">
        <v>606</v>
      </c>
      <c r="D37" t="s">
        <v>606</v>
      </c>
      <c r="E37" t="s">
        <v>775</v>
      </c>
      <c r="F37">
        <v>-0.09</v>
      </c>
      <c r="G37">
        <v>110.14</v>
      </c>
      <c r="H37" t="s">
        <v>825</v>
      </c>
      <c r="I37" t="s">
        <v>832</v>
      </c>
      <c r="J37" t="s">
        <v>838</v>
      </c>
      <c r="L37">
        <v>111945000</v>
      </c>
      <c r="M37">
        <v>34989609.090909094</v>
      </c>
      <c r="N37">
        <v>0.2465577627272727</v>
      </c>
      <c r="O37">
        <v>2011</v>
      </c>
      <c r="P37">
        <v>2045</v>
      </c>
      <c r="Q37">
        <v>34</v>
      </c>
      <c r="AW37">
        <v>32000</v>
      </c>
      <c r="AX37">
        <v>194000</v>
      </c>
      <c r="AY37">
        <v>570721</v>
      </c>
      <c r="AZ37">
        <v>267292</v>
      </c>
      <c r="BA37">
        <v>201517</v>
      </c>
      <c r="BB37">
        <v>241202</v>
      </c>
      <c r="BC37">
        <v>648431</v>
      </c>
      <c r="BD37">
        <v>1102385</v>
      </c>
      <c r="BE37">
        <v>1726734</v>
      </c>
      <c r="BF37">
        <v>1553457</v>
      </c>
      <c r="BG37">
        <v>1673956</v>
      </c>
      <c r="BH37">
        <v>1652196</v>
      </c>
      <c r="BI37">
        <v>2014291</v>
      </c>
      <c r="BJ37" t="s">
        <v>927</v>
      </c>
      <c r="BK37">
        <v>4388592.951839814</v>
      </c>
      <c r="BL37">
        <v>52715303.380651943</v>
      </c>
      <c r="BM37">
        <v>52715303.380651943</v>
      </c>
      <c r="BN37">
        <v>204410848.54994631</v>
      </c>
      <c r="BO37">
        <v>204410848.54994631</v>
      </c>
      <c r="BP37">
        <f t="shared" si="0"/>
        <v>52715303.380651943</v>
      </c>
      <c r="BQ37">
        <f t="shared" si="1"/>
        <v>1.2011891729113837E-2</v>
      </c>
      <c r="BR37">
        <f t="shared" si="2"/>
        <v>0.40840431878987049</v>
      </c>
      <c r="BS37">
        <v>119.10346144343021</v>
      </c>
      <c r="BT37">
        <v>15.560119650687129</v>
      </c>
      <c r="BU37">
        <f t="shared" si="4"/>
        <v>134.66358109411735</v>
      </c>
      <c r="BV37">
        <f t="shared" si="5"/>
        <v>709883.15317014209</v>
      </c>
      <c r="BW37">
        <f t="shared" si="7"/>
        <v>2605271.1721344213</v>
      </c>
      <c r="BX37">
        <f t="shared" si="6"/>
        <v>0.59364611863632122</v>
      </c>
    </row>
    <row r="38" spans="1:76" x14ac:dyDescent="0.25">
      <c r="A38">
        <v>52676</v>
      </c>
      <c r="B38" t="s">
        <v>106</v>
      </c>
      <c r="C38" t="s">
        <v>606</v>
      </c>
      <c r="D38" t="s">
        <v>614</v>
      </c>
      <c r="E38" t="s">
        <v>765</v>
      </c>
      <c r="F38">
        <v>-12.532999999999999</v>
      </c>
      <c r="G38">
        <v>141.833</v>
      </c>
      <c r="H38" t="s">
        <v>825</v>
      </c>
      <c r="I38" t="s">
        <v>832</v>
      </c>
      <c r="J38" t="s">
        <v>838</v>
      </c>
      <c r="L38">
        <v>1736000000</v>
      </c>
      <c r="M38">
        <v>725528157.89473689</v>
      </c>
      <c r="N38">
        <v>0.28098725947368419</v>
      </c>
      <c r="O38">
        <v>1980</v>
      </c>
      <c r="P38">
        <v>2023</v>
      </c>
      <c r="Q38">
        <v>43</v>
      </c>
      <c r="R38">
        <v>9440000</v>
      </c>
      <c r="V38">
        <v>9100000</v>
      </c>
      <c r="W38">
        <v>7619000</v>
      </c>
      <c r="X38">
        <v>7785000</v>
      </c>
      <c r="Y38">
        <v>8015000</v>
      </c>
      <c r="Z38">
        <v>8972000</v>
      </c>
      <c r="AA38">
        <v>9661000</v>
      </c>
      <c r="AB38">
        <v>11000000</v>
      </c>
      <c r="AC38">
        <v>10229000</v>
      </c>
      <c r="AD38">
        <v>8702000</v>
      </c>
      <c r="AE38">
        <v>8469000</v>
      </c>
      <c r="AF38">
        <v>8768000</v>
      </c>
      <c r="AG38">
        <v>8891000</v>
      </c>
      <c r="AH38">
        <v>9524000</v>
      </c>
      <c r="AI38">
        <v>9680000</v>
      </c>
      <c r="AJ38">
        <v>9308000</v>
      </c>
      <c r="AK38">
        <v>11387000</v>
      </c>
      <c r="AL38">
        <v>11767000</v>
      </c>
      <c r="AM38">
        <v>11326000</v>
      </c>
      <c r="AN38">
        <v>11242000</v>
      </c>
      <c r="AO38">
        <v>11898000</v>
      </c>
      <c r="AP38">
        <v>12650000</v>
      </c>
      <c r="AQ38">
        <v>15474000</v>
      </c>
      <c r="AR38">
        <v>16139000</v>
      </c>
      <c r="AS38">
        <v>18209000</v>
      </c>
      <c r="AT38">
        <v>20006000</v>
      </c>
      <c r="AU38">
        <v>16235000</v>
      </c>
      <c r="AV38">
        <v>18591000</v>
      </c>
      <c r="AW38">
        <v>20732000</v>
      </c>
      <c r="AX38">
        <v>23257000</v>
      </c>
      <c r="AY38">
        <v>26341000</v>
      </c>
      <c r="AZ38">
        <v>26266000</v>
      </c>
      <c r="BA38">
        <v>27663000</v>
      </c>
      <c r="BB38">
        <v>29427000</v>
      </c>
      <c r="BC38">
        <v>30898000</v>
      </c>
      <c r="BD38">
        <v>30437000</v>
      </c>
      <c r="BE38">
        <v>35411000</v>
      </c>
      <c r="BF38">
        <v>35009000</v>
      </c>
      <c r="BG38">
        <v>34088000</v>
      </c>
      <c r="BH38">
        <v>34525000</v>
      </c>
      <c r="BI38">
        <v>35126000</v>
      </c>
      <c r="BJ38" t="s">
        <v>928</v>
      </c>
      <c r="BK38">
        <v>82149480.788115829</v>
      </c>
      <c r="BL38">
        <v>233223086.92358479</v>
      </c>
      <c r="BM38">
        <v>233223086.92358479</v>
      </c>
      <c r="BN38">
        <v>3169924812.030076</v>
      </c>
      <c r="BO38">
        <v>3169924812.030076</v>
      </c>
      <c r="BP38">
        <f t="shared" si="0"/>
        <v>233223086.92358479</v>
      </c>
      <c r="BQ38">
        <f t="shared" si="1"/>
        <v>2.8390086545419051E-3</v>
      </c>
      <c r="BR38">
        <f t="shared" si="2"/>
        <v>0.12207737214530193</v>
      </c>
      <c r="BS38">
        <v>25.194306477699801</v>
      </c>
      <c r="BT38">
        <v>14.462339975345049</v>
      </c>
      <c r="BU38">
        <f t="shared" si="4"/>
        <v>39.65664645304485</v>
      </c>
      <c r="BV38">
        <f t="shared" si="5"/>
        <v>924884.5502816349</v>
      </c>
      <c r="BW38">
        <f t="shared" si="7"/>
        <v>3394326.2995336</v>
      </c>
      <c r="BX38">
        <f t="shared" si="6"/>
        <v>4.1318901433941145E-2</v>
      </c>
    </row>
    <row r="39" spans="1:76" x14ac:dyDescent="0.25">
      <c r="A39">
        <v>62582</v>
      </c>
      <c r="B39" t="s">
        <v>107</v>
      </c>
      <c r="C39" t="s">
        <v>606</v>
      </c>
      <c r="D39" t="s">
        <v>606</v>
      </c>
      <c r="E39" t="s">
        <v>763</v>
      </c>
      <c r="F39">
        <v>18.267969999999998</v>
      </c>
      <c r="G39">
        <v>-77.198679999999996</v>
      </c>
      <c r="H39" t="s">
        <v>825</v>
      </c>
      <c r="I39" t="s">
        <v>832</v>
      </c>
      <c r="J39" t="s">
        <v>838</v>
      </c>
      <c r="N39">
        <v>0.245</v>
      </c>
      <c r="O39">
        <v>2000</v>
      </c>
      <c r="P39">
        <v>2035</v>
      </c>
      <c r="Q39">
        <v>35</v>
      </c>
      <c r="AL39">
        <v>2146680</v>
      </c>
      <c r="AM39">
        <v>2000000</v>
      </c>
      <c r="AN39">
        <v>2059350</v>
      </c>
      <c r="AO39">
        <v>2000000</v>
      </c>
      <c r="AP39">
        <v>2200000</v>
      </c>
      <c r="AQ39">
        <v>2200000</v>
      </c>
      <c r="AR39">
        <v>2258065</v>
      </c>
      <c r="AS39">
        <v>2043011</v>
      </c>
      <c r="AT39">
        <v>2150538</v>
      </c>
      <c r="AU39">
        <v>107527</v>
      </c>
      <c r="AV39">
        <v>967742</v>
      </c>
      <c r="AW39">
        <v>1980645</v>
      </c>
      <c r="AX39">
        <v>1948387</v>
      </c>
      <c r="AY39">
        <v>1870000</v>
      </c>
      <c r="AZ39">
        <v>1903000</v>
      </c>
      <c r="BA39">
        <v>1957000</v>
      </c>
      <c r="BB39">
        <v>2054000</v>
      </c>
      <c r="BC39">
        <v>1954000</v>
      </c>
      <c r="BD39">
        <v>1791000</v>
      </c>
      <c r="BE39">
        <v>1856000</v>
      </c>
      <c r="BF39">
        <v>1752000</v>
      </c>
      <c r="BG39">
        <v>1863000</v>
      </c>
      <c r="BH39">
        <v>1631000</v>
      </c>
      <c r="BJ39" t="s">
        <v>929</v>
      </c>
      <c r="BK39">
        <v>43161066.574253239</v>
      </c>
      <c r="BL39">
        <v>7222708.9871586179</v>
      </c>
      <c r="BM39">
        <v>7222708.9871586179</v>
      </c>
      <c r="BN39">
        <v>221680097.385934</v>
      </c>
      <c r="BO39">
        <v>221680097.385934</v>
      </c>
      <c r="BP39">
        <f t="shared" si="0"/>
        <v>7222708.9871586179</v>
      </c>
      <c r="BQ39">
        <f t="shared" si="1"/>
        <v>1.6734315345828736E-4</v>
      </c>
      <c r="BR39">
        <f t="shared" si="2"/>
        <v>5.8570103710400574E-3</v>
      </c>
      <c r="BS39">
        <v>41.70515987808222</v>
      </c>
      <c r="BT39">
        <v>11.617432219527251</v>
      </c>
      <c r="BU39">
        <f t="shared" si="4"/>
        <v>53.322592097609473</v>
      </c>
      <c r="BV39">
        <f t="shared" si="5"/>
        <v>38513.356516199703</v>
      </c>
      <c r="BW39">
        <f t="shared" si="7"/>
        <v>141344.0184144529</v>
      </c>
      <c r="BX39">
        <f t="shared" si="6"/>
        <v>3.2748036513714999E-3</v>
      </c>
    </row>
    <row r="40" spans="1:76" x14ac:dyDescent="0.25">
      <c r="A40">
        <v>58077</v>
      </c>
      <c r="B40" t="s">
        <v>108</v>
      </c>
      <c r="C40" t="s">
        <v>606</v>
      </c>
      <c r="D40" t="s">
        <v>606</v>
      </c>
      <c r="E40" t="s">
        <v>767</v>
      </c>
      <c r="F40">
        <v>37.191769999999998</v>
      </c>
      <c r="G40">
        <v>111.5291</v>
      </c>
      <c r="H40" t="s">
        <v>825</v>
      </c>
      <c r="I40" t="s">
        <v>832</v>
      </c>
      <c r="J40" t="s">
        <v>838</v>
      </c>
      <c r="L40">
        <v>25000000</v>
      </c>
      <c r="M40">
        <v>8895863.6363636367</v>
      </c>
      <c r="N40">
        <v>0.31023445454545451</v>
      </c>
      <c r="O40">
        <v>2002</v>
      </c>
      <c r="P40">
        <v>2036</v>
      </c>
      <c r="Q40">
        <v>34</v>
      </c>
      <c r="AN40">
        <v>481000</v>
      </c>
      <c r="AO40">
        <v>421000</v>
      </c>
      <c r="AP40">
        <v>136300</v>
      </c>
      <c r="AQ40">
        <v>408000</v>
      </c>
      <c r="AR40">
        <v>525000</v>
      </c>
      <c r="AS40">
        <v>600000</v>
      </c>
      <c r="AT40">
        <v>730000</v>
      </c>
      <c r="AU40">
        <v>1490000</v>
      </c>
      <c r="AV40">
        <v>2531000</v>
      </c>
      <c r="AW40">
        <v>2907000</v>
      </c>
      <c r="AX40">
        <v>3795000</v>
      </c>
      <c r="AY40">
        <v>3573000</v>
      </c>
      <c r="AZ40">
        <v>3329000</v>
      </c>
      <c r="BA40">
        <v>2376000</v>
      </c>
      <c r="BB40">
        <v>1180000</v>
      </c>
      <c r="BC40">
        <v>1771000</v>
      </c>
      <c r="BD40">
        <v>1747000</v>
      </c>
      <c r="BE40">
        <v>843000</v>
      </c>
      <c r="BF40">
        <v>499000</v>
      </c>
      <c r="BG40">
        <v>999000</v>
      </c>
      <c r="BH40">
        <v>597000</v>
      </c>
      <c r="BI40">
        <v>372200</v>
      </c>
      <c r="BJ40" t="s">
        <v>930</v>
      </c>
      <c r="BK40">
        <v>9380620.017352093</v>
      </c>
      <c r="BL40">
        <v>328204992.49181378</v>
      </c>
      <c r="BM40">
        <v>328204992.49181378</v>
      </c>
      <c r="BN40">
        <v>45649838.882921591</v>
      </c>
      <c r="BO40">
        <v>45649838.882921591</v>
      </c>
      <c r="BP40">
        <f t="shared" si="0"/>
        <v>328204992.49181378</v>
      </c>
      <c r="BQ40">
        <f t="shared" si="1"/>
        <v>3.4987558592577718E-2</v>
      </c>
      <c r="BR40">
        <f t="shared" si="2"/>
        <v>1.1895769921476425</v>
      </c>
      <c r="BS40">
        <v>5.3384658039659882</v>
      </c>
      <c r="BT40">
        <v>2.132219596946265</v>
      </c>
      <c r="BU40">
        <f t="shared" si="4"/>
        <v>7.4706854009122532</v>
      </c>
      <c r="BV40">
        <f t="shared" si="5"/>
        <v>245191.62459151086</v>
      </c>
      <c r="BW40">
        <f t="shared" si="7"/>
        <v>899853.26225084485</v>
      </c>
      <c r="BX40">
        <f t="shared" si="6"/>
        <v>9.5926842851145597E-2</v>
      </c>
    </row>
    <row r="41" spans="1:76" x14ac:dyDescent="0.25">
      <c r="A41">
        <v>80820</v>
      </c>
      <c r="B41" t="s">
        <v>109</v>
      </c>
      <c r="C41" t="s">
        <v>607</v>
      </c>
      <c r="D41" t="s">
        <v>615</v>
      </c>
      <c r="E41" t="s">
        <v>767</v>
      </c>
      <c r="F41">
        <v>26.677040000000002</v>
      </c>
      <c r="G41">
        <v>102.30202</v>
      </c>
      <c r="H41" t="s">
        <v>825</v>
      </c>
      <c r="I41" t="s">
        <v>832</v>
      </c>
      <c r="J41" t="s">
        <v>839</v>
      </c>
      <c r="O41">
        <v>2016</v>
      </c>
      <c r="P41">
        <v>2020</v>
      </c>
      <c r="Q41">
        <v>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621</v>
      </c>
      <c r="BC41">
        <v>941</v>
      </c>
      <c r="BD41">
        <v>830</v>
      </c>
      <c r="BE41">
        <v>830</v>
      </c>
      <c r="BF41">
        <v>830</v>
      </c>
      <c r="BG41">
        <v>0</v>
      </c>
      <c r="BH41">
        <v>0</v>
      </c>
      <c r="BI41">
        <v>0</v>
      </c>
      <c r="BJ41" t="s">
        <v>931</v>
      </c>
      <c r="BK41">
        <v>5513.8008369235404</v>
      </c>
      <c r="BL41">
        <v>128927.195049042</v>
      </c>
      <c r="BM41">
        <v>128927.195049042</v>
      </c>
      <c r="BN41">
        <v>1357162.241428619</v>
      </c>
      <c r="BO41">
        <v>1355183.981591939</v>
      </c>
      <c r="BP41">
        <f t="shared" si="0"/>
        <v>128739.26505509163</v>
      </c>
      <c r="BQ41">
        <f t="shared" si="1"/>
        <v>2.3348551908690722E-2</v>
      </c>
      <c r="BR41">
        <f>BQ41*Q41</f>
        <v>9.3394207634762888E-2</v>
      </c>
      <c r="BS41">
        <v>5.0751429414699576</v>
      </c>
      <c r="BT41">
        <v>3.569372032084666</v>
      </c>
      <c r="BU41">
        <f t="shared" si="4"/>
        <v>8.6445149735546245</v>
      </c>
      <c r="BV41">
        <f t="shared" si="5"/>
        <v>111.28885044531572</v>
      </c>
      <c r="BW41">
        <f t="shared" si="7"/>
        <v>408.43008113430869</v>
      </c>
      <c r="BX41">
        <f t="shared" si="6"/>
        <v>7.4074144716876428E-2</v>
      </c>
    </row>
    <row r="42" spans="1:76" x14ac:dyDescent="0.25">
      <c r="A42">
        <v>30897</v>
      </c>
      <c r="B42" t="s">
        <v>110</v>
      </c>
      <c r="C42" t="s">
        <v>607</v>
      </c>
      <c r="D42" t="s">
        <v>616</v>
      </c>
      <c r="E42" t="s">
        <v>776</v>
      </c>
      <c r="F42">
        <v>29.484069999999999</v>
      </c>
      <c r="G42">
        <v>-8.7143899999999999</v>
      </c>
      <c r="H42" t="s">
        <v>825</v>
      </c>
      <c r="I42" t="s">
        <v>832</v>
      </c>
      <c r="J42" t="s">
        <v>839</v>
      </c>
      <c r="K42" t="s">
        <v>843</v>
      </c>
      <c r="L42">
        <v>3196000</v>
      </c>
      <c r="M42">
        <v>1231024.4285714291</v>
      </c>
      <c r="O42">
        <v>2007</v>
      </c>
      <c r="P42">
        <v>2047</v>
      </c>
      <c r="Q42">
        <v>40</v>
      </c>
      <c r="AN42">
        <v>0</v>
      </c>
      <c r="AO42">
        <v>0</v>
      </c>
      <c r="AP42">
        <v>0</v>
      </c>
      <c r="AR42">
        <v>0</v>
      </c>
      <c r="AS42">
        <v>15398</v>
      </c>
      <c r="AT42">
        <v>14759</v>
      </c>
      <c r="AU42">
        <v>21154</v>
      </c>
      <c r="AV42">
        <v>23458</v>
      </c>
      <c r="AW42">
        <v>22797</v>
      </c>
      <c r="AX42">
        <v>23371</v>
      </c>
      <c r="AY42">
        <v>24520</v>
      </c>
      <c r="AZ42">
        <v>29795</v>
      </c>
      <c r="BA42">
        <v>33904</v>
      </c>
      <c r="BB42">
        <v>41018</v>
      </c>
      <c r="BC42">
        <v>34000</v>
      </c>
      <c r="BD42">
        <v>34000</v>
      </c>
      <c r="BI42">
        <v>25000</v>
      </c>
      <c r="BJ42" t="s">
        <v>932</v>
      </c>
      <c r="BK42">
        <v>704784.73545095033</v>
      </c>
      <c r="BL42">
        <v>2916431.7208868992</v>
      </c>
      <c r="BM42">
        <v>2916431.7208868992</v>
      </c>
      <c r="BN42">
        <v>11531462.16612836</v>
      </c>
      <c r="BO42">
        <v>4956308.0669187047</v>
      </c>
      <c r="BP42">
        <f t="shared" si="0"/>
        <v>1253504.0098650781</v>
      </c>
      <c r="BQ42">
        <f t="shared" si="1"/>
        <v>1.7785629381757743E-3</v>
      </c>
      <c r="BR42">
        <f t="shared" si="2"/>
        <v>7.1142517527030977E-2</v>
      </c>
      <c r="BS42">
        <v>17.503616608704949</v>
      </c>
      <c r="BT42">
        <v>5.8179472662024221</v>
      </c>
      <c r="BU42">
        <f t="shared" si="4"/>
        <v>23.321563874907369</v>
      </c>
      <c r="BV42">
        <f t="shared" si="5"/>
        <v>2923.3673833520934</v>
      </c>
      <c r="BW42">
        <f t="shared" si="7"/>
        <v>10728.758296902182</v>
      </c>
      <c r="BX42">
        <f t="shared" si="6"/>
        <v>1.522274498473279E-2</v>
      </c>
    </row>
    <row r="43" spans="1:76" x14ac:dyDescent="0.25">
      <c r="A43">
        <v>28811</v>
      </c>
      <c r="B43" t="s">
        <v>111</v>
      </c>
      <c r="C43" t="s">
        <v>607</v>
      </c>
      <c r="D43" t="s">
        <v>617</v>
      </c>
      <c r="E43" t="s">
        <v>770</v>
      </c>
      <c r="F43">
        <v>46.96519</v>
      </c>
      <c r="G43">
        <v>79.980350000000001</v>
      </c>
      <c r="H43" t="s">
        <v>826</v>
      </c>
      <c r="I43" t="s">
        <v>832</v>
      </c>
      <c r="J43" t="s">
        <v>838</v>
      </c>
      <c r="K43" t="s">
        <v>844</v>
      </c>
      <c r="L43">
        <v>1516000000</v>
      </c>
      <c r="M43">
        <v>4816221</v>
      </c>
      <c r="O43">
        <v>2015</v>
      </c>
      <c r="P43">
        <v>2046</v>
      </c>
      <c r="Q43">
        <v>31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400</v>
      </c>
      <c r="BB43">
        <v>18100</v>
      </c>
      <c r="BC43">
        <v>90200</v>
      </c>
      <c r="BD43">
        <v>131400</v>
      </c>
      <c r="BE43">
        <v>145700</v>
      </c>
      <c r="BF43">
        <v>131200</v>
      </c>
      <c r="BG43">
        <v>138400</v>
      </c>
      <c r="BH43">
        <v>227500</v>
      </c>
      <c r="BI43">
        <v>252400</v>
      </c>
      <c r="BJ43" t="s">
        <v>933</v>
      </c>
      <c r="BK43">
        <v>3674532.043739358</v>
      </c>
      <c r="BL43">
        <v>43529446.241377041</v>
      </c>
      <c r="BM43">
        <v>43529446.241377041</v>
      </c>
      <c r="BN43">
        <v>6380013195.8270245</v>
      </c>
      <c r="BO43">
        <v>6088844503.0406027</v>
      </c>
      <c r="BP43">
        <f t="shared" si="0"/>
        <v>41542865.4035649</v>
      </c>
      <c r="BQ43">
        <f t="shared" si="1"/>
        <v>1.1305620663819042E-2</v>
      </c>
      <c r="BR43">
        <f t="shared" si="2"/>
        <v>0.35047424057839033</v>
      </c>
      <c r="BS43">
        <v>0.56904061720640742</v>
      </c>
      <c r="BT43">
        <v>2.3998251740857128</v>
      </c>
      <c r="BU43">
        <f t="shared" si="4"/>
        <v>2.9688657912921204</v>
      </c>
      <c r="BV43">
        <f t="shared" si="5"/>
        <v>12333.519196889676</v>
      </c>
      <c r="BW43">
        <f t="shared" si="7"/>
        <v>45264.01545258511</v>
      </c>
      <c r="BX43">
        <f t="shared" si="6"/>
        <v>1.2318307450796524E-2</v>
      </c>
    </row>
    <row r="44" spans="1:76" x14ac:dyDescent="0.25">
      <c r="A44">
        <v>28526</v>
      </c>
      <c r="B44" t="s">
        <v>112</v>
      </c>
      <c r="C44" t="s">
        <v>607</v>
      </c>
      <c r="D44" t="s">
        <v>618</v>
      </c>
      <c r="E44" t="s">
        <v>777</v>
      </c>
      <c r="F44">
        <v>40.814030000000002</v>
      </c>
      <c r="G44">
        <v>69.643240000000006</v>
      </c>
      <c r="H44" t="s">
        <v>825</v>
      </c>
      <c r="I44" t="s">
        <v>832</v>
      </c>
      <c r="J44" t="s">
        <v>838</v>
      </c>
      <c r="K44" t="s">
        <v>844</v>
      </c>
      <c r="O44">
        <v>1985</v>
      </c>
      <c r="P44">
        <v>2023</v>
      </c>
      <c r="Q44">
        <v>38</v>
      </c>
      <c r="AD44">
        <v>70550</v>
      </c>
      <c r="AG44">
        <v>94000</v>
      </c>
      <c r="AH44">
        <v>103604</v>
      </c>
      <c r="AI44">
        <v>115600</v>
      </c>
      <c r="AJ44">
        <v>89000</v>
      </c>
      <c r="AK44">
        <v>72000</v>
      </c>
      <c r="AL44">
        <v>50000</v>
      </c>
      <c r="AM44">
        <v>97276</v>
      </c>
      <c r="AN44">
        <v>80000</v>
      </c>
      <c r="AO44">
        <v>84052</v>
      </c>
      <c r="AP44">
        <v>102680</v>
      </c>
      <c r="AQ44">
        <v>103500</v>
      </c>
      <c r="AR44">
        <v>65000</v>
      </c>
      <c r="AS44">
        <v>90300</v>
      </c>
      <c r="AT44">
        <v>70445</v>
      </c>
      <c r="AU44">
        <v>82500</v>
      </c>
      <c r="AW44">
        <v>86000</v>
      </c>
      <c r="AY44">
        <v>97000</v>
      </c>
      <c r="AZ44">
        <v>98000</v>
      </c>
      <c r="BA44">
        <v>98000</v>
      </c>
      <c r="BB44">
        <v>100000</v>
      </c>
      <c r="BC44">
        <v>100000</v>
      </c>
      <c r="BD44">
        <v>104000</v>
      </c>
      <c r="BE44">
        <v>102000</v>
      </c>
      <c r="BF44">
        <v>110000</v>
      </c>
      <c r="BG44">
        <v>108957</v>
      </c>
      <c r="BH44">
        <v>115000</v>
      </c>
      <c r="BI44">
        <v>110000</v>
      </c>
      <c r="BJ44" t="s">
        <v>934</v>
      </c>
      <c r="BK44">
        <v>13394669.397028251</v>
      </c>
      <c r="BL44">
        <v>111961180.2272332</v>
      </c>
      <c r="BM44">
        <v>111961180.2272332</v>
      </c>
      <c r="BN44">
        <v>22295568578.58754</v>
      </c>
      <c r="BO44">
        <v>16597299410.96991</v>
      </c>
      <c r="BP44">
        <f t="shared" si="0"/>
        <v>83346303.732374996</v>
      </c>
      <c r="BQ44">
        <f t="shared" si="1"/>
        <v>6.2223487017056397E-3</v>
      </c>
      <c r="BR44">
        <f t="shared" si="2"/>
        <v>0.23644925066481431</v>
      </c>
      <c r="BS44">
        <v>12.99838946513241</v>
      </c>
      <c r="BT44">
        <v>3.1697658173018119</v>
      </c>
      <c r="BU44">
        <f t="shared" si="4"/>
        <v>16.168155282434221</v>
      </c>
      <c r="BV44">
        <f t="shared" si="5"/>
        <v>134755.5980961966</v>
      </c>
      <c r="BW44">
        <f t="shared" si="7"/>
        <v>494553.04501304153</v>
      </c>
      <c r="BX44">
        <f t="shared" si="6"/>
        <v>3.6921631311241127E-2</v>
      </c>
    </row>
    <row r="45" spans="1:76" x14ac:dyDescent="0.25">
      <c r="A45">
        <v>81246</v>
      </c>
      <c r="B45" t="s">
        <v>113</v>
      </c>
      <c r="C45" t="s">
        <v>607</v>
      </c>
      <c r="D45" t="s">
        <v>619</v>
      </c>
      <c r="E45" t="s">
        <v>767</v>
      </c>
      <c r="F45">
        <v>39.73668</v>
      </c>
      <c r="G45">
        <v>107.24451999999999</v>
      </c>
      <c r="H45" t="s">
        <v>825</v>
      </c>
      <c r="I45" t="s">
        <v>832</v>
      </c>
      <c r="J45" t="s">
        <v>839</v>
      </c>
      <c r="O45">
        <v>2016</v>
      </c>
      <c r="P45">
        <v>2027</v>
      </c>
      <c r="Q45">
        <v>11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650</v>
      </c>
      <c r="BC45">
        <v>729</v>
      </c>
      <c r="BD45">
        <v>540</v>
      </c>
      <c r="BE45">
        <v>400</v>
      </c>
      <c r="BF45">
        <v>0</v>
      </c>
      <c r="BH45">
        <v>880</v>
      </c>
      <c r="BI45">
        <v>1388</v>
      </c>
      <c r="BJ45" t="s">
        <v>935</v>
      </c>
      <c r="BK45">
        <v>15224.034364704299</v>
      </c>
      <c r="BL45">
        <v>13356202.46822403</v>
      </c>
      <c r="BM45">
        <v>13356202.46822403</v>
      </c>
      <c r="BN45">
        <v>3747230.850927256</v>
      </c>
      <c r="BO45">
        <v>3741768.721150232</v>
      </c>
      <c r="BP45">
        <f t="shared" si="0"/>
        <v>13336733.875518674</v>
      </c>
      <c r="BQ45">
        <f t="shared" si="1"/>
        <v>0.87603151411946489</v>
      </c>
      <c r="BR45">
        <f t="shared" si="2"/>
        <v>9.6363466553141137</v>
      </c>
      <c r="BS45">
        <v>1.5868826399534459</v>
      </c>
      <c r="BT45">
        <v>1.9387816469044801</v>
      </c>
      <c r="BU45">
        <f t="shared" si="4"/>
        <v>3.5256642868579258</v>
      </c>
      <c r="BV45">
        <f t="shared" si="5"/>
        <v>4702.0846328244488</v>
      </c>
      <c r="BW45">
        <f t="shared" si="7"/>
        <v>17256.650602465728</v>
      </c>
      <c r="BX45">
        <f t="shared" si="6"/>
        <v>1.1335136396219576</v>
      </c>
    </row>
    <row r="46" spans="1:76" x14ac:dyDescent="0.25">
      <c r="A46">
        <v>27525</v>
      </c>
      <c r="B46" t="s">
        <v>114</v>
      </c>
      <c r="C46" t="s">
        <v>607</v>
      </c>
      <c r="D46" t="s">
        <v>617</v>
      </c>
      <c r="E46" t="s">
        <v>778</v>
      </c>
      <c r="F46">
        <v>-33.154530000000001</v>
      </c>
      <c r="G46">
        <v>-70.259680000000003</v>
      </c>
      <c r="H46" t="s">
        <v>826</v>
      </c>
      <c r="I46" t="s">
        <v>832</v>
      </c>
      <c r="J46" t="s">
        <v>838</v>
      </c>
      <c r="K46" t="s">
        <v>844</v>
      </c>
      <c r="L46">
        <v>3842000000</v>
      </c>
      <c r="M46">
        <v>15618366.66666667</v>
      </c>
      <c r="O46">
        <v>1970</v>
      </c>
      <c r="P46">
        <v>2053</v>
      </c>
      <c r="Q46">
        <v>83</v>
      </c>
      <c r="AA46">
        <v>124000</v>
      </c>
      <c r="AB46">
        <v>119000</v>
      </c>
      <c r="AC46">
        <v>116000</v>
      </c>
      <c r="AD46">
        <v>128920</v>
      </c>
      <c r="AE46">
        <v>134000</v>
      </c>
      <c r="AF46">
        <v>136370</v>
      </c>
      <c r="AG46">
        <v>145700</v>
      </c>
      <c r="AH46">
        <v>154421</v>
      </c>
      <c r="AI46">
        <v>145495</v>
      </c>
      <c r="AJ46">
        <v>163998</v>
      </c>
      <c r="AK46">
        <v>249328</v>
      </c>
      <c r="AL46">
        <v>257970</v>
      </c>
      <c r="AM46">
        <v>253341</v>
      </c>
      <c r="AN46">
        <v>218706</v>
      </c>
      <c r="AO46">
        <v>235834</v>
      </c>
      <c r="AP46">
        <v>239862</v>
      </c>
      <c r="AQ46">
        <v>248137</v>
      </c>
      <c r="AR46">
        <v>236356</v>
      </c>
      <c r="AS46">
        <v>218322</v>
      </c>
      <c r="AT46">
        <v>219554</v>
      </c>
      <c r="AU46">
        <v>209727</v>
      </c>
      <c r="AV46">
        <v>188494</v>
      </c>
      <c r="AW46">
        <v>234348</v>
      </c>
      <c r="AX46">
        <v>249861</v>
      </c>
      <c r="AY46">
        <v>236715</v>
      </c>
      <c r="AZ46">
        <v>232444</v>
      </c>
      <c r="BA46">
        <v>224264</v>
      </c>
      <c r="BB46">
        <v>193341</v>
      </c>
      <c r="BC46">
        <v>220030</v>
      </c>
      <c r="BD46">
        <v>195531</v>
      </c>
      <c r="BE46">
        <v>170274</v>
      </c>
      <c r="BF46">
        <v>184437</v>
      </c>
      <c r="BG46">
        <v>177216</v>
      </c>
      <c r="BH46">
        <v>177027</v>
      </c>
      <c r="BI46">
        <v>164545</v>
      </c>
      <c r="BJ46" t="s">
        <v>936</v>
      </c>
      <c r="BK46">
        <v>10043798.30351126</v>
      </c>
      <c r="BL46">
        <v>55688817.727030821</v>
      </c>
      <c r="BM46">
        <v>33748289.085641786</v>
      </c>
      <c r="BN46">
        <v>16168872492.32679</v>
      </c>
      <c r="BO46">
        <v>15430963443.72163</v>
      </c>
      <c r="BP46">
        <f t="shared" si="0"/>
        <v>32208097.096184511</v>
      </c>
      <c r="BQ46">
        <f t="shared" si="1"/>
        <v>3.2067646245867686E-3</v>
      </c>
      <c r="BR46">
        <f t="shared" si="2"/>
        <v>0.26616146384070177</v>
      </c>
      <c r="BS46">
        <v>5.4589505114857202</v>
      </c>
      <c r="BT46">
        <v>1.3834375009781681</v>
      </c>
      <c r="BU46">
        <f t="shared" si="4"/>
        <v>6.8423880124638883</v>
      </c>
      <c r="BV46">
        <f t="shared" si="5"/>
        <v>22038.029747520588</v>
      </c>
      <c r="BW46">
        <f t="shared" si="7"/>
        <v>80879.569173400552</v>
      </c>
      <c r="BX46">
        <f t="shared" si="6"/>
        <v>8.0526875121661352E-3</v>
      </c>
    </row>
    <row r="47" spans="1:76" x14ac:dyDescent="0.25">
      <c r="A47">
        <v>27467</v>
      </c>
      <c r="B47" t="s">
        <v>115</v>
      </c>
      <c r="C47" t="s">
        <v>607</v>
      </c>
      <c r="D47" t="s">
        <v>620</v>
      </c>
      <c r="E47" t="s">
        <v>767</v>
      </c>
      <c r="F47">
        <v>30.571709999999999</v>
      </c>
      <c r="G47">
        <v>116.95789000000001</v>
      </c>
      <c r="H47" t="s">
        <v>825</v>
      </c>
      <c r="I47" t="s">
        <v>832</v>
      </c>
      <c r="J47" t="s">
        <v>839</v>
      </c>
      <c r="K47" t="s">
        <v>845</v>
      </c>
      <c r="L47">
        <v>35910000</v>
      </c>
      <c r="M47">
        <v>377000</v>
      </c>
      <c r="O47">
        <v>2016</v>
      </c>
      <c r="P47">
        <v>2049</v>
      </c>
      <c r="Q47">
        <v>33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6879</v>
      </c>
      <c r="BC47">
        <v>6879</v>
      </c>
      <c r="BD47">
        <v>6360</v>
      </c>
      <c r="BE47">
        <v>6050</v>
      </c>
      <c r="BF47">
        <v>6600</v>
      </c>
      <c r="BG47">
        <v>6190</v>
      </c>
      <c r="BH47">
        <v>5900</v>
      </c>
      <c r="BI47">
        <v>5900</v>
      </c>
      <c r="BJ47" t="s">
        <v>937</v>
      </c>
      <c r="BK47">
        <v>230940.28788726011</v>
      </c>
      <c r="BL47">
        <v>9752282.8681206647</v>
      </c>
      <c r="BM47">
        <v>9752282.8681206647</v>
      </c>
      <c r="BN47">
        <v>150081383.74093121</v>
      </c>
      <c r="BO47">
        <v>4542315.1133096451</v>
      </c>
      <c r="BP47">
        <f t="shared" si="0"/>
        <v>295159.47119465418</v>
      </c>
      <c r="BQ47">
        <f t="shared" si="1"/>
        <v>1.2780770037783293E-3</v>
      </c>
      <c r="BR47">
        <f t="shared" si="2"/>
        <v>4.2176541124684865E-2</v>
      </c>
      <c r="BS47">
        <v>29.36670384707195</v>
      </c>
      <c r="BT47">
        <v>9.0861420283193954</v>
      </c>
      <c r="BU47">
        <f t="shared" si="4"/>
        <v>38.452845875391347</v>
      </c>
      <c r="BV47">
        <f t="shared" si="5"/>
        <v>1134.9721654510049</v>
      </c>
      <c r="BW47">
        <f t="shared" si="7"/>
        <v>4165.3478472051884</v>
      </c>
      <c r="BX47">
        <f t="shared" si="6"/>
        <v>1.8036471181843414E-2</v>
      </c>
    </row>
    <row r="48" spans="1:76" x14ac:dyDescent="0.25">
      <c r="A48">
        <v>36915</v>
      </c>
      <c r="B48" t="s">
        <v>116</v>
      </c>
      <c r="C48" t="s">
        <v>607</v>
      </c>
      <c r="D48" t="s">
        <v>621</v>
      </c>
      <c r="E48" t="s">
        <v>779</v>
      </c>
      <c r="F48">
        <v>-14.960369999999999</v>
      </c>
      <c r="G48">
        <v>-71.383750000000006</v>
      </c>
      <c r="H48" t="s">
        <v>825</v>
      </c>
      <c r="I48" t="s">
        <v>832</v>
      </c>
      <c r="J48" t="s">
        <v>838</v>
      </c>
      <c r="K48" t="s">
        <v>846</v>
      </c>
      <c r="L48">
        <v>600000000</v>
      </c>
      <c r="M48">
        <v>2550371.4285714291</v>
      </c>
      <c r="O48">
        <v>2012</v>
      </c>
      <c r="P48">
        <v>2034</v>
      </c>
      <c r="Q48">
        <v>22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5027</v>
      </c>
      <c r="AY48">
        <v>151200</v>
      </c>
      <c r="AZ48">
        <v>167100</v>
      </c>
      <c r="BA48">
        <v>202100</v>
      </c>
      <c r="BB48">
        <v>219900</v>
      </c>
      <c r="BC48">
        <v>206500</v>
      </c>
      <c r="BD48">
        <v>205400</v>
      </c>
      <c r="BE48">
        <v>197600</v>
      </c>
      <c r="BF48">
        <v>185600</v>
      </c>
      <c r="BG48">
        <v>170800</v>
      </c>
      <c r="BH48">
        <v>151000</v>
      </c>
      <c r="BI48">
        <v>173000</v>
      </c>
      <c r="BJ48" t="s">
        <v>938</v>
      </c>
      <c r="BK48">
        <v>2871279.0335237542</v>
      </c>
      <c r="BL48">
        <v>57565207.534741029</v>
      </c>
      <c r="BM48">
        <v>57565207.534741029</v>
      </c>
      <c r="BN48">
        <v>2525071185.683517</v>
      </c>
      <c r="BO48">
        <v>2409832916.7706861</v>
      </c>
      <c r="BP48">
        <f t="shared" si="0"/>
        <v>54938067.791702181</v>
      </c>
      <c r="BQ48">
        <f t="shared" si="1"/>
        <v>1.9133656865205427E-2</v>
      </c>
      <c r="BR48">
        <f t="shared" si="2"/>
        <v>0.42094045103451938</v>
      </c>
      <c r="BS48">
        <v>1.196155436748717</v>
      </c>
      <c r="BT48">
        <v>3.9130568714614409</v>
      </c>
      <c r="BU48">
        <f t="shared" si="4"/>
        <v>5.1092123082101581</v>
      </c>
      <c r="BV48">
        <f t="shared" si="5"/>
        <v>28069.025215064885</v>
      </c>
      <c r="BW48">
        <f t="shared" si="7"/>
        <v>103013.32253928813</v>
      </c>
      <c r="BX48">
        <f>(BW48*1000)/(BK48*1000)</f>
        <v>3.5877154862537293E-2</v>
      </c>
    </row>
    <row r="49" spans="1:76" x14ac:dyDescent="0.25">
      <c r="A49">
        <v>30340</v>
      </c>
      <c r="B49" t="s">
        <v>117</v>
      </c>
      <c r="C49" t="s">
        <v>607</v>
      </c>
      <c r="D49" t="s">
        <v>607</v>
      </c>
      <c r="E49" t="s">
        <v>778</v>
      </c>
      <c r="F49">
        <v>-22.638010000000001</v>
      </c>
      <c r="G49">
        <v>-69.882769999999994</v>
      </c>
      <c r="H49" t="s">
        <v>825</v>
      </c>
      <c r="I49" t="s">
        <v>832</v>
      </c>
      <c r="J49" t="s">
        <v>838</v>
      </c>
      <c r="K49" t="s">
        <v>844</v>
      </c>
      <c r="L49">
        <v>745500000</v>
      </c>
      <c r="M49">
        <v>2258440</v>
      </c>
      <c r="O49">
        <v>2015</v>
      </c>
      <c r="P49">
        <v>2044</v>
      </c>
      <c r="Q49">
        <v>29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12200</v>
      </c>
      <c r="BB49">
        <v>66200</v>
      </c>
      <c r="BC49">
        <v>80500</v>
      </c>
      <c r="BD49">
        <v>72200</v>
      </c>
      <c r="BE49">
        <v>71900</v>
      </c>
      <c r="BF49">
        <v>79300</v>
      </c>
      <c r="BG49">
        <v>78600</v>
      </c>
      <c r="BH49">
        <v>79200</v>
      </c>
      <c r="BI49">
        <v>77800</v>
      </c>
      <c r="BJ49" t="s">
        <v>939</v>
      </c>
      <c r="BK49">
        <v>1030795.8481523111</v>
      </c>
      <c r="BL49">
        <v>942340574.08532941</v>
      </c>
      <c r="BM49">
        <v>942340574.08532941</v>
      </c>
      <c r="BN49">
        <v>3117149122.8070168</v>
      </c>
      <c r="BO49">
        <v>3117149122.8070168</v>
      </c>
      <c r="BP49">
        <f t="shared" si="0"/>
        <v>942340574.08532941</v>
      </c>
      <c r="BQ49">
        <f t="shared" si="1"/>
        <v>0.91418739779992642</v>
      </c>
      <c r="BR49">
        <f>BQ49*Q49</f>
        <v>26.511434536197868</v>
      </c>
      <c r="BS49">
        <v>0.13617756439149081</v>
      </c>
      <c r="BT49">
        <v>0.49562938226390441</v>
      </c>
      <c r="BU49">
        <f t="shared" si="4"/>
        <v>0.63180694665539527</v>
      </c>
      <c r="BV49">
        <f t="shared" si="5"/>
        <v>59537.732082234426</v>
      </c>
      <c r="BW49">
        <f t="shared" si="7"/>
        <v>218503.47674180035</v>
      </c>
      <c r="BX49">
        <f t="shared" si="6"/>
        <v>0.21197551109025628</v>
      </c>
    </row>
    <row r="50" spans="1:76" x14ac:dyDescent="0.25">
      <c r="A50">
        <v>28228</v>
      </c>
      <c r="B50" t="s">
        <v>118</v>
      </c>
      <c r="C50" t="s">
        <v>607</v>
      </c>
      <c r="D50" t="s">
        <v>622</v>
      </c>
      <c r="E50" t="s">
        <v>767</v>
      </c>
      <c r="F50">
        <v>48.293880000000001</v>
      </c>
      <c r="G50">
        <v>86.338539999999995</v>
      </c>
      <c r="H50" t="s">
        <v>825</v>
      </c>
      <c r="I50" t="s">
        <v>832</v>
      </c>
      <c r="J50" t="s">
        <v>839</v>
      </c>
      <c r="K50" t="s">
        <v>847</v>
      </c>
      <c r="L50">
        <v>38000000</v>
      </c>
      <c r="M50">
        <v>649399.47368421056</v>
      </c>
      <c r="O50">
        <v>2004</v>
      </c>
      <c r="P50">
        <v>2037</v>
      </c>
      <c r="Q50">
        <v>33</v>
      </c>
      <c r="AL50">
        <v>0</v>
      </c>
      <c r="AM50">
        <v>0</v>
      </c>
      <c r="AN50">
        <v>0</v>
      </c>
      <c r="AO50">
        <v>0</v>
      </c>
      <c r="AP50">
        <v>823</v>
      </c>
      <c r="AQ50">
        <v>15000</v>
      </c>
      <c r="AR50">
        <v>30018</v>
      </c>
      <c r="AS50">
        <v>28494</v>
      </c>
      <c r="AT50">
        <v>27102</v>
      </c>
      <c r="AU50">
        <v>30058</v>
      </c>
      <c r="AV50">
        <v>32218</v>
      </c>
      <c r="AW50">
        <v>32694</v>
      </c>
      <c r="AX50">
        <v>32066</v>
      </c>
      <c r="AY50">
        <v>31514</v>
      </c>
      <c r="AZ50">
        <v>33018</v>
      </c>
      <c r="BA50">
        <v>35184</v>
      </c>
      <c r="BB50">
        <v>40149</v>
      </c>
      <c r="BC50">
        <v>44057</v>
      </c>
      <c r="BD50">
        <v>44528</v>
      </c>
      <c r="BE50">
        <v>43611</v>
      </c>
      <c r="BF50">
        <v>45003</v>
      </c>
      <c r="BG50">
        <v>45124</v>
      </c>
      <c r="BH50">
        <v>44136</v>
      </c>
      <c r="BI50">
        <v>44240</v>
      </c>
      <c r="BJ50" t="s">
        <v>940</v>
      </c>
      <c r="BK50">
        <v>1458933.5431675189</v>
      </c>
      <c r="BL50">
        <v>4899486.6500889147</v>
      </c>
      <c r="BM50">
        <v>4899486.6500889147</v>
      </c>
      <c r="BN50">
        <v>137107497.59476769</v>
      </c>
      <c r="BO50">
        <v>58929820.570372589</v>
      </c>
      <c r="BP50">
        <f t="shared" si="0"/>
        <v>2105835.7437900901</v>
      </c>
      <c r="BQ50">
        <f t="shared" si="1"/>
        <v>1.4434075860769295E-3</v>
      </c>
      <c r="BR50">
        <f t="shared" si="2"/>
        <v>4.7632450340538673E-2</v>
      </c>
      <c r="BS50">
        <v>7.6764150290676447</v>
      </c>
      <c r="BT50">
        <v>4.5639463732401531</v>
      </c>
      <c r="BU50">
        <f t="shared" si="4"/>
        <v>12.240361402307798</v>
      </c>
      <c r="BV50">
        <f t="shared" si="5"/>
        <v>2577.6190557888353</v>
      </c>
      <c r="BW50">
        <f t="shared" si="7"/>
        <v>9459.8619347450258</v>
      </c>
      <c r="BX50">
        <f t="shared" si="6"/>
        <v>6.4840937951200547E-3</v>
      </c>
    </row>
    <row r="51" spans="1:76" x14ac:dyDescent="0.25">
      <c r="A51">
        <v>26908</v>
      </c>
      <c r="B51" t="s">
        <v>119</v>
      </c>
      <c r="C51" t="s">
        <v>607</v>
      </c>
      <c r="D51" t="s">
        <v>620</v>
      </c>
      <c r="E51" t="s">
        <v>780</v>
      </c>
      <c r="F51">
        <v>10.325010000000001</v>
      </c>
      <c r="G51">
        <v>123.70125400000001</v>
      </c>
      <c r="H51" t="s">
        <v>825</v>
      </c>
      <c r="I51" t="s">
        <v>832</v>
      </c>
      <c r="J51" t="s">
        <v>839</v>
      </c>
      <c r="K51" t="s">
        <v>844</v>
      </c>
      <c r="L51">
        <v>442000000</v>
      </c>
      <c r="M51">
        <v>1026412.529411765</v>
      </c>
      <c r="O51">
        <v>2008</v>
      </c>
      <c r="P51">
        <v>2033</v>
      </c>
      <c r="Q51">
        <v>25</v>
      </c>
      <c r="X51">
        <v>74900</v>
      </c>
      <c r="Y51">
        <v>87000</v>
      </c>
      <c r="AA51">
        <v>78910</v>
      </c>
      <c r="AB51">
        <v>73920</v>
      </c>
      <c r="AC51">
        <v>63400</v>
      </c>
      <c r="AD51">
        <v>41860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2223</v>
      </c>
      <c r="AU51">
        <v>16602</v>
      </c>
      <c r="AV51">
        <v>26626</v>
      </c>
      <c r="AW51">
        <v>32200</v>
      </c>
      <c r="AX51">
        <v>40787</v>
      </c>
      <c r="AY51">
        <v>41508</v>
      </c>
      <c r="AZ51">
        <v>47845</v>
      </c>
      <c r="BA51">
        <v>46148</v>
      </c>
      <c r="BB51">
        <v>46666</v>
      </c>
      <c r="BC51">
        <v>35466</v>
      </c>
      <c r="BD51">
        <v>38932</v>
      </c>
      <c r="BE51">
        <v>48643</v>
      </c>
      <c r="BF51">
        <v>48575</v>
      </c>
      <c r="BG51">
        <v>37381</v>
      </c>
      <c r="BH51">
        <v>33770</v>
      </c>
      <c r="BI51">
        <v>38147</v>
      </c>
      <c r="BJ51" t="s">
        <v>941</v>
      </c>
      <c r="BK51">
        <v>776140.62512577395</v>
      </c>
      <c r="BL51">
        <v>23522623.43508295</v>
      </c>
      <c r="BM51">
        <v>23522623.43508295</v>
      </c>
      <c r="BN51">
        <v>1847284088.3734779</v>
      </c>
      <c r="BO51">
        <v>55909308.829932123</v>
      </c>
      <c r="BP51">
        <f t="shared" si="0"/>
        <v>711928.19036308501</v>
      </c>
      <c r="BQ51">
        <f t="shared" si="1"/>
        <v>9.172670097609138E-4</v>
      </c>
      <c r="BR51">
        <f t="shared" si="2"/>
        <v>2.2931675244022846E-2</v>
      </c>
      <c r="BS51">
        <v>62.512741294570652</v>
      </c>
      <c r="BT51">
        <v>9.8638827241496099</v>
      </c>
      <c r="BU51">
        <f t="shared" si="4"/>
        <v>72.376624018720264</v>
      </c>
      <c r="BV51">
        <f t="shared" si="5"/>
        <v>5152.6958962236913</v>
      </c>
      <c r="BW51">
        <f t="shared" si="7"/>
        <v>18910.393939140948</v>
      </c>
      <c r="BX51">
        <f t="shared" si="6"/>
        <v>2.4364649042918622E-2</v>
      </c>
    </row>
    <row r="52" spans="1:76" x14ac:dyDescent="0.25">
      <c r="A52">
        <v>24518</v>
      </c>
      <c r="B52" t="s">
        <v>120</v>
      </c>
      <c r="C52" t="s">
        <v>607</v>
      </c>
      <c r="D52" t="s">
        <v>623</v>
      </c>
      <c r="E52" t="s">
        <v>781</v>
      </c>
      <c r="F52">
        <v>34.583329999999997</v>
      </c>
      <c r="G52">
        <v>-113.20780000000001</v>
      </c>
      <c r="H52" t="s">
        <v>825</v>
      </c>
      <c r="I52" t="s">
        <v>832</v>
      </c>
      <c r="J52" t="s">
        <v>838</v>
      </c>
      <c r="K52" t="s">
        <v>844</v>
      </c>
      <c r="L52">
        <v>3142000000</v>
      </c>
      <c r="M52">
        <v>4681359.6399999997</v>
      </c>
      <c r="O52">
        <v>1928</v>
      </c>
      <c r="P52">
        <v>2103</v>
      </c>
      <c r="Q52">
        <v>175</v>
      </c>
      <c r="U52">
        <v>78000</v>
      </c>
      <c r="V52">
        <v>22000</v>
      </c>
      <c r="W52">
        <v>75800</v>
      </c>
      <c r="Y52">
        <v>82870</v>
      </c>
      <c r="Z52">
        <v>82000</v>
      </c>
      <c r="AA52">
        <v>90100</v>
      </c>
      <c r="AB52">
        <v>97570</v>
      </c>
      <c r="AC52">
        <v>99400</v>
      </c>
      <c r="AD52">
        <v>100000</v>
      </c>
      <c r="AE52">
        <v>110000</v>
      </c>
      <c r="AF52">
        <v>93000</v>
      </c>
      <c r="AG52">
        <v>94800</v>
      </c>
      <c r="AH52">
        <v>101000</v>
      </c>
      <c r="AI52">
        <v>111590</v>
      </c>
      <c r="AJ52">
        <v>97500</v>
      </c>
      <c r="AK52">
        <v>25200</v>
      </c>
      <c r="AL52">
        <v>123300</v>
      </c>
      <c r="AM52">
        <v>128600</v>
      </c>
      <c r="AN52">
        <v>76205</v>
      </c>
      <c r="AO52">
        <v>97069</v>
      </c>
      <c r="AP52">
        <v>99790</v>
      </c>
      <c r="AQ52">
        <v>91172</v>
      </c>
      <c r="AR52">
        <v>74843</v>
      </c>
      <c r="AS52">
        <v>91626</v>
      </c>
      <c r="AT52">
        <v>102965</v>
      </c>
      <c r="AU52">
        <v>102058</v>
      </c>
      <c r="AV52">
        <v>92079</v>
      </c>
      <c r="AW52">
        <v>87997</v>
      </c>
      <c r="AX52">
        <v>89358</v>
      </c>
      <c r="AY52">
        <v>97976</v>
      </c>
      <c r="AZ52">
        <v>107501</v>
      </c>
      <c r="BA52">
        <v>95254</v>
      </c>
      <c r="BB52">
        <v>80286</v>
      </c>
      <c r="BC52">
        <v>78471</v>
      </c>
      <c r="BD52">
        <v>90265</v>
      </c>
      <c r="BE52">
        <v>98883</v>
      </c>
      <c r="BF52">
        <v>97976</v>
      </c>
      <c r="BG52">
        <v>83461</v>
      </c>
      <c r="BH52">
        <v>74843</v>
      </c>
      <c r="BI52">
        <v>66224</v>
      </c>
      <c r="BJ52" t="s">
        <v>942</v>
      </c>
      <c r="BK52">
        <v>8228693.7561958851</v>
      </c>
      <c r="BL52">
        <v>41513108.912389457</v>
      </c>
      <c r="BM52">
        <v>41513108.912389457</v>
      </c>
      <c r="BN52">
        <v>13222956109.02935</v>
      </c>
      <c r="BO52">
        <v>12619491707.489161</v>
      </c>
      <c r="BP52">
        <f t="shared" si="0"/>
        <v>39618548.93507991</v>
      </c>
      <c r="BQ52">
        <f t="shared" si="1"/>
        <v>4.8146826348044233E-3</v>
      </c>
      <c r="BR52">
        <f t="shared" si="2"/>
        <v>0.84256946109077402</v>
      </c>
      <c r="BS52">
        <v>15.928463781145</v>
      </c>
      <c r="BT52">
        <v>3.3682153515440221</v>
      </c>
      <c r="BU52">
        <f t="shared" si="4"/>
        <v>19.296679132689022</v>
      </c>
      <c r="BV52">
        <f t="shared" si="5"/>
        <v>76450.642650297537</v>
      </c>
      <c r="BW52">
        <f t="shared" si="7"/>
        <v>280573.85852659197</v>
      </c>
      <c r="BX52">
        <f t="shared" si="6"/>
        <v>3.4097010636145113E-2</v>
      </c>
    </row>
    <row r="53" spans="1:76" x14ac:dyDescent="0.25">
      <c r="A53">
        <v>28734</v>
      </c>
      <c r="B53" t="s">
        <v>121</v>
      </c>
      <c r="C53" t="s">
        <v>607</v>
      </c>
      <c r="D53" t="s">
        <v>624</v>
      </c>
      <c r="E53" t="s">
        <v>767</v>
      </c>
      <c r="F53">
        <v>36.6511</v>
      </c>
      <c r="G53">
        <v>104.22638999999999</v>
      </c>
      <c r="H53" t="s">
        <v>825</v>
      </c>
      <c r="I53" t="s">
        <v>832</v>
      </c>
      <c r="J53" t="s">
        <v>839</v>
      </c>
      <c r="K53" t="s">
        <v>847</v>
      </c>
      <c r="L53">
        <v>95100000</v>
      </c>
      <c r="M53">
        <v>820352.9411764706</v>
      </c>
      <c r="O53">
        <v>1960</v>
      </c>
      <c r="P53">
        <v>2032</v>
      </c>
      <c r="Q53">
        <v>72</v>
      </c>
      <c r="AK53">
        <v>30000</v>
      </c>
      <c r="AL53">
        <v>48000</v>
      </c>
      <c r="AM53">
        <v>11428</v>
      </c>
      <c r="AN53">
        <v>11428</v>
      </c>
      <c r="AO53">
        <v>10924</v>
      </c>
      <c r="AP53">
        <v>8260</v>
      </c>
      <c r="AQ53">
        <v>8277</v>
      </c>
      <c r="AR53">
        <v>6762</v>
      </c>
      <c r="AS53">
        <v>16016</v>
      </c>
      <c r="AT53">
        <v>16016</v>
      </c>
      <c r="AU53">
        <v>16016</v>
      </c>
      <c r="AV53">
        <v>16016</v>
      </c>
      <c r="AW53">
        <v>16016</v>
      </c>
      <c r="AX53">
        <v>16016</v>
      </c>
      <c r="AY53">
        <v>16016</v>
      </c>
      <c r="AZ53">
        <v>16016</v>
      </c>
      <c r="BA53">
        <v>16016</v>
      </c>
      <c r="BB53">
        <v>1080</v>
      </c>
      <c r="BC53">
        <v>1080</v>
      </c>
      <c r="BD53">
        <v>1060</v>
      </c>
      <c r="BE53">
        <v>1060</v>
      </c>
      <c r="BF53">
        <v>1100</v>
      </c>
      <c r="BG53">
        <v>1060</v>
      </c>
      <c r="BH53">
        <v>990</v>
      </c>
      <c r="BI53">
        <v>1024</v>
      </c>
      <c r="BJ53" t="s">
        <v>943</v>
      </c>
      <c r="BK53">
        <v>564488.46403788822</v>
      </c>
      <c r="BL53">
        <v>6173242.1304827472</v>
      </c>
      <c r="BM53">
        <v>6173242.1304827472</v>
      </c>
      <c r="BN53">
        <v>343128525.82741398</v>
      </c>
      <c r="BO53">
        <v>147479188.33256871</v>
      </c>
      <c r="BP53">
        <f t="shared" si="0"/>
        <v>2653305.3076500441</v>
      </c>
      <c r="BQ53">
        <f t="shared" si="1"/>
        <v>4.7003711797234454E-3</v>
      </c>
      <c r="BR53">
        <f t="shared" si="2"/>
        <v>0.33842672494008808</v>
      </c>
      <c r="BS53">
        <v>1.9939381204317019</v>
      </c>
      <c r="BT53">
        <v>0.62580445849965893</v>
      </c>
      <c r="BU53">
        <f t="shared" si="4"/>
        <v>2.6197425789313611</v>
      </c>
      <c r="BV53">
        <f t="shared" si="5"/>
        <v>695.09768893553951</v>
      </c>
      <c r="BW53">
        <f t="shared" si="7"/>
        <v>2551.0085183934298</v>
      </c>
      <c r="BX53">
        <f t="shared" si="6"/>
        <v>4.519150843483327E-3</v>
      </c>
    </row>
    <row r="54" spans="1:76" x14ac:dyDescent="0.25">
      <c r="A54">
        <v>80829</v>
      </c>
      <c r="B54" t="s">
        <v>122</v>
      </c>
      <c r="C54" t="s">
        <v>607</v>
      </c>
      <c r="D54" t="s">
        <v>615</v>
      </c>
      <c r="E54" t="s">
        <v>767</v>
      </c>
      <c r="F54">
        <v>36.640059999999998</v>
      </c>
      <c r="G54">
        <v>104.24059</v>
      </c>
      <c r="H54" t="s">
        <v>825</v>
      </c>
      <c r="I54" t="s">
        <v>832</v>
      </c>
      <c r="J54" t="s">
        <v>839</v>
      </c>
      <c r="O54">
        <v>2016</v>
      </c>
      <c r="P54">
        <v>2026</v>
      </c>
      <c r="Q54">
        <v>10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5002</v>
      </c>
      <c r="BC54">
        <v>5064</v>
      </c>
      <c r="BD54">
        <v>3090</v>
      </c>
      <c r="BE54">
        <v>3490</v>
      </c>
      <c r="BF54">
        <v>3800</v>
      </c>
      <c r="BG54">
        <v>4100</v>
      </c>
      <c r="BH54">
        <v>3710</v>
      </c>
      <c r="BI54">
        <v>3710</v>
      </c>
      <c r="BJ54" t="s">
        <v>944</v>
      </c>
      <c r="BK54">
        <v>105128.8145283117</v>
      </c>
      <c r="BL54">
        <v>24400516.712946478</v>
      </c>
      <c r="BM54">
        <v>24400516.712946478</v>
      </c>
      <c r="BN54">
        <v>25876316.860872429</v>
      </c>
      <c r="BO54">
        <v>25838598.394498661</v>
      </c>
      <c r="BP54">
        <f t="shared" si="0"/>
        <v>24364949.438280296</v>
      </c>
      <c r="BQ54">
        <f t="shared" si="1"/>
        <v>0.23176280972633528</v>
      </c>
      <c r="BR54">
        <f t="shared" si="2"/>
        <v>2.3176280972633529</v>
      </c>
      <c r="BS54">
        <v>1.9102238122726189</v>
      </c>
      <c r="BT54">
        <v>0.82696832763674033</v>
      </c>
      <c r="BU54">
        <f t="shared" si="4"/>
        <v>2.7371921399093591</v>
      </c>
      <c r="BV54">
        <f t="shared" si="5"/>
        <v>6669.1548091749783</v>
      </c>
      <c r="BW54">
        <f t="shared" si="7"/>
        <v>24475.79814967217</v>
      </c>
      <c r="BX54">
        <f t="shared" si="6"/>
        <v>0.23281721818598761</v>
      </c>
    </row>
    <row r="55" spans="1:76" x14ac:dyDescent="0.25">
      <c r="A55">
        <v>28386</v>
      </c>
      <c r="B55" t="s">
        <v>123</v>
      </c>
      <c r="C55" t="s">
        <v>607</v>
      </c>
      <c r="D55" t="s">
        <v>615</v>
      </c>
      <c r="E55" t="s">
        <v>775</v>
      </c>
      <c r="F55">
        <v>-8.9652799999999999</v>
      </c>
      <c r="G55">
        <v>116.8725</v>
      </c>
      <c r="H55" t="s">
        <v>825</v>
      </c>
      <c r="I55" t="s">
        <v>832</v>
      </c>
      <c r="J55" t="s">
        <v>838</v>
      </c>
      <c r="K55" t="s">
        <v>844</v>
      </c>
      <c r="L55">
        <v>1197589787</v>
      </c>
      <c r="M55">
        <v>3295035.0909090908</v>
      </c>
      <c r="O55">
        <v>1999</v>
      </c>
      <c r="P55">
        <v>2030</v>
      </c>
      <c r="Q55">
        <v>31</v>
      </c>
      <c r="AK55">
        <v>23859</v>
      </c>
      <c r="AL55">
        <v>236224</v>
      </c>
      <c r="AM55">
        <v>297995</v>
      </c>
      <c r="AN55">
        <v>298316</v>
      </c>
      <c r="AO55">
        <v>346145</v>
      </c>
      <c r="AP55">
        <v>381831</v>
      </c>
      <c r="AQ55">
        <v>270346</v>
      </c>
      <c r="AR55">
        <v>205796</v>
      </c>
      <c r="AS55">
        <v>219539</v>
      </c>
      <c r="AT55">
        <v>129390</v>
      </c>
      <c r="AU55">
        <v>226092</v>
      </c>
      <c r="AV55">
        <v>245850</v>
      </c>
      <c r="AW55">
        <v>123831</v>
      </c>
      <c r="AX55">
        <v>71214</v>
      </c>
      <c r="AY55">
        <v>73028</v>
      </c>
      <c r="AZ55">
        <v>70760</v>
      </c>
      <c r="BA55">
        <v>224000</v>
      </c>
      <c r="BB55">
        <v>216636</v>
      </c>
      <c r="BC55">
        <v>130816</v>
      </c>
      <c r="BD55">
        <v>64365</v>
      </c>
      <c r="BE55">
        <v>59103</v>
      </c>
      <c r="BF55">
        <v>133311</v>
      </c>
      <c r="BG55">
        <v>106004</v>
      </c>
      <c r="BH55">
        <v>219493</v>
      </c>
      <c r="BI55">
        <v>141521</v>
      </c>
      <c r="BJ55" t="s">
        <v>945</v>
      </c>
      <c r="BK55">
        <v>9482272.0485917106</v>
      </c>
      <c r="BL55">
        <v>35205193.209067456</v>
      </c>
      <c r="BM55">
        <v>35205193.209067456</v>
      </c>
      <c r="BN55">
        <v>5008401514.1496</v>
      </c>
      <c r="BO55">
        <v>5001050828.9445848</v>
      </c>
      <c r="BP55">
        <f t="shared" si="0"/>
        <v>35153523.571133979</v>
      </c>
      <c r="BQ55">
        <f t="shared" si="1"/>
        <v>3.7072890749169037E-3</v>
      </c>
      <c r="BR55">
        <f t="shared" si="2"/>
        <v>0.11492596132242401</v>
      </c>
      <c r="BS55">
        <v>81.384266751760933</v>
      </c>
      <c r="BT55">
        <v>18.46409682515851</v>
      </c>
      <c r="BU55">
        <f t="shared" si="4"/>
        <v>99.848363576919439</v>
      </c>
      <c r="BV55">
        <f t="shared" si="5"/>
        <v>351002.1802540393</v>
      </c>
      <c r="BW55">
        <f t="shared" si="7"/>
        <v>1288178.0015323241</v>
      </c>
      <c r="BX55">
        <f t="shared" si="6"/>
        <v>0.13585119630939527</v>
      </c>
    </row>
    <row r="56" spans="1:76" x14ac:dyDescent="0.25">
      <c r="A56">
        <v>30284</v>
      </c>
      <c r="B56" t="s">
        <v>124</v>
      </c>
      <c r="C56" t="s">
        <v>607</v>
      </c>
      <c r="D56" t="s">
        <v>625</v>
      </c>
      <c r="E56" t="s">
        <v>782</v>
      </c>
      <c r="F56">
        <v>27.341989999999999</v>
      </c>
      <c r="G56">
        <v>-112.31422000000001</v>
      </c>
      <c r="H56" t="s">
        <v>825</v>
      </c>
      <c r="I56" t="s">
        <v>834</v>
      </c>
      <c r="J56" t="s">
        <v>839</v>
      </c>
      <c r="K56" t="s">
        <v>848</v>
      </c>
      <c r="L56">
        <v>85000000</v>
      </c>
      <c r="M56">
        <v>1133235.294117647</v>
      </c>
      <c r="O56">
        <v>2015</v>
      </c>
      <c r="P56">
        <v>2034</v>
      </c>
      <c r="Q56">
        <v>19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7319</v>
      </c>
      <c r="BB56">
        <v>14284</v>
      </c>
      <c r="BC56">
        <v>17973</v>
      </c>
      <c r="BD56">
        <v>19438</v>
      </c>
      <c r="BE56">
        <v>19000</v>
      </c>
      <c r="BF56">
        <v>20000</v>
      </c>
      <c r="BG56">
        <v>22474</v>
      </c>
      <c r="BH56">
        <v>24000</v>
      </c>
      <c r="BI56">
        <v>24000</v>
      </c>
      <c r="BJ56" t="s">
        <v>946</v>
      </c>
      <c r="BK56">
        <v>348822.2724052557</v>
      </c>
      <c r="BL56">
        <v>17618052.736952171</v>
      </c>
      <c r="BM56">
        <v>17618052.736952171</v>
      </c>
      <c r="BN56">
        <v>378947736.47004122</v>
      </c>
      <c r="BO56">
        <v>158269303.20504969</v>
      </c>
      <c r="BP56">
        <f t="shared" si="0"/>
        <v>7358262.5310856905</v>
      </c>
      <c r="BQ56">
        <f t="shared" si="1"/>
        <v>2.1094589173873017E-2</v>
      </c>
      <c r="BR56">
        <f t="shared" si="2"/>
        <v>0.40079719430358735</v>
      </c>
      <c r="BS56">
        <v>0.56429043308823867</v>
      </c>
      <c r="BT56">
        <v>2.1866690454575419</v>
      </c>
      <c r="BU56">
        <f t="shared" si="4"/>
        <v>2.7509594785457807</v>
      </c>
      <c r="BV56">
        <f t="shared" si="5"/>
        <v>2024.2282055518449</v>
      </c>
      <c r="BW56">
        <f t="shared" si="7"/>
        <v>7428.9175143752709</v>
      </c>
      <c r="BX56">
        <f t="shared" si="6"/>
        <v>2.1297142132439537E-2</v>
      </c>
    </row>
    <row r="57" spans="1:76" x14ac:dyDescent="0.25">
      <c r="A57">
        <v>33381</v>
      </c>
      <c r="B57" t="s">
        <v>125</v>
      </c>
      <c r="C57" t="s">
        <v>607</v>
      </c>
      <c r="D57" t="s">
        <v>626</v>
      </c>
      <c r="E57" t="s">
        <v>782</v>
      </c>
      <c r="F57">
        <v>27.093579999999999</v>
      </c>
      <c r="G57">
        <v>-107.98965</v>
      </c>
      <c r="H57" t="s">
        <v>825</v>
      </c>
      <c r="I57" t="s">
        <v>832</v>
      </c>
      <c r="J57" t="s">
        <v>839</v>
      </c>
      <c r="K57" t="s">
        <v>849</v>
      </c>
      <c r="L57">
        <v>7925000</v>
      </c>
      <c r="M57">
        <v>53118</v>
      </c>
      <c r="O57">
        <v>2005</v>
      </c>
      <c r="P57">
        <v>2038</v>
      </c>
      <c r="Q57">
        <v>33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2608</v>
      </c>
      <c r="AR57">
        <v>1592</v>
      </c>
      <c r="AS57">
        <v>1601</v>
      </c>
      <c r="AT57">
        <v>1749</v>
      </c>
      <c r="AU57">
        <v>1416</v>
      </c>
      <c r="AV57">
        <v>1316</v>
      </c>
      <c r="AW57">
        <v>1413</v>
      </c>
      <c r="AX57">
        <v>3080</v>
      </c>
      <c r="AY57">
        <v>4260</v>
      </c>
      <c r="AZ57">
        <v>6779</v>
      </c>
      <c r="BA57">
        <v>7996</v>
      </c>
      <c r="BB57">
        <v>7761</v>
      </c>
      <c r="BC57">
        <v>6829</v>
      </c>
      <c r="BD57">
        <v>7814</v>
      </c>
      <c r="BE57">
        <v>8995</v>
      </c>
      <c r="BF57">
        <v>11129</v>
      </c>
      <c r="BG57">
        <v>7666</v>
      </c>
      <c r="BH57">
        <v>5709</v>
      </c>
      <c r="BI57">
        <v>11690</v>
      </c>
      <c r="BJ57" t="s">
        <v>947</v>
      </c>
      <c r="BK57">
        <v>177524.1477294685</v>
      </c>
      <c r="BL57">
        <v>743198.97175547096</v>
      </c>
      <c r="BM57">
        <v>743198.97175547096</v>
      </c>
      <c r="BN57">
        <v>32762966.29361948</v>
      </c>
      <c r="BO57">
        <v>954645.0093975456</v>
      </c>
      <c r="BP57">
        <f t="shared" si="0"/>
        <v>21655.279409603387</v>
      </c>
      <c r="BQ57">
        <f t="shared" si="1"/>
        <v>1.2198497886948973E-4</v>
      </c>
      <c r="BR57">
        <f t="shared" si="2"/>
        <v>4.0255043026931614E-3</v>
      </c>
      <c r="BS57">
        <v>31.2218888943069</v>
      </c>
      <c r="BT57">
        <v>10.120675098909899</v>
      </c>
      <c r="BU57">
        <f t="shared" si="4"/>
        <v>41.3425639932168</v>
      </c>
      <c r="BV57">
        <f t="shared" si="5"/>
        <v>89.528477478251801</v>
      </c>
      <c r="BW57">
        <f t="shared" si="7"/>
        <v>328.56951234518408</v>
      </c>
      <c r="BX57">
        <f t="shared" si="6"/>
        <v>1.8508440488101694E-3</v>
      </c>
    </row>
    <row r="58" spans="1:76" x14ac:dyDescent="0.25">
      <c r="A58">
        <v>29312</v>
      </c>
      <c r="B58" t="s">
        <v>126</v>
      </c>
      <c r="C58" t="s">
        <v>607</v>
      </c>
      <c r="D58" t="s">
        <v>627</v>
      </c>
      <c r="E58" t="s">
        <v>770</v>
      </c>
      <c r="F58">
        <v>51.85389</v>
      </c>
      <c r="G58">
        <v>74.298330000000007</v>
      </c>
      <c r="H58" t="s">
        <v>825</v>
      </c>
      <c r="I58" t="s">
        <v>832</v>
      </c>
      <c r="J58" t="s">
        <v>838</v>
      </c>
      <c r="K58" t="s">
        <v>844</v>
      </c>
      <c r="L58">
        <v>1003400000</v>
      </c>
      <c r="M58">
        <v>2666450</v>
      </c>
      <c r="O58">
        <v>2016</v>
      </c>
      <c r="P58">
        <v>2061</v>
      </c>
      <c r="Q58">
        <v>45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48000</v>
      </c>
      <c r="BC58">
        <v>101300</v>
      </c>
      <c r="BD58">
        <v>101600</v>
      </c>
      <c r="BE58">
        <v>110200</v>
      </c>
      <c r="BF58">
        <v>122000</v>
      </c>
      <c r="BG58">
        <v>107500</v>
      </c>
      <c r="BH58">
        <v>102100</v>
      </c>
      <c r="BI58">
        <v>104600</v>
      </c>
      <c r="BJ58" t="s">
        <v>948</v>
      </c>
      <c r="BK58">
        <v>1304022.4052971071</v>
      </c>
      <c r="BL58">
        <v>14530309.20451769</v>
      </c>
      <c r="BM58">
        <v>14530309.20451769</v>
      </c>
      <c r="BN58">
        <v>4222760712.8580699</v>
      </c>
      <c r="BO58">
        <v>4030043914.4795122</v>
      </c>
      <c r="BP58">
        <f t="shared" si="0"/>
        <v>13867180.303839378</v>
      </c>
      <c r="BQ58">
        <f t="shared" si="1"/>
        <v>1.0634158007952244E-2</v>
      </c>
      <c r="BR58">
        <f t="shared" si="2"/>
        <v>0.47853711035785101</v>
      </c>
      <c r="BS58">
        <v>0.87751965897355122</v>
      </c>
      <c r="BT58">
        <v>3.4699390552037359</v>
      </c>
      <c r="BU58">
        <f t="shared" si="4"/>
        <v>4.3474587141772876</v>
      </c>
      <c r="BV58">
        <f t="shared" si="5"/>
        <v>6028.6993852994146</v>
      </c>
      <c r="BW58">
        <f t="shared" si="7"/>
        <v>22125.326744048853</v>
      </c>
      <c r="BX58">
        <f t="shared" si="6"/>
        <v>1.6966983584156933E-2</v>
      </c>
    </row>
    <row r="59" spans="1:76" x14ac:dyDescent="0.25">
      <c r="A59">
        <v>29291</v>
      </c>
      <c r="B59" t="s">
        <v>127</v>
      </c>
      <c r="C59" t="s">
        <v>607</v>
      </c>
      <c r="D59" t="s">
        <v>615</v>
      </c>
      <c r="E59" t="s">
        <v>783</v>
      </c>
      <c r="F59">
        <v>41.666939999999997</v>
      </c>
      <c r="G59">
        <v>22.358059999999998</v>
      </c>
      <c r="H59" t="s">
        <v>825</v>
      </c>
      <c r="I59" t="s">
        <v>832</v>
      </c>
      <c r="J59" t="s">
        <v>838</v>
      </c>
      <c r="K59" t="s">
        <v>844</v>
      </c>
      <c r="L59">
        <v>85000000</v>
      </c>
      <c r="M59">
        <v>255000</v>
      </c>
      <c r="O59">
        <v>1979</v>
      </c>
      <c r="P59">
        <v>2030</v>
      </c>
      <c r="Q59">
        <v>51</v>
      </c>
      <c r="AL59">
        <v>9000</v>
      </c>
      <c r="AM59">
        <v>9000</v>
      </c>
      <c r="AN59">
        <v>8000</v>
      </c>
      <c r="AO59">
        <v>4000</v>
      </c>
      <c r="AP59">
        <v>0</v>
      </c>
      <c r="AQ59">
        <v>6000</v>
      </c>
      <c r="AR59">
        <v>9000</v>
      </c>
      <c r="AS59">
        <v>9000</v>
      </c>
      <c r="AT59">
        <v>9000</v>
      </c>
      <c r="AU59">
        <v>0</v>
      </c>
      <c r="AV59">
        <v>0</v>
      </c>
      <c r="AW59">
        <v>7596</v>
      </c>
      <c r="AX59">
        <v>10022</v>
      </c>
      <c r="AY59">
        <v>11088</v>
      </c>
      <c r="AZ59">
        <v>9928</v>
      </c>
      <c r="BA59">
        <v>8834</v>
      </c>
      <c r="BB59">
        <v>0</v>
      </c>
      <c r="BC59">
        <v>8910</v>
      </c>
      <c r="BD59">
        <v>8071</v>
      </c>
      <c r="BE59">
        <v>7312</v>
      </c>
      <c r="BF59">
        <v>6670</v>
      </c>
      <c r="BG59">
        <v>6540</v>
      </c>
      <c r="BH59">
        <v>10000</v>
      </c>
      <c r="BI59">
        <v>10000</v>
      </c>
      <c r="BJ59" t="s">
        <v>949</v>
      </c>
      <c r="BK59">
        <v>526203.47147469549</v>
      </c>
      <c r="BL59">
        <v>12600549.00003244</v>
      </c>
      <c r="BM59">
        <v>12600549.00003244</v>
      </c>
      <c r="BN59">
        <v>355475750.81542999</v>
      </c>
      <c r="BO59">
        <v>354954029.39695382</v>
      </c>
      <c r="BP59">
        <f t="shared" si="0"/>
        <v>12582055.540822366</v>
      </c>
      <c r="BQ59">
        <f t="shared" si="1"/>
        <v>2.3911008237100583E-2</v>
      </c>
      <c r="BR59">
        <f t="shared" si="2"/>
        <v>1.2194614200921297</v>
      </c>
      <c r="BS59">
        <v>34.024997308136221</v>
      </c>
      <c r="BT59">
        <v>7.866951424704002</v>
      </c>
      <c r="BU59">
        <f t="shared" si="4"/>
        <v>41.89194873284022</v>
      </c>
      <c r="BV59">
        <f t="shared" si="5"/>
        <v>52708.682566987882</v>
      </c>
      <c r="BW59">
        <f t="shared" si="7"/>
        <v>193440.86502084552</v>
      </c>
      <c r="BX59">
        <f t="shared" si="6"/>
        <v>0.36761609435742365</v>
      </c>
    </row>
    <row r="60" spans="1:76" x14ac:dyDescent="0.25">
      <c r="A60">
        <v>26672</v>
      </c>
      <c r="B60" t="s">
        <v>128</v>
      </c>
      <c r="C60" t="s">
        <v>607</v>
      </c>
      <c r="D60" t="s">
        <v>628</v>
      </c>
      <c r="E60" t="s">
        <v>782</v>
      </c>
      <c r="F60">
        <v>30.961870000000001</v>
      </c>
      <c r="G60">
        <v>-110.33208</v>
      </c>
      <c r="H60" t="s">
        <v>826</v>
      </c>
      <c r="I60" t="s">
        <v>832</v>
      </c>
      <c r="J60" t="s">
        <v>838</v>
      </c>
      <c r="K60" t="s">
        <v>850</v>
      </c>
      <c r="L60">
        <v>9166108000</v>
      </c>
      <c r="M60">
        <v>23556513.280000001</v>
      </c>
      <c r="O60">
        <v>1991</v>
      </c>
      <c r="P60">
        <v>2030</v>
      </c>
      <c r="Q60">
        <v>39</v>
      </c>
      <c r="AC60">
        <v>125000</v>
      </c>
      <c r="AD60">
        <v>35650</v>
      </c>
      <c r="AE60">
        <v>47840</v>
      </c>
      <c r="AF60">
        <v>66530</v>
      </c>
      <c r="AG60">
        <v>110350</v>
      </c>
      <c r="AI60">
        <v>136285</v>
      </c>
      <c r="AJ60">
        <v>133947</v>
      </c>
      <c r="AK60">
        <v>113338</v>
      </c>
      <c r="AL60">
        <v>131239</v>
      </c>
      <c r="AM60">
        <v>122150</v>
      </c>
      <c r="AN60">
        <v>136700</v>
      </c>
      <c r="AO60">
        <v>143600</v>
      </c>
      <c r="AP60">
        <v>190000</v>
      </c>
      <c r="AQ60">
        <v>175141</v>
      </c>
      <c r="AR60">
        <v>163800</v>
      </c>
      <c r="AS60">
        <v>98498</v>
      </c>
      <c r="AT60">
        <v>15600</v>
      </c>
      <c r="AV60">
        <v>20700</v>
      </c>
      <c r="AW60">
        <v>172400</v>
      </c>
      <c r="AX60">
        <v>200100</v>
      </c>
      <c r="AY60">
        <v>182200</v>
      </c>
      <c r="AZ60">
        <v>226273</v>
      </c>
      <c r="BA60">
        <v>284595</v>
      </c>
      <c r="BB60">
        <v>447417</v>
      </c>
      <c r="BC60">
        <v>430685</v>
      </c>
      <c r="BD60">
        <v>414142</v>
      </c>
      <c r="BE60">
        <v>438079</v>
      </c>
      <c r="BF60">
        <v>431774</v>
      </c>
      <c r="BG60">
        <v>423020</v>
      </c>
      <c r="BH60">
        <v>431919</v>
      </c>
      <c r="BI60">
        <v>416600</v>
      </c>
      <c r="BJ60" t="s">
        <v>950</v>
      </c>
      <c r="BK60">
        <v>11574390.016073279</v>
      </c>
      <c r="BL60">
        <v>125822353.0553811</v>
      </c>
      <c r="BM60">
        <v>125822353.0553811</v>
      </c>
      <c r="BN60">
        <v>40587331029.651253</v>
      </c>
      <c r="BO60">
        <v>17103996287.75264</v>
      </c>
      <c r="BP60">
        <f t="shared" si="0"/>
        <v>53023074.072136939</v>
      </c>
      <c r="BQ60">
        <f t="shared" si="1"/>
        <v>4.581068548623655E-3</v>
      </c>
      <c r="BR60">
        <f t="shared" si="2"/>
        <v>0.17866167339632255</v>
      </c>
      <c r="BS60">
        <v>3.0762747578103369</v>
      </c>
      <c r="BT60">
        <v>2.2890866201189959</v>
      </c>
      <c r="BU60">
        <f t="shared" si="4"/>
        <v>5.3653613779293323</v>
      </c>
      <c r="BV60">
        <f t="shared" si="5"/>
        <v>28448.795376572973</v>
      </c>
      <c r="BW60">
        <f t="shared" si="7"/>
        <v>104407.07903202281</v>
      </c>
      <c r="BX60">
        <f t="shared" si="6"/>
        <v>9.0205253915785974E-3</v>
      </c>
    </row>
    <row r="61" spans="1:76" x14ac:dyDescent="0.25">
      <c r="A61">
        <v>33190</v>
      </c>
      <c r="B61" t="s">
        <v>129</v>
      </c>
      <c r="C61" t="s">
        <v>607</v>
      </c>
      <c r="D61" t="s">
        <v>629</v>
      </c>
      <c r="E61" t="s">
        <v>773</v>
      </c>
      <c r="F61">
        <v>51.999609999999997</v>
      </c>
      <c r="G61">
        <v>58.29806</v>
      </c>
      <c r="H61" t="s">
        <v>825</v>
      </c>
      <c r="I61" t="s">
        <v>832</v>
      </c>
      <c r="J61" t="s">
        <v>839</v>
      </c>
      <c r="L61">
        <v>9419000</v>
      </c>
      <c r="M61">
        <v>345000</v>
      </c>
      <c r="O61">
        <v>2003</v>
      </c>
      <c r="P61">
        <v>2036</v>
      </c>
      <c r="Q61">
        <v>33</v>
      </c>
      <c r="AL61">
        <v>0</v>
      </c>
      <c r="AM61">
        <v>0</v>
      </c>
      <c r="AN61">
        <v>0</v>
      </c>
      <c r="AO61">
        <v>5978</v>
      </c>
      <c r="AP61">
        <v>4300</v>
      </c>
      <c r="AQ61">
        <v>0</v>
      </c>
      <c r="AR61">
        <v>5300</v>
      </c>
      <c r="AS61">
        <v>0</v>
      </c>
      <c r="AT61">
        <v>0</v>
      </c>
      <c r="AU61">
        <v>0</v>
      </c>
      <c r="AV61">
        <v>6197</v>
      </c>
      <c r="AW61">
        <v>6321</v>
      </c>
      <c r="AX61">
        <v>6033</v>
      </c>
      <c r="AY61">
        <v>6140</v>
      </c>
      <c r="AZ61">
        <v>6273</v>
      </c>
      <c r="BA61">
        <v>6338</v>
      </c>
      <c r="BB61">
        <v>6377</v>
      </c>
      <c r="BC61">
        <v>7071</v>
      </c>
      <c r="BD61">
        <v>7164</v>
      </c>
      <c r="BE61">
        <v>7303</v>
      </c>
      <c r="BF61">
        <v>7332</v>
      </c>
      <c r="BG61">
        <v>7332</v>
      </c>
      <c r="BH61">
        <v>7332</v>
      </c>
      <c r="BI61">
        <v>7332</v>
      </c>
      <c r="BJ61" t="s">
        <v>951</v>
      </c>
      <c r="BK61">
        <v>569201.3860065008</v>
      </c>
      <c r="BL61">
        <v>6128364.9739988875</v>
      </c>
      <c r="BM61">
        <v>6128364.9739988875</v>
      </c>
      <c r="BN61">
        <v>41631442.098710239</v>
      </c>
      <c r="BO61">
        <v>17893502.952069581</v>
      </c>
      <c r="BP61">
        <f t="shared" si="0"/>
        <v>2634016.7725538905</v>
      </c>
      <c r="BQ61">
        <f t="shared" si="1"/>
        <v>4.6275656337277562E-3</v>
      </c>
      <c r="BR61">
        <f t="shared" si="2"/>
        <v>0.15270966591301596</v>
      </c>
      <c r="BS61">
        <v>3.8671274491109831</v>
      </c>
      <c r="BT61">
        <v>5.692763675263107</v>
      </c>
      <c r="BU61">
        <f t="shared" si="4"/>
        <v>9.5598911243740901</v>
      </c>
      <c r="BV61">
        <f t="shared" si="5"/>
        <v>2518.0913565390429</v>
      </c>
      <c r="BW61">
        <f t="shared" si="7"/>
        <v>9241.3952784982866</v>
      </c>
      <c r="BX61">
        <f t="shared" si="6"/>
        <v>1.6235721671965044E-2</v>
      </c>
    </row>
    <row r="62" spans="1:76" x14ac:dyDescent="0.25">
      <c r="A62">
        <v>33413</v>
      </c>
      <c r="B62" t="s">
        <v>130</v>
      </c>
      <c r="C62" t="s">
        <v>607</v>
      </c>
      <c r="D62" t="s">
        <v>630</v>
      </c>
      <c r="E62" t="s">
        <v>773</v>
      </c>
      <c r="F62">
        <v>51.478999999999999</v>
      </c>
      <c r="G62">
        <v>118.539</v>
      </c>
      <c r="H62" t="s">
        <v>825</v>
      </c>
      <c r="I62" t="s">
        <v>832</v>
      </c>
      <c r="J62" t="s">
        <v>838</v>
      </c>
      <c r="K62" t="s">
        <v>846</v>
      </c>
      <c r="L62">
        <v>340550010</v>
      </c>
      <c r="M62">
        <v>2048634.5454545449</v>
      </c>
      <c r="O62">
        <v>2018</v>
      </c>
      <c r="P62">
        <v>2051</v>
      </c>
      <c r="Q62">
        <v>33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19417</v>
      </c>
      <c r="BE62">
        <v>43489</v>
      </c>
      <c r="BF62">
        <v>62663</v>
      </c>
      <c r="BG62">
        <v>67798</v>
      </c>
      <c r="BH62">
        <v>67240</v>
      </c>
      <c r="BI62">
        <v>68957</v>
      </c>
      <c r="BJ62" t="s">
        <v>952</v>
      </c>
      <c r="BK62">
        <v>509146.88878689369</v>
      </c>
      <c r="BL62">
        <v>22272224.969546981</v>
      </c>
      <c r="BM62">
        <v>22272224.969546981</v>
      </c>
      <c r="BN62">
        <v>1423286458.7521</v>
      </c>
      <c r="BO62">
        <v>43076732.310240909</v>
      </c>
      <c r="BP62">
        <f t="shared" si="0"/>
        <v>674084.03070723254</v>
      </c>
      <c r="BQ62">
        <f t="shared" si="1"/>
        <v>1.3239480502636918E-3</v>
      </c>
      <c r="BR62">
        <f t="shared" si="2"/>
        <v>4.3690285658701832E-2</v>
      </c>
      <c r="BS62">
        <v>24.344010371662371</v>
      </c>
      <c r="BT62">
        <v>12.760525119546489</v>
      </c>
      <c r="BU62">
        <f t="shared" si="4"/>
        <v>37.104535491208864</v>
      </c>
      <c r="BV62">
        <f t="shared" si="5"/>
        <v>2501.1574841433635</v>
      </c>
      <c r="BW62">
        <f t="shared" si="7"/>
        <v>9179.2479668061442</v>
      </c>
      <c r="BX62">
        <f t="shared" si="6"/>
        <v>1.8028683212966013E-2</v>
      </c>
    </row>
    <row r="63" spans="1:76" x14ac:dyDescent="0.25">
      <c r="A63">
        <v>28022</v>
      </c>
      <c r="B63" t="s">
        <v>131</v>
      </c>
      <c r="C63" t="s">
        <v>607</v>
      </c>
      <c r="D63" t="s">
        <v>607</v>
      </c>
      <c r="E63" t="s">
        <v>781</v>
      </c>
      <c r="F63">
        <v>33.383180000000003</v>
      </c>
      <c r="G63">
        <v>-110.98437</v>
      </c>
      <c r="H63" t="s">
        <v>829</v>
      </c>
      <c r="I63" t="s">
        <v>832</v>
      </c>
      <c r="J63" t="s">
        <v>838</v>
      </c>
      <c r="K63" t="s">
        <v>844</v>
      </c>
      <c r="L63">
        <v>95850000</v>
      </c>
      <c r="M63">
        <v>377166.66666666669</v>
      </c>
      <c r="O63">
        <v>2008</v>
      </c>
      <c r="P63">
        <v>2025</v>
      </c>
      <c r="Q63">
        <v>17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400</v>
      </c>
      <c r="AU63">
        <v>12700</v>
      </c>
      <c r="AV63">
        <v>13381</v>
      </c>
      <c r="AW63">
        <v>10712</v>
      </c>
      <c r="AX63">
        <v>10387</v>
      </c>
      <c r="AY63">
        <v>9700</v>
      </c>
      <c r="AZ63">
        <v>10500</v>
      </c>
      <c r="BA63">
        <v>6708</v>
      </c>
      <c r="BB63">
        <v>3900</v>
      </c>
      <c r="BC63">
        <v>4100</v>
      </c>
      <c r="BD63">
        <v>3200</v>
      </c>
      <c r="BE63">
        <v>4400</v>
      </c>
      <c r="BF63">
        <v>5000</v>
      </c>
      <c r="BG63">
        <v>5400</v>
      </c>
      <c r="BH63">
        <v>4100</v>
      </c>
      <c r="BI63">
        <v>3900</v>
      </c>
      <c r="BJ63" t="s">
        <v>953</v>
      </c>
      <c r="BK63">
        <v>131799.7261340415</v>
      </c>
      <c r="BL63">
        <v>72322050.920003891</v>
      </c>
      <c r="BM63">
        <v>11673096.877464641</v>
      </c>
      <c r="BN63">
        <v>400776315.78947359</v>
      </c>
      <c r="BO63">
        <v>400776315.78947359</v>
      </c>
      <c r="BP63">
        <f t="shared" si="0"/>
        <v>11673096.877464641</v>
      </c>
      <c r="BQ63">
        <f t="shared" si="1"/>
        <v>8.8566928170950798E-2</v>
      </c>
      <c r="BR63">
        <f t="shared" si="2"/>
        <v>1.5056377789061637</v>
      </c>
      <c r="BS63">
        <v>11.08737275440418</v>
      </c>
      <c r="BT63">
        <v>12.34704715000713</v>
      </c>
      <c r="BU63">
        <f t="shared" si="4"/>
        <v>23.43441990441131</v>
      </c>
      <c r="BV63">
        <f t="shared" si="5"/>
        <v>27355.225381137891</v>
      </c>
      <c r="BW63">
        <f t="shared" si="7"/>
        <v>100393.67714877606</v>
      </c>
      <c r="BX63">
        <f t="shared" si="6"/>
        <v>0.76171385247549594</v>
      </c>
    </row>
    <row r="64" spans="1:76" x14ac:dyDescent="0.25">
      <c r="A64">
        <v>29152</v>
      </c>
      <c r="B64" t="s">
        <v>132</v>
      </c>
      <c r="C64" t="s">
        <v>607</v>
      </c>
      <c r="D64" t="s">
        <v>631</v>
      </c>
      <c r="E64" t="s">
        <v>778</v>
      </c>
      <c r="F64">
        <v>-28.17662</v>
      </c>
      <c r="G64">
        <v>-69.543940000000006</v>
      </c>
      <c r="H64" t="s">
        <v>825</v>
      </c>
      <c r="I64" t="s">
        <v>832</v>
      </c>
      <c r="J64" t="s">
        <v>838</v>
      </c>
      <c r="K64" t="s">
        <v>844</v>
      </c>
      <c r="L64">
        <v>1350000000</v>
      </c>
      <c r="M64">
        <v>3085561.8571428568</v>
      </c>
      <c r="O64">
        <v>2013</v>
      </c>
      <c r="P64">
        <v>2042</v>
      </c>
      <c r="Q64">
        <v>29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16193</v>
      </c>
      <c r="AZ64">
        <v>46304</v>
      </c>
      <c r="BA64">
        <v>75367</v>
      </c>
      <c r="BB64">
        <v>117382</v>
      </c>
      <c r="BC64">
        <v>120937</v>
      </c>
      <c r="BD64">
        <v>136550</v>
      </c>
      <c r="BE64">
        <v>146065</v>
      </c>
      <c r="BF64">
        <v>126973</v>
      </c>
      <c r="BG64">
        <v>109716</v>
      </c>
      <c r="BH64">
        <v>125258</v>
      </c>
      <c r="BI64">
        <v>139520</v>
      </c>
      <c r="BJ64" t="s">
        <v>954</v>
      </c>
      <c r="BK64">
        <v>1727402.5343147309</v>
      </c>
      <c r="BL64">
        <v>18995309.01864852</v>
      </c>
      <c r="BM64">
        <v>18995309.01864852</v>
      </c>
      <c r="BN64">
        <v>5680439953.3964605</v>
      </c>
      <c r="BO64">
        <v>5428813387.3250799</v>
      </c>
      <c r="BP64">
        <f t="shared" si="0"/>
        <v>18153873.422279026</v>
      </c>
      <c r="BQ64">
        <f t="shared" si="1"/>
        <v>1.0509347451826426E-2</v>
      </c>
      <c r="BR64">
        <f t="shared" si="2"/>
        <v>0.30477107610296633</v>
      </c>
      <c r="BS64">
        <v>0.25454221512538611</v>
      </c>
      <c r="BT64">
        <v>1.0740818383621771</v>
      </c>
      <c r="BU64">
        <f t="shared" si="4"/>
        <v>1.3286240534875633</v>
      </c>
      <c r="BV64">
        <f t="shared" si="5"/>
        <v>2411.9672892808503</v>
      </c>
      <c r="BW64">
        <f t="shared" si="7"/>
        <v>8851.9199516607205</v>
      </c>
      <c r="BX64">
        <f t="shared" si="6"/>
        <v>5.1244106546204189E-3</v>
      </c>
    </row>
    <row r="65" spans="1:76" x14ac:dyDescent="0.25">
      <c r="A65">
        <v>30972</v>
      </c>
      <c r="B65" t="s">
        <v>133</v>
      </c>
      <c r="C65" t="s">
        <v>607</v>
      </c>
      <c r="D65" t="s">
        <v>627</v>
      </c>
      <c r="E65" t="s">
        <v>778</v>
      </c>
      <c r="F65">
        <v>-22.972000000000001</v>
      </c>
      <c r="G65">
        <v>-69.061000000000007</v>
      </c>
      <c r="H65" t="s">
        <v>825</v>
      </c>
      <c r="I65" t="s">
        <v>832</v>
      </c>
      <c r="J65" t="s">
        <v>838</v>
      </c>
      <c r="K65" t="s">
        <v>844</v>
      </c>
      <c r="L65">
        <v>1882500000</v>
      </c>
      <c r="M65">
        <v>6681135</v>
      </c>
      <c r="O65">
        <v>2001</v>
      </c>
      <c r="P65">
        <v>2064</v>
      </c>
      <c r="Q65">
        <v>63</v>
      </c>
      <c r="AL65">
        <v>0</v>
      </c>
      <c r="AM65">
        <v>34000</v>
      </c>
      <c r="AN65">
        <v>84300</v>
      </c>
      <c r="AO65">
        <v>92400</v>
      </c>
      <c r="AP65">
        <v>97800</v>
      </c>
      <c r="AQ65">
        <v>98100</v>
      </c>
      <c r="AR65">
        <v>94000</v>
      </c>
      <c r="AS65">
        <v>93000</v>
      </c>
      <c r="AT65">
        <v>90800</v>
      </c>
      <c r="AU65">
        <v>90200</v>
      </c>
      <c r="AV65">
        <v>95300</v>
      </c>
      <c r="AW65">
        <v>90100</v>
      </c>
      <c r="AX65">
        <v>163200</v>
      </c>
      <c r="AY65">
        <v>174900</v>
      </c>
      <c r="AZ65">
        <v>172800</v>
      </c>
      <c r="BA65">
        <v>145200</v>
      </c>
      <c r="BB65">
        <v>180400</v>
      </c>
      <c r="BC65">
        <v>163900</v>
      </c>
      <c r="BD65">
        <v>155500</v>
      </c>
      <c r="BE65">
        <v>195500</v>
      </c>
      <c r="BF65">
        <v>153500</v>
      </c>
      <c r="BG65">
        <v>185400</v>
      </c>
      <c r="BH65">
        <v>149300</v>
      </c>
      <c r="BI65">
        <v>162700</v>
      </c>
      <c r="BJ65" t="s">
        <v>955</v>
      </c>
      <c r="BK65">
        <v>6415386.3149878047</v>
      </c>
      <c r="BL65">
        <v>151649322.48018911</v>
      </c>
      <c r="BM65">
        <v>151649322.48018911</v>
      </c>
      <c r="BN65">
        <v>7922410845.0820389</v>
      </c>
      <c r="BO65">
        <v>7560850776.3680296</v>
      </c>
      <c r="BP65">
        <f t="shared" si="0"/>
        <v>144728406.54581708</v>
      </c>
      <c r="BQ65">
        <f t="shared" si="1"/>
        <v>2.2559577777521916E-2</v>
      </c>
      <c r="BR65">
        <f t="shared" si="2"/>
        <v>1.4212533999838808</v>
      </c>
      <c r="BS65">
        <v>0.1638806037920339</v>
      </c>
      <c r="BT65">
        <v>0.58588577386013574</v>
      </c>
      <c r="BU65">
        <f t="shared" si="4"/>
        <v>0.74976637765216969</v>
      </c>
      <c r="BV65">
        <f t="shared" si="5"/>
        <v>10851.249311922784</v>
      </c>
      <c r="BW65">
        <f t="shared" si="7"/>
        <v>39824.084974756617</v>
      </c>
      <c r="BX65">
        <f t="shared" si="6"/>
        <v>6.2075895385627026E-3</v>
      </c>
    </row>
    <row r="66" spans="1:76" x14ac:dyDescent="0.25">
      <c r="A66">
        <v>28638</v>
      </c>
      <c r="B66" t="s">
        <v>134</v>
      </c>
      <c r="C66" t="s">
        <v>607</v>
      </c>
      <c r="D66" t="s">
        <v>632</v>
      </c>
      <c r="E66" t="s">
        <v>770</v>
      </c>
      <c r="F66">
        <v>46.997529999999998</v>
      </c>
      <c r="G66">
        <v>77.404160000000005</v>
      </c>
      <c r="H66" t="s">
        <v>826</v>
      </c>
      <c r="I66" t="s">
        <v>832</v>
      </c>
      <c r="J66" t="s">
        <v>839</v>
      </c>
      <c r="K66" t="s">
        <v>844</v>
      </c>
      <c r="L66">
        <v>2119524000</v>
      </c>
      <c r="M66">
        <v>3019236.846153846</v>
      </c>
      <c r="O66">
        <v>1938</v>
      </c>
      <c r="P66">
        <v>2061</v>
      </c>
      <c r="Q66">
        <v>123</v>
      </c>
      <c r="AG66">
        <v>135000</v>
      </c>
      <c r="AH66">
        <v>78700</v>
      </c>
      <c r="AI66">
        <v>93000</v>
      </c>
      <c r="AJ66">
        <v>226400</v>
      </c>
      <c r="AK66">
        <v>274000</v>
      </c>
      <c r="AL66">
        <v>0</v>
      </c>
      <c r="AM66">
        <v>0</v>
      </c>
      <c r="AN66">
        <v>40120</v>
      </c>
      <c r="AO66">
        <v>33200</v>
      </c>
      <c r="AP66">
        <v>30100</v>
      </c>
      <c r="AQ66">
        <v>32900</v>
      </c>
      <c r="AR66">
        <v>43400</v>
      </c>
      <c r="AS66">
        <v>32500</v>
      </c>
      <c r="AT66">
        <v>38800</v>
      </c>
      <c r="AU66">
        <v>37900</v>
      </c>
      <c r="AV66">
        <v>41700</v>
      </c>
      <c r="AW66">
        <v>62300</v>
      </c>
      <c r="AX66">
        <v>78500</v>
      </c>
      <c r="AY66">
        <v>82800</v>
      </c>
      <c r="AZ66">
        <v>72700</v>
      </c>
      <c r="BA66">
        <v>80335</v>
      </c>
      <c r="BB66">
        <v>80335</v>
      </c>
      <c r="BC66">
        <v>80335</v>
      </c>
      <c r="BD66">
        <v>80335</v>
      </c>
      <c r="BE66">
        <v>80335</v>
      </c>
      <c r="BF66">
        <v>79208</v>
      </c>
      <c r="BG66">
        <v>80335</v>
      </c>
      <c r="BH66">
        <v>80335</v>
      </c>
      <c r="BI66">
        <v>80335</v>
      </c>
      <c r="BJ66" t="s">
        <v>956</v>
      </c>
      <c r="BK66">
        <v>1872223.468562962</v>
      </c>
      <c r="BL66">
        <v>51429176.337299109</v>
      </c>
      <c r="BM66">
        <v>51429176.337299109</v>
      </c>
      <c r="BN66">
        <v>7686401288.6238174</v>
      </c>
      <c r="BO66">
        <v>3239143244.2491541</v>
      </c>
      <c r="BP66">
        <f t="shared" si="0"/>
        <v>21672882.124540586</v>
      </c>
      <c r="BQ66">
        <f t="shared" si="1"/>
        <v>1.1576012419701028E-2</v>
      </c>
      <c r="BR66">
        <f t="shared" si="2"/>
        <v>1.4238495276232264</v>
      </c>
      <c r="BS66">
        <v>2.064349284714984</v>
      </c>
      <c r="BT66">
        <v>1.5043157338788791</v>
      </c>
      <c r="BU66">
        <f t="shared" si="4"/>
        <v>3.5686650185938631</v>
      </c>
      <c r="BV66">
        <f t="shared" si="5"/>
        <v>7734.3256289956244</v>
      </c>
      <c r="BW66">
        <f t="shared" si="7"/>
        <v>28384.97505841394</v>
      </c>
      <c r="BX66">
        <f t="shared" si="6"/>
        <v>1.5161104181757225E-2</v>
      </c>
    </row>
    <row r="67" spans="1:76" x14ac:dyDescent="0.25">
      <c r="A67">
        <v>25700</v>
      </c>
      <c r="B67" t="s">
        <v>135</v>
      </c>
      <c r="C67" t="s">
        <v>607</v>
      </c>
      <c r="D67" t="s">
        <v>633</v>
      </c>
      <c r="E67" t="s">
        <v>784</v>
      </c>
      <c r="F67">
        <v>18.8779</v>
      </c>
      <c r="G67">
        <v>-70.242149999999995</v>
      </c>
      <c r="H67" t="s">
        <v>825</v>
      </c>
      <c r="I67" t="s">
        <v>832</v>
      </c>
      <c r="J67" t="s">
        <v>838</v>
      </c>
      <c r="K67" t="s">
        <v>847</v>
      </c>
      <c r="L67">
        <v>14898000</v>
      </c>
      <c r="M67">
        <v>157069.4736842105</v>
      </c>
      <c r="O67">
        <v>2008</v>
      </c>
      <c r="P67">
        <v>2023</v>
      </c>
      <c r="Q67">
        <v>15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2313</v>
      </c>
      <c r="AU67">
        <v>11476</v>
      </c>
      <c r="AV67">
        <v>9148</v>
      </c>
      <c r="AW67">
        <v>11707</v>
      </c>
      <c r="AX67">
        <v>11505</v>
      </c>
      <c r="AY67">
        <v>11000</v>
      </c>
      <c r="AZ67">
        <v>9260</v>
      </c>
      <c r="BA67">
        <v>6561</v>
      </c>
      <c r="BB67">
        <v>0</v>
      </c>
      <c r="BC67">
        <v>8549</v>
      </c>
      <c r="BD67">
        <v>8600</v>
      </c>
      <c r="BE67">
        <v>6047</v>
      </c>
      <c r="BF67">
        <v>2193</v>
      </c>
      <c r="BG67">
        <v>5600</v>
      </c>
      <c r="BH67">
        <v>8000</v>
      </c>
      <c r="BI67">
        <v>8000</v>
      </c>
      <c r="BJ67" t="s">
        <v>957</v>
      </c>
      <c r="BK67">
        <v>187982.46048939199</v>
      </c>
      <c r="BL67">
        <v>32181599.224406511</v>
      </c>
      <c r="BM67">
        <v>6322030.2170147067</v>
      </c>
      <c r="BN67">
        <v>64269196.261904292</v>
      </c>
      <c r="BO67">
        <v>25576599.977391411</v>
      </c>
      <c r="BP67">
        <f t="shared" ref="BP67:BP130" si="8">(BO67/BN67)*BM67</f>
        <v>2515918.1584695163</v>
      </c>
      <c r="BQ67">
        <f t="shared" ref="BQ67:BQ130" si="9">BP67/(BK67*1000)</f>
        <v>1.338379204059568E-2</v>
      </c>
      <c r="BR67">
        <f t="shared" ref="BR67:BR130" si="10">BQ67*Q67</f>
        <v>0.20075688060893521</v>
      </c>
      <c r="BS67">
        <v>40.063750732743941</v>
      </c>
      <c r="BT67">
        <v>13.62803327532531</v>
      </c>
      <c r="BU67">
        <f t="shared" ref="BU67:BU130" si="11">SUM(BS67:BT67)</f>
        <v>53.691784008069249</v>
      </c>
      <c r="BV67">
        <f t="shared" si="5"/>
        <v>13508.413434652461</v>
      </c>
      <c r="BW67">
        <f t="shared" si="7"/>
        <v>49575.87730517453</v>
      </c>
      <c r="BX67">
        <f t="shared" si="6"/>
        <v>0.26372607942309673</v>
      </c>
    </row>
    <row r="68" spans="1:76" x14ac:dyDescent="0.25">
      <c r="A68">
        <v>27055</v>
      </c>
      <c r="B68" t="s">
        <v>136</v>
      </c>
      <c r="C68" t="s">
        <v>607</v>
      </c>
      <c r="D68" t="s">
        <v>634</v>
      </c>
      <c r="E68" t="s">
        <v>779</v>
      </c>
      <c r="F68">
        <v>-16.526669999999999</v>
      </c>
      <c r="G68">
        <v>-71.605559999999997</v>
      </c>
      <c r="H68" t="s">
        <v>825</v>
      </c>
      <c r="I68" t="s">
        <v>832</v>
      </c>
      <c r="J68" t="s">
        <v>838</v>
      </c>
      <c r="K68" t="s">
        <v>844</v>
      </c>
      <c r="L68">
        <v>4890000000</v>
      </c>
      <c r="M68">
        <v>11641886.39130435</v>
      </c>
      <c r="O68">
        <v>1976</v>
      </c>
      <c r="P68">
        <v>2052</v>
      </c>
      <c r="Q68">
        <v>76</v>
      </c>
      <c r="AC68">
        <v>17910</v>
      </c>
      <c r="AD68">
        <v>25170</v>
      </c>
      <c r="AF68">
        <v>15000</v>
      </c>
      <c r="AG68">
        <v>28560</v>
      </c>
      <c r="AH68">
        <v>47600</v>
      </c>
      <c r="AI68">
        <v>55340</v>
      </c>
      <c r="AJ68">
        <v>58968</v>
      </c>
      <c r="AK68">
        <v>67896</v>
      </c>
      <c r="AL68">
        <v>78700</v>
      </c>
      <c r="AM68">
        <v>84900</v>
      </c>
      <c r="AN68">
        <v>86456</v>
      </c>
      <c r="AO68">
        <v>96271</v>
      </c>
      <c r="AP68">
        <v>88542</v>
      </c>
      <c r="AQ68">
        <v>93530</v>
      </c>
      <c r="AR68">
        <v>100600</v>
      </c>
      <c r="AS68">
        <v>269400</v>
      </c>
      <c r="AT68">
        <v>314793</v>
      </c>
      <c r="AU68">
        <v>300281</v>
      </c>
      <c r="AV68">
        <v>303003</v>
      </c>
      <c r="AW68">
        <v>293580</v>
      </c>
      <c r="AX68">
        <v>269649</v>
      </c>
      <c r="AY68">
        <v>252759</v>
      </c>
      <c r="AZ68">
        <v>226906</v>
      </c>
      <c r="BA68">
        <v>246973</v>
      </c>
      <c r="BB68">
        <v>502494</v>
      </c>
      <c r="BC68">
        <v>481810</v>
      </c>
      <c r="BD68">
        <v>476013</v>
      </c>
      <c r="BE68">
        <v>455305</v>
      </c>
      <c r="BF68">
        <v>371945</v>
      </c>
      <c r="BG68">
        <v>402370</v>
      </c>
      <c r="BH68">
        <v>441553</v>
      </c>
      <c r="BI68">
        <v>447034</v>
      </c>
      <c r="BJ68" t="s">
        <v>958</v>
      </c>
      <c r="BK68">
        <v>12548851.66916842</v>
      </c>
      <c r="BL68">
        <v>55100031.605646387</v>
      </c>
      <c r="BM68">
        <v>55100031.605646387</v>
      </c>
      <c r="BN68">
        <v>20579094470.607101</v>
      </c>
      <c r="BO68">
        <v>19641125495.78553</v>
      </c>
      <c r="BP68">
        <f t="shared" si="8"/>
        <v>52588642.184134118</v>
      </c>
      <c r="BQ68">
        <f t="shared" si="9"/>
        <v>4.190713506745835E-3</v>
      </c>
      <c r="BR68">
        <f t="shared" si="10"/>
        <v>0.31849422651268344</v>
      </c>
      <c r="BS68">
        <v>0.81581845237810457</v>
      </c>
      <c r="BT68">
        <v>3.0005454873025998</v>
      </c>
      <c r="BU68">
        <f t="shared" si="11"/>
        <v>3.8163639396807043</v>
      </c>
      <c r="BV68">
        <f t="shared" ref="BV68:BV131" si="12">(BP68/10000)*BU68</f>
        <v>20069.739766830095</v>
      </c>
      <c r="BW68">
        <f t="shared" si="7"/>
        <v>73655.944944266448</v>
      </c>
      <c r="BX68">
        <f t="shared" ref="BX68:BX131" si="13">(BW68*1000)/(BK68*1000)</f>
        <v>5.8695366624847067E-3</v>
      </c>
    </row>
    <row r="69" spans="1:76" x14ac:dyDescent="0.25">
      <c r="A69">
        <v>29357</v>
      </c>
      <c r="B69" t="s">
        <v>137</v>
      </c>
      <c r="C69" t="s">
        <v>607</v>
      </c>
      <c r="D69" t="s">
        <v>615</v>
      </c>
      <c r="E69" t="s">
        <v>769</v>
      </c>
      <c r="F69">
        <v>-14.23306</v>
      </c>
      <c r="G69">
        <v>-49.366669999999999</v>
      </c>
      <c r="H69" t="s">
        <v>826</v>
      </c>
      <c r="I69" t="s">
        <v>832</v>
      </c>
      <c r="J69" t="s">
        <v>838</v>
      </c>
      <c r="K69" t="s">
        <v>851</v>
      </c>
      <c r="L69">
        <v>824848000</v>
      </c>
      <c r="M69">
        <v>1157657.1200000001</v>
      </c>
      <c r="O69">
        <v>2006</v>
      </c>
      <c r="P69">
        <v>2051</v>
      </c>
      <c r="Q69">
        <v>45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2041</v>
      </c>
      <c r="AS69">
        <v>55747</v>
      </c>
      <c r="AT69">
        <v>63242</v>
      </c>
      <c r="AU69">
        <v>65306</v>
      </c>
      <c r="AV69">
        <v>67767</v>
      </c>
      <c r="AW69">
        <v>75342</v>
      </c>
      <c r="AX69">
        <v>68311</v>
      </c>
      <c r="AY69">
        <v>59058</v>
      </c>
      <c r="AZ69">
        <v>60555</v>
      </c>
      <c r="BA69">
        <v>59421</v>
      </c>
      <c r="BB69">
        <v>52412</v>
      </c>
      <c r="BC69">
        <v>57758</v>
      </c>
      <c r="BD69">
        <v>58582</v>
      </c>
      <c r="BE69">
        <v>59738</v>
      </c>
      <c r="BF69">
        <v>50038</v>
      </c>
      <c r="BG69">
        <v>52019</v>
      </c>
      <c r="BH69">
        <v>45739</v>
      </c>
      <c r="BI69">
        <v>45719</v>
      </c>
      <c r="BJ69" t="s">
        <v>959</v>
      </c>
      <c r="BK69">
        <v>2073643.3455245949</v>
      </c>
      <c r="BL69">
        <v>30912627.188260838</v>
      </c>
      <c r="BM69">
        <v>30912627.188260838</v>
      </c>
      <c r="BN69">
        <v>3449570142.4541879</v>
      </c>
      <c r="BO69">
        <v>3444507308.7061019</v>
      </c>
      <c r="BP69">
        <f t="shared" si="8"/>
        <v>30867257.624602865</v>
      </c>
      <c r="BQ69">
        <f t="shared" si="9"/>
        <v>1.4885519099136114E-2</v>
      </c>
      <c r="BR69">
        <f t="shared" si="10"/>
        <v>0.66984835946112509</v>
      </c>
      <c r="BS69">
        <v>44.504435878884408</v>
      </c>
      <c r="BT69">
        <v>5.7229717108536722</v>
      </c>
      <c r="BU69">
        <f t="shared" si="11"/>
        <v>50.227407589738078</v>
      </c>
      <c r="BV69">
        <f t="shared" si="12"/>
        <v>155038.23298883784</v>
      </c>
      <c r="BW69">
        <f t="shared" si="7"/>
        <v>568990.31506903493</v>
      </c>
      <c r="BX69">
        <f t="shared" si="13"/>
        <v>0.27439159983661054</v>
      </c>
    </row>
    <row r="70" spans="1:76" x14ac:dyDescent="0.25">
      <c r="A70">
        <v>29477</v>
      </c>
      <c r="B70" t="s">
        <v>138</v>
      </c>
      <c r="C70" t="s">
        <v>607</v>
      </c>
      <c r="D70" t="s">
        <v>615</v>
      </c>
      <c r="E70" t="s">
        <v>779</v>
      </c>
      <c r="F70">
        <v>-16.7773</v>
      </c>
      <c r="G70">
        <v>-71.355289999999997</v>
      </c>
      <c r="H70" t="s">
        <v>825</v>
      </c>
      <c r="I70" t="s">
        <v>834</v>
      </c>
      <c r="J70" t="s">
        <v>838</v>
      </c>
      <c r="L70">
        <v>154187468</v>
      </c>
      <c r="M70">
        <v>418485.85714285722</v>
      </c>
      <c r="O70">
        <v>2006</v>
      </c>
      <c r="P70">
        <v>2013</v>
      </c>
      <c r="Q70">
        <v>7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5000</v>
      </c>
      <c r="AS70">
        <v>6016</v>
      </c>
      <c r="AT70">
        <v>30</v>
      </c>
      <c r="AU70">
        <v>5695</v>
      </c>
      <c r="AV70">
        <v>6551</v>
      </c>
      <c r="AW70">
        <v>8474</v>
      </c>
      <c r="AX70">
        <v>5920</v>
      </c>
      <c r="AY70">
        <v>1271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960</v>
      </c>
      <c r="BK70">
        <v>41637.19436587274</v>
      </c>
      <c r="BL70">
        <v>8470711.3338801954</v>
      </c>
      <c r="BM70">
        <v>8470711.3338801954</v>
      </c>
      <c r="BN70">
        <v>644822422.98388386</v>
      </c>
      <c r="BO70">
        <v>643876035.87192822</v>
      </c>
      <c r="BP70">
        <f t="shared" si="8"/>
        <v>8458279.1172733586</v>
      </c>
      <c r="BQ70">
        <f t="shared" si="9"/>
        <v>0.20314238858048639</v>
      </c>
      <c r="BR70">
        <f t="shared" si="10"/>
        <v>1.4219967200634047</v>
      </c>
      <c r="BS70">
        <v>0.1210526315789474</v>
      </c>
      <c r="BT70">
        <v>0.37370110521955691</v>
      </c>
      <c r="BU70">
        <f t="shared" si="11"/>
        <v>0.49475373679850432</v>
      </c>
      <c r="BV70">
        <f t="shared" si="12"/>
        <v>418.47652001557486</v>
      </c>
      <c r="BW70">
        <f t="shared" si="7"/>
        <v>1535.8088284571597</v>
      </c>
      <c r="BX70">
        <f t="shared" si="13"/>
        <v>3.6885502297819589E-2</v>
      </c>
    </row>
    <row r="71" spans="1:76" x14ac:dyDescent="0.25">
      <c r="A71">
        <v>33372</v>
      </c>
      <c r="B71" t="s">
        <v>139</v>
      </c>
      <c r="C71" t="s">
        <v>607</v>
      </c>
      <c r="D71" t="s">
        <v>635</v>
      </c>
      <c r="E71" t="s">
        <v>767</v>
      </c>
      <c r="F71">
        <v>29.68666</v>
      </c>
      <c r="G71">
        <v>115.79877999999999</v>
      </c>
      <c r="H71" t="s">
        <v>826</v>
      </c>
      <c r="I71" t="s">
        <v>832</v>
      </c>
      <c r="J71" t="s">
        <v>838</v>
      </c>
      <c r="K71" t="s">
        <v>852</v>
      </c>
      <c r="L71">
        <v>450000000</v>
      </c>
      <c r="M71">
        <v>1023285.384615385</v>
      </c>
      <c r="O71">
        <v>1991</v>
      </c>
      <c r="P71">
        <v>2042</v>
      </c>
      <c r="Q71">
        <v>51</v>
      </c>
      <c r="AL71">
        <v>0</v>
      </c>
      <c r="AM71">
        <v>0</v>
      </c>
      <c r="AN71">
        <v>11001</v>
      </c>
      <c r="AO71">
        <v>11001</v>
      </c>
      <c r="AP71">
        <v>11001</v>
      </c>
      <c r="AQ71">
        <v>6100</v>
      </c>
      <c r="AR71">
        <v>6188</v>
      </c>
      <c r="AS71">
        <v>11001</v>
      </c>
      <c r="AT71">
        <v>15940</v>
      </c>
      <c r="AU71">
        <v>15940</v>
      </c>
      <c r="AV71">
        <v>15940</v>
      </c>
      <c r="AW71">
        <v>15940</v>
      </c>
      <c r="AX71">
        <v>15940</v>
      </c>
      <c r="AY71">
        <v>15940</v>
      </c>
      <c r="AZ71">
        <v>15940</v>
      </c>
      <c r="BA71">
        <v>15940</v>
      </c>
      <c r="BB71">
        <v>15939</v>
      </c>
      <c r="BC71">
        <v>15656</v>
      </c>
      <c r="BD71">
        <v>15440</v>
      </c>
      <c r="BE71">
        <v>15710</v>
      </c>
      <c r="BF71">
        <v>17200</v>
      </c>
      <c r="BG71">
        <v>1268</v>
      </c>
      <c r="BH71">
        <v>11502</v>
      </c>
      <c r="BI71">
        <v>11502</v>
      </c>
      <c r="BJ71" t="s">
        <v>961</v>
      </c>
      <c r="BK71">
        <v>494496.48109503533</v>
      </c>
      <c r="BL71">
        <v>5540481.9784074947</v>
      </c>
      <c r="BM71">
        <v>5540481.9784074947</v>
      </c>
      <c r="BN71">
        <v>1881915272.5750389</v>
      </c>
      <c r="BO71">
        <v>1879153240.275486</v>
      </c>
      <c r="BP71">
        <f t="shared" si="8"/>
        <v>5532350.3741836166</v>
      </c>
      <c r="BQ71">
        <f t="shared" si="9"/>
        <v>1.1187845789989305E-2</v>
      </c>
      <c r="BR71">
        <f t="shared" si="10"/>
        <v>0.5705801352894545</v>
      </c>
      <c r="BS71">
        <v>27.843753853000791</v>
      </c>
      <c r="BT71">
        <v>4.7516899143233342</v>
      </c>
      <c r="BU71">
        <f t="shared" si="11"/>
        <v>32.595443767324127</v>
      </c>
      <c r="BV71">
        <f t="shared" si="12"/>
        <v>18032.941552283668</v>
      </c>
      <c r="BW71">
        <f t="shared" ref="BW71:BW134" si="14">BV71*3.67</f>
        <v>66180.895496881058</v>
      </c>
      <c r="BX71">
        <f t="shared" si="13"/>
        <v>0.13383491698530817</v>
      </c>
    </row>
    <row r="72" spans="1:76" x14ac:dyDescent="0.25">
      <c r="A72">
        <v>31323</v>
      </c>
      <c r="B72" t="s">
        <v>140</v>
      </c>
      <c r="C72" t="s">
        <v>607</v>
      </c>
      <c r="D72" t="s">
        <v>636</v>
      </c>
      <c r="E72" t="s">
        <v>785</v>
      </c>
      <c r="F72">
        <v>-12.91306</v>
      </c>
      <c r="G72">
        <v>28.080279999999998</v>
      </c>
      <c r="H72" t="s">
        <v>825</v>
      </c>
      <c r="I72" t="s">
        <v>832</v>
      </c>
      <c r="J72" t="s">
        <v>838</v>
      </c>
      <c r="L72">
        <v>7348300</v>
      </c>
      <c r="M72">
        <v>130391.3043478261</v>
      </c>
      <c r="O72">
        <v>2006</v>
      </c>
      <c r="P72">
        <v>2023</v>
      </c>
      <c r="Q72">
        <v>17</v>
      </c>
      <c r="AL72">
        <v>0</v>
      </c>
      <c r="AM72">
        <v>0</v>
      </c>
      <c r="AN72">
        <v>0</v>
      </c>
      <c r="AO72">
        <v>0</v>
      </c>
      <c r="AQ72">
        <v>0</v>
      </c>
      <c r="AR72">
        <v>8002</v>
      </c>
      <c r="AS72">
        <v>10770</v>
      </c>
      <c r="AT72">
        <v>14583</v>
      </c>
      <c r="AU72">
        <v>15940</v>
      </c>
      <c r="AV72">
        <v>9008</v>
      </c>
      <c r="AW72">
        <v>17533</v>
      </c>
      <c r="AX72">
        <v>17806</v>
      </c>
      <c r="AY72">
        <v>18125</v>
      </c>
      <c r="AZ72">
        <v>16890</v>
      </c>
      <c r="BA72">
        <v>12726</v>
      </c>
      <c r="BB72">
        <v>10458</v>
      </c>
      <c r="BC72">
        <v>10966</v>
      </c>
      <c r="BD72">
        <v>10024</v>
      </c>
      <c r="BE72">
        <v>8174</v>
      </c>
      <c r="BF72">
        <v>8023</v>
      </c>
      <c r="BG72">
        <v>3051</v>
      </c>
      <c r="BH72">
        <v>3737</v>
      </c>
      <c r="BI72">
        <v>3795</v>
      </c>
      <c r="BJ72" t="s">
        <v>962</v>
      </c>
      <c r="BK72">
        <v>239294.91710498519</v>
      </c>
      <c r="BL72">
        <v>1339160.7831622381</v>
      </c>
      <c r="BM72">
        <v>1339160.7831622381</v>
      </c>
      <c r="BN72">
        <v>31409365.055671599</v>
      </c>
      <c r="BO72">
        <v>29377366.366944648</v>
      </c>
      <c r="BP72">
        <f t="shared" si="8"/>
        <v>1252525.0631928253</v>
      </c>
      <c r="BQ72">
        <f t="shared" si="9"/>
        <v>5.2342317937464113E-3</v>
      </c>
      <c r="BR72">
        <f t="shared" si="10"/>
        <v>8.8981940493688988E-2</v>
      </c>
      <c r="BS72">
        <v>18.03082405217296</v>
      </c>
      <c r="BT72">
        <v>21.93167999574171</v>
      </c>
      <c r="BU72">
        <f t="shared" si="11"/>
        <v>39.96250404791467</v>
      </c>
      <c r="BV72">
        <f t="shared" si="12"/>
        <v>5005.4037907957863</v>
      </c>
      <c r="BW72">
        <f t="shared" si="14"/>
        <v>18369.831912220536</v>
      </c>
      <c r="BX72">
        <f t="shared" si="13"/>
        <v>7.676649439303046E-2</v>
      </c>
    </row>
    <row r="73" spans="1:76" x14ac:dyDescent="0.25">
      <c r="A73">
        <v>26697</v>
      </c>
      <c r="B73" t="s">
        <v>141</v>
      </c>
      <c r="C73" t="s">
        <v>607</v>
      </c>
      <c r="D73" t="s">
        <v>637</v>
      </c>
      <c r="E73" t="s">
        <v>778</v>
      </c>
      <c r="F73">
        <v>-22.283429999999999</v>
      </c>
      <c r="G73">
        <v>-68.898009999999999</v>
      </c>
      <c r="H73" t="s">
        <v>825</v>
      </c>
      <c r="I73" t="s">
        <v>832</v>
      </c>
      <c r="J73" t="s">
        <v>838</v>
      </c>
      <c r="K73" t="s">
        <v>844</v>
      </c>
      <c r="L73">
        <v>2750000000</v>
      </c>
      <c r="M73">
        <v>15386456.66666667</v>
      </c>
      <c r="O73">
        <v>1915</v>
      </c>
      <c r="P73">
        <v>2057</v>
      </c>
      <c r="Q73">
        <v>142</v>
      </c>
      <c r="AA73">
        <v>661000</v>
      </c>
      <c r="AB73">
        <v>667000</v>
      </c>
      <c r="AC73">
        <v>650000</v>
      </c>
      <c r="AD73">
        <v>628160</v>
      </c>
      <c r="AE73">
        <v>615000</v>
      </c>
      <c r="AF73">
        <v>606210</v>
      </c>
      <c r="AG73">
        <v>610150</v>
      </c>
      <c r="AI73">
        <v>650210</v>
      </c>
      <c r="AJ73">
        <v>650154</v>
      </c>
      <c r="AK73">
        <v>630067</v>
      </c>
      <c r="AL73">
        <v>630119</v>
      </c>
      <c r="AM73">
        <v>641931</v>
      </c>
      <c r="AN73">
        <v>893862</v>
      </c>
      <c r="AO73">
        <v>907169</v>
      </c>
      <c r="AP73">
        <v>982817</v>
      </c>
      <c r="AQ73">
        <v>964930</v>
      </c>
      <c r="AR73">
        <v>940613</v>
      </c>
      <c r="AS73">
        <v>896308</v>
      </c>
      <c r="AT73">
        <v>755258</v>
      </c>
      <c r="AU73">
        <v>874748</v>
      </c>
      <c r="AV73">
        <v>528377</v>
      </c>
      <c r="AW73">
        <v>443381</v>
      </c>
      <c r="AX73">
        <v>355901</v>
      </c>
      <c r="AY73">
        <v>339012</v>
      </c>
      <c r="AZ73">
        <v>340363</v>
      </c>
      <c r="BA73">
        <v>308625</v>
      </c>
      <c r="BB73">
        <v>302010</v>
      </c>
      <c r="BC73">
        <v>330910</v>
      </c>
      <c r="BD73">
        <v>320744</v>
      </c>
      <c r="BE73">
        <v>385309</v>
      </c>
      <c r="BF73">
        <v>400720</v>
      </c>
      <c r="BG73">
        <v>319280</v>
      </c>
      <c r="BH73">
        <v>268348</v>
      </c>
      <c r="BI73">
        <v>248495</v>
      </c>
      <c r="BJ73" t="s">
        <v>963</v>
      </c>
      <c r="BK73">
        <v>26812379.342995111</v>
      </c>
      <c r="BL73">
        <v>285298923.22082072</v>
      </c>
      <c r="BM73">
        <v>118324437.766633</v>
      </c>
      <c r="BN73">
        <v>11572868793.885189</v>
      </c>
      <c r="BO73">
        <v>11044710469.587629</v>
      </c>
      <c r="BP73">
        <f t="shared" si="8"/>
        <v>112924390.648904</v>
      </c>
      <c r="BQ73">
        <f t="shared" si="9"/>
        <v>4.2116512378229552E-3</v>
      </c>
      <c r="BR73">
        <f t="shared" si="10"/>
        <v>0.59805447577085968</v>
      </c>
      <c r="BS73">
        <v>1.1968187056013</v>
      </c>
      <c r="BT73">
        <v>1.365908176779197</v>
      </c>
      <c r="BU73">
        <f t="shared" si="11"/>
        <v>2.5627268823804972</v>
      </c>
      <c r="BV73">
        <f t="shared" si="12"/>
        <v>28939.43715923831</v>
      </c>
      <c r="BW73">
        <f t="shared" si="14"/>
        <v>106207.73437440459</v>
      </c>
      <c r="BX73">
        <f t="shared" si="13"/>
        <v>3.9611454476214539E-3</v>
      </c>
    </row>
    <row r="74" spans="1:76" x14ac:dyDescent="0.25">
      <c r="A74">
        <v>34468</v>
      </c>
      <c r="B74" t="s">
        <v>142</v>
      </c>
      <c r="C74" t="s">
        <v>607</v>
      </c>
      <c r="D74" t="s">
        <v>627</v>
      </c>
      <c r="E74" t="s">
        <v>786</v>
      </c>
      <c r="F74">
        <v>8.8428900000000006</v>
      </c>
      <c r="G74">
        <v>-80.656700000000001</v>
      </c>
      <c r="H74" t="s">
        <v>826</v>
      </c>
      <c r="I74" t="s">
        <v>835</v>
      </c>
      <c r="J74" t="s">
        <v>838</v>
      </c>
      <c r="K74" t="s">
        <v>844</v>
      </c>
      <c r="L74">
        <v>3182600000</v>
      </c>
      <c r="M74">
        <v>10072329.5</v>
      </c>
      <c r="O74">
        <v>2019</v>
      </c>
      <c r="P74">
        <v>2054</v>
      </c>
      <c r="Q74">
        <v>35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147480</v>
      </c>
      <c r="BF74">
        <v>205548</v>
      </c>
      <c r="BG74">
        <v>331000</v>
      </c>
      <c r="BH74">
        <v>350438</v>
      </c>
      <c r="BI74">
        <v>330863</v>
      </c>
      <c r="BJ74" t="s">
        <v>964</v>
      </c>
      <c r="BK74">
        <v>2113543.943240942</v>
      </c>
      <c r="BL74">
        <v>24843396.26075254</v>
      </c>
      <c r="BM74">
        <v>24843396.26075254</v>
      </c>
      <c r="BN74">
        <v>13393819259.260599</v>
      </c>
      <c r="BO74">
        <v>12782557068.190639</v>
      </c>
      <c r="BP74">
        <f t="shared" si="8"/>
        <v>23709602.490803968</v>
      </c>
      <c r="BQ74">
        <f t="shared" si="9"/>
        <v>1.1217936852757026E-2</v>
      </c>
      <c r="BR74">
        <f t="shared" si="10"/>
        <v>0.39262778984649593</v>
      </c>
      <c r="BS74">
        <v>57.036691778987922</v>
      </c>
      <c r="BT74">
        <v>14.79141238397299</v>
      </c>
      <c r="BU74">
        <f t="shared" si="11"/>
        <v>71.828104162960912</v>
      </c>
      <c r="BV74">
        <f t="shared" si="12"/>
        <v>170301.57973718649</v>
      </c>
      <c r="BW74">
        <f t="shared" si="14"/>
        <v>625006.79763547436</v>
      </c>
      <c r="BX74">
        <f t="shared" si="13"/>
        <v>0.29571507118847928</v>
      </c>
    </row>
    <row r="75" spans="1:76" x14ac:dyDescent="0.25">
      <c r="A75">
        <v>24673</v>
      </c>
      <c r="B75" t="s">
        <v>143</v>
      </c>
      <c r="C75" t="s">
        <v>607</v>
      </c>
      <c r="D75" t="s">
        <v>634</v>
      </c>
      <c r="E75" t="s">
        <v>781</v>
      </c>
      <c r="F75">
        <v>46.010829999999999</v>
      </c>
      <c r="G75">
        <v>-112.48</v>
      </c>
      <c r="H75" t="s">
        <v>825</v>
      </c>
      <c r="I75" t="s">
        <v>832</v>
      </c>
      <c r="J75" t="s">
        <v>838</v>
      </c>
      <c r="K75" t="s">
        <v>844</v>
      </c>
      <c r="L75">
        <v>393300000</v>
      </c>
      <c r="M75">
        <v>1349720</v>
      </c>
      <c r="O75">
        <v>1988</v>
      </c>
      <c r="P75">
        <v>2027</v>
      </c>
      <c r="Q75">
        <v>39</v>
      </c>
      <c r="Z75">
        <v>48300</v>
      </c>
      <c r="AA75">
        <v>21900</v>
      </c>
      <c r="AB75">
        <v>37100</v>
      </c>
      <c r="AC75">
        <v>45700</v>
      </c>
      <c r="AD75">
        <v>47500</v>
      </c>
      <c r="AE75">
        <v>42800</v>
      </c>
      <c r="AF75">
        <v>50900</v>
      </c>
      <c r="AG75">
        <v>51200</v>
      </c>
      <c r="AH75">
        <v>47500</v>
      </c>
      <c r="AI75">
        <v>41459</v>
      </c>
      <c r="AJ75">
        <v>44630</v>
      </c>
      <c r="AK75">
        <v>37277</v>
      </c>
      <c r="AL75">
        <v>18400</v>
      </c>
      <c r="AM75">
        <v>0</v>
      </c>
      <c r="AN75">
        <v>0</v>
      </c>
      <c r="AO75">
        <v>0</v>
      </c>
      <c r="AP75">
        <v>26180</v>
      </c>
      <c r="AR75">
        <v>52360</v>
      </c>
      <c r="AT75">
        <v>52360</v>
      </c>
      <c r="AU75">
        <v>52360</v>
      </c>
      <c r="AV75">
        <v>44880</v>
      </c>
      <c r="AW75">
        <v>37400</v>
      </c>
      <c r="AX75">
        <v>33112</v>
      </c>
      <c r="AY75">
        <v>37400</v>
      </c>
      <c r="AZ75">
        <v>44880</v>
      </c>
      <c r="BA75">
        <v>52360</v>
      </c>
      <c r="BB75">
        <v>52360</v>
      </c>
      <c r="BC75">
        <v>52360</v>
      </c>
      <c r="BD75">
        <v>52360</v>
      </c>
      <c r="BE75">
        <v>52360</v>
      </c>
      <c r="BF75">
        <v>52360</v>
      </c>
      <c r="BG75">
        <v>52360</v>
      </c>
      <c r="BH75">
        <v>52360</v>
      </c>
      <c r="BI75">
        <v>52360</v>
      </c>
      <c r="BJ75" t="s">
        <v>965</v>
      </c>
      <c r="BK75">
        <v>1347632.7066119439</v>
      </c>
      <c r="BL75">
        <v>31088880.038846791</v>
      </c>
      <c r="BM75">
        <v>31088880.038846791</v>
      </c>
      <c r="BN75">
        <v>1655165205.5807309</v>
      </c>
      <c r="BO75">
        <v>1579724878.8328121</v>
      </c>
      <c r="BP75">
        <f t="shared" si="8"/>
        <v>29671888.3932699</v>
      </c>
      <c r="BQ75">
        <f t="shared" si="9"/>
        <v>2.2017785890539415E-2</v>
      </c>
      <c r="BR75">
        <f t="shared" si="10"/>
        <v>0.85869364973103712</v>
      </c>
      <c r="BS75">
        <v>34.073755934467137</v>
      </c>
      <c r="BT75">
        <v>9.9094831276318089</v>
      </c>
      <c r="BU75">
        <f t="shared" si="11"/>
        <v>43.983239062098946</v>
      </c>
      <c r="BV75">
        <f t="shared" si="12"/>
        <v>130506.5760625109</v>
      </c>
      <c r="BW75">
        <f t="shared" si="14"/>
        <v>478959.13414941495</v>
      </c>
      <c r="BX75">
        <f t="shared" si="13"/>
        <v>0.35540776934210538</v>
      </c>
    </row>
    <row r="76" spans="1:76" x14ac:dyDescent="0.25">
      <c r="A76">
        <v>26105</v>
      </c>
      <c r="B76" t="s">
        <v>144</v>
      </c>
      <c r="C76" t="s">
        <v>607</v>
      </c>
      <c r="D76" t="s">
        <v>615</v>
      </c>
      <c r="E76" t="s">
        <v>787</v>
      </c>
      <c r="F76">
        <v>49.338839999999998</v>
      </c>
      <c r="G76">
        <v>-120.53599</v>
      </c>
      <c r="H76" t="s">
        <v>826</v>
      </c>
      <c r="I76" t="s">
        <v>832</v>
      </c>
      <c r="J76" t="s">
        <v>838</v>
      </c>
      <c r="K76" t="s">
        <v>844</v>
      </c>
      <c r="L76">
        <v>688111000</v>
      </c>
      <c r="M76">
        <v>768105.625</v>
      </c>
      <c r="O76">
        <v>2011</v>
      </c>
      <c r="P76">
        <v>2045</v>
      </c>
      <c r="Q76">
        <v>34</v>
      </c>
      <c r="V76">
        <v>21700</v>
      </c>
      <c r="W76">
        <v>23900</v>
      </c>
      <c r="X76">
        <v>23700</v>
      </c>
      <c r="Y76">
        <v>23799</v>
      </c>
      <c r="Z76">
        <v>27200</v>
      </c>
      <c r="AA76">
        <v>29000</v>
      </c>
      <c r="AB76">
        <v>25590</v>
      </c>
      <c r="AC76">
        <v>14490</v>
      </c>
      <c r="AD76">
        <v>25700</v>
      </c>
      <c r="AE76">
        <v>24000</v>
      </c>
      <c r="AF76">
        <v>5570</v>
      </c>
      <c r="AG76">
        <v>17100</v>
      </c>
      <c r="AH76">
        <v>18430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10037</v>
      </c>
      <c r="AX76">
        <v>25673</v>
      </c>
      <c r="AY76">
        <v>30028</v>
      </c>
      <c r="AZ76">
        <v>36714</v>
      </c>
      <c r="BA76">
        <v>35199</v>
      </c>
      <c r="BB76">
        <v>37603</v>
      </c>
      <c r="BC76">
        <v>34378</v>
      </c>
      <c r="BD76">
        <v>35764</v>
      </c>
      <c r="BE76">
        <v>32636</v>
      </c>
      <c r="BF76">
        <v>35177</v>
      </c>
      <c r="BG76">
        <v>40887</v>
      </c>
      <c r="BH76">
        <v>23996</v>
      </c>
      <c r="BJ76" t="s">
        <v>966</v>
      </c>
      <c r="BK76">
        <v>582453.3377201187</v>
      </c>
      <c r="BL76">
        <v>22512941.42465936</v>
      </c>
      <c r="BM76">
        <v>22512941.42465936</v>
      </c>
      <c r="BN76">
        <v>2877726757.2865472</v>
      </c>
      <c r="BO76">
        <v>2873503201.4396162</v>
      </c>
      <c r="BP76">
        <f t="shared" si="8"/>
        <v>22479899.835444897</v>
      </c>
      <c r="BQ76">
        <f t="shared" si="9"/>
        <v>3.8595194463881627E-2</v>
      </c>
      <c r="BR76">
        <f t="shared" si="10"/>
        <v>1.3122366117719753</v>
      </c>
      <c r="BS76">
        <v>39.602347622247621</v>
      </c>
      <c r="BT76">
        <v>14.418851797187569</v>
      </c>
      <c r="BU76">
        <f t="shared" si="11"/>
        <v>54.021199419435192</v>
      </c>
      <c r="BV76">
        <f t="shared" si="12"/>
        <v>121439.11519394972</v>
      </c>
      <c r="BW76">
        <f t="shared" si="14"/>
        <v>445681.55276179546</v>
      </c>
      <c r="BX76">
        <f t="shared" si="13"/>
        <v>0.76517984171283959</v>
      </c>
    </row>
    <row r="77" spans="1:76" x14ac:dyDescent="0.25">
      <c r="A77">
        <v>26653</v>
      </c>
      <c r="B77" t="s">
        <v>145</v>
      </c>
      <c r="C77" t="s">
        <v>607</v>
      </c>
      <c r="D77" t="s">
        <v>623</v>
      </c>
      <c r="E77" t="s">
        <v>779</v>
      </c>
      <c r="F77">
        <v>-17.041039999999999</v>
      </c>
      <c r="G77">
        <v>-70.70908</v>
      </c>
      <c r="H77" t="s">
        <v>826</v>
      </c>
      <c r="I77" t="s">
        <v>832</v>
      </c>
      <c r="J77" t="s">
        <v>838</v>
      </c>
      <c r="K77" t="s">
        <v>844</v>
      </c>
      <c r="L77">
        <v>2783337000</v>
      </c>
      <c r="M77">
        <v>9563239.9600000009</v>
      </c>
      <c r="O77">
        <v>1976</v>
      </c>
      <c r="P77">
        <v>2070</v>
      </c>
      <c r="Q77">
        <v>94</v>
      </c>
      <c r="Z77">
        <v>110000</v>
      </c>
      <c r="AC77">
        <v>150000</v>
      </c>
      <c r="AD77">
        <v>143290</v>
      </c>
      <c r="AE77">
        <v>136450</v>
      </c>
      <c r="AF77">
        <v>142000</v>
      </c>
      <c r="AG77">
        <v>132000</v>
      </c>
      <c r="AH77">
        <v>151000</v>
      </c>
      <c r="AI77">
        <v>154473</v>
      </c>
      <c r="AJ77">
        <v>143173</v>
      </c>
      <c r="AK77">
        <v>172364</v>
      </c>
      <c r="AL77">
        <v>183780</v>
      </c>
      <c r="AM77">
        <v>165085</v>
      </c>
      <c r="AN77">
        <v>168200</v>
      </c>
      <c r="AO77">
        <v>189810</v>
      </c>
      <c r="AP77">
        <v>194388</v>
      </c>
      <c r="AQ77">
        <v>163659</v>
      </c>
      <c r="AR77">
        <v>174400</v>
      </c>
      <c r="AS77">
        <v>182085</v>
      </c>
      <c r="AT77">
        <v>196100</v>
      </c>
      <c r="AU77">
        <v>188950</v>
      </c>
      <c r="AV77">
        <v>164968</v>
      </c>
      <c r="AW77">
        <v>140140</v>
      </c>
      <c r="AX77">
        <v>158793</v>
      </c>
      <c r="AY77">
        <v>168582</v>
      </c>
      <c r="AZ77">
        <v>178336</v>
      </c>
      <c r="BA77">
        <v>178187</v>
      </c>
      <c r="BB77">
        <v>171448</v>
      </c>
      <c r="BC77">
        <v>158105</v>
      </c>
      <c r="BD77">
        <v>160579</v>
      </c>
      <c r="BE77">
        <v>156393</v>
      </c>
      <c r="BF77">
        <v>168663</v>
      </c>
      <c r="BG77">
        <v>168990</v>
      </c>
      <c r="BH77">
        <v>140314</v>
      </c>
      <c r="BI77">
        <v>149200</v>
      </c>
      <c r="BJ77" t="s">
        <v>967</v>
      </c>
      <c r="BK77">
        <v>11927166.20629785</v>
      </c>
      <c r="BL77">
        <v>42556604.074556947</v>
      </c>
      <c r="BM77">
        <v>42556604.074556947</v>
      </c>
      <c r="BN77">
        <v>11713540097.911341</v>
      </c>
      <c r="BO77">
        <v>11178961868.442949</v>
      </c>
      <c r="BP77">
        <f t="shared" si="8"/>
        <v>40614421.449304268</v>
      </c>
      <c r="BQ77">
        <f t="shared" si="9"/>
        <v>3.4052029414882146E-3</v>
      </c>
      <c r="BR77">
        <f t="shared" si="10"/>
        <v>0.32008907649989216</v>
      </c>
      <c r="BS77">
        <v>7.6678454296184491</v>
      </c>
      <c r="BT77">
        <v>1.2308468746235559</v>
      </c>
      <c r="BU77">
        <f t="shared" si="11"/>
        <v>8.8986923042420045</v>
      </c>
      <c r="BV77">
        <f t="shared" si="12"/>
        <v>36141.523959216531</v>
      </c>
      <c r="BW77">
        <f t="shared" si="14"/>
        <v>132639.39293032466</v>
      </c>
      <c r="BX77">
        <f t="shared" si="13"/>
        <v>1.1120780127997852E-2</v>
      </c>
    </row>
    <row r="78" spans="1:76" x14ac:dyDescent="0.25">
      <c r="A78">
        <v>37425</v>
      </c>
      <c r="B78" t="s">
        <v>146</v>
      </c>
      <c r="C78" t="s">
        <v>607</v>
      </c>
      <c r="D78" t="s">
        <v>638</v>
      </c>
      <c r="E78" t="s">
        <v>767</v>
      </c>
      <c r="F78">
        <v>22.767199999999999</v>
      </c>
      <c r="G78">
        <v>102.29194</v>
      </c>
      <c r="H78" t="s">
        <v>825</v>
      </c>
      <c r="I78" t="s">
        <v>834</v>
      </c>
      <c r="J78" t="s">
        <v>839</v>
      </c>
      <c r="L78">
        <v>7798000</v>
      </c>
      <c r="M78">
        <v>110285.7142857143</v>
      </c>
      <c r="O78">
        <v>2009</v>
      </c>
      <c r="P78">
        <v>2056</v>
      </c>
      <c r="Q78">
        <v>47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340</v>
      </c>
      <c r="AV78">
        <v>407</v>
      </c>
      <c r="AW78">
        <v>437</v>
      </c>
      <c r="AX78">
        <v>84</v>
      </c>
      <c r="AY78">
        <v>1042</v>
      </c>
      <c r="AZ78">
        <v>861</v>
      </c>
      <c r="BA78">
        <v>794</v>
      </c>
      <c r="BB78">
        <v>429</v>
      </c>
      <c r="BJ78" t="s">
        <v>968</v>
      </c>
      <c r="BK78">
        <v>5055.5218289726754</v>
      </c>
      <c r="BL78">
        <v>951725.23332321132</v>
      </c>
      <c r="BM78">
        <v>951725.23332321132</v>
      </c>
      <c r="BN78">
        <v>28135665.76556921</v>
      </c>
      <c r="BO78">
        <v>12093254.192407951</v>
      </c>
      <c r="BP78">
        <f t="shared" si="8"/>
        <v>409069.94217961468</v>
      </c>
      <c r="BQ78">
        <f t="shared" si="9"/>
        <v>8.0915473420622358E-2</v>
      </c>
      <c r="BR78">
        <f t="shared" si="10"/>
        <v>3.8030272507692509</v>
      </c>
      <c r="BS78">
        <v>54.842468596778353</v>
      </c>
      <c r="BT78">
        <v>15.15147914626988</v>
      </c>
      <c r="BU78">
        <f t="shared" si="11"/>
        <v>69.993947743048238</v>
      </c>
      <c r="BV78">
        <f t="shared" si="12"/>
        <v>2863.2420156171715</v>
      </c>
      <c r="BW78">
        <f t="shared" si="14"/>
        <v>10508.098197315019</v>
      </c>
      <c r="BX78">
        <f t="shared" si="13"/>
        <v>2.0785387844819874</v>
      </c>
    </row>
    <row r="79" spans="1:76" x14ac:dyDescent="0.25">
      <c r="A79">
        <v>35291</v>
      </c>
      <c r="B79" t="s">
        <v>147</v>
      </c>
      <c r="C79" t="s">
        <v>607</v>
      </c>
      <c r="D79" t="s">
        <v>639</v>
      </c>
      <c r="E79" t="s">
        <v>767</v>
      </c>
      <c r="F79">
        <v>22.792280000000002</v>
      </c>
      <c r="G79">
        <v>100.51965</v>
      </c>
      <c r="H79" t="s">
        <v>825</v>
      </c>
      <c r="I79" t="s">
        <v>832</v>
      </c>
      <c r="J79" t="s">
        <v>838</v>
      </c>
      <c r="K79" t="s">
        <v>847</v>
      </c>
      <c r="L79">
        <v>18900000</v>
      </c>
      <c r="M79">
        <v>171428.57142857139</v>
      </c>
      <c r="O79">
        <v>2006</v>
      </c>
      <c r="P79">
        <v>2025</v>
      </c>
      <c r="Q79">
        <v>19</v>
      </c>
      <c r="AL79">
        <v>0</v>
      </c>
      <c r="AM79">
        <v>0</v>
      </c>
      <c r="AN79">
        <v>0</v>
      </c>
      <c r="AO79">
        <v>0</v>
      </c>
      <c r="AR79">
        <v>5440</v>
      </c>
      <c r="AS79">
        <v>2738</v>
      </c>
      <c r="AT79">
        <v>8604</v>
      </c>
      <c r="AU79">
        <v>7261</v>
      </c>
      <c r="AV79">
        <v>4858</v>
      </c>
      <c r="AW79">
        <v>5465</v>
      </c>
      <c r="AX79">
        <v>6072</v>
      </c>
      <c r="AY79">
        <v>7286</v>
      </c>
      <c r="AZ79">
        <v>8501</v>
      </c>
      <c r="BA79">
        <v>9108</v>
      </c>
      <c r="BB79">
        <v>10552</v>
      </c>
      <c r="BC79">
        <v>10800</v>
      </c>
      <c r="BD79">
        <v>12200</v>
      </c>
      <c r="BE79">
        <v>11300</v>
      </c>
      <c r="BF79">
        <v>10800</v>
      </c>
      <c r="BG79">
        <v>10740</v>
      </c>
      <c r="BH79">
        <v>10750</v>
      </c>
      <c r="BI79">
        <v>10750</v>
      </c>
      <c r="BJ79" t="s">
        <v>969</v>
      </c>
      <c r="BK79">
        <v>205052.9766422227</v>
      </c>
      <c r="BL79">
        <v>4787261.6672593923</v>
      </c>
      <c r="BM79">
        <v>4787261.6672593923</v>
      </c>
      <c r="BN79">
        <v>68192939.593187094</v>
      </c>
      <c r="BO79">
        <v>29309831.81000109</v>
      </c>
      <c r="BP79">
        <f t="shared" si="8"/>
        <v>2057600.6128331861</v>
      </c>
      <c r="BQ79">
        <f t="shared" si="9"/>
        <v>1.0034483022518109E-2</v>
      </c>
      <c r="BR79">
        <f t="shared" si="10"/>
        <v>0.19065517742784407</v>
      </c>
      <c r="BS79">
        <v>62.241543973717093</v>
      </c>
      <c r="BT79">
        <v>15.58530393406131</v>
      </c>
      <c r="BU79">
        <f t="shared" si="11"/>
        <v>77.826847907778401</v>
      </c>
      <c r="BV79">
        <f t="shared" si="12"/>
        <v>16013.656994991999</v>
      </c>
      <c r="BW79">
        <f t="shared" si="14"/>
        <v>58770.121171620638</v>
      </c>
      <c r="BX79">
        <f t="shared" si="13"/>
        <v>0.28660945153779938</v>
      </c>
    </row>
    <row r="80" spans="1:76" x14ac:dyDescent="0.25">
      <c r="A80">
        <v>30531</v>
      </c>
      <c r="B80" t="s">
        <v>148</v>
      </c>
      <c r="C80" t="s">
        <v>607</v>
      </c>
      <c r="D80" t="s">
        <v>640</v>
      </c>
      <c r="E80" t="s">
        <v>767</v>
      </c>
      <c r="F80">
        <v>34.386960000000002</v>
      </c>
      <c r="G80">
        <v>100.12411</v>
      </c>
      <c r="H80" t="s">
        <v>825</v>
      </c>
      <c r="I80" t="s">
        <v>832</v>
      </c>
      <c r="J80" t="s">
        <v>838</v>
      </c>
      <c r="K80" t="s">
        <v>847</v>
      </c>
      <c r="L80">
        <v>42520000</v>
      </c>
      <c r="M80">
        <v>540000</v>
      </c>
      <c r="O80">
        <v>2007</v>
      </c>
      <c r="P80">
        <v>2056</v>
      </c>
      <c r="Q80">
        <v>49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5000</v>
      </c>
      <c r="AT80">
        <v>15047</v>
      </c>
      <c r="AU80">
        <v>24529</v>
      </c>
      <c r="AV80">
        <v>27587</v>
      </c>
      <c r="AW80">
        <v>28143</v>
      </c>
      <c r="AX80">
        <v>28281</v>
      </c>
      <c r="AY80">
        <v>23858</v>
      </c>
      <c r="AZ80">
        <v>26114</v>
      </c>
      <c r="BA80">
        <v>18946</v>
      </c>
      <c r="BB80">
        <v>14900</v>
      </c>
      <c r="BC80">
        <v>9767</v>
      </c>
      <c r="BD80">
        <v>16720</v>
      </c>
      <c r="BE80">
        <v>6450</v>
      </c>
      <c r="BF80">
        <v>2000</v>
      </c>
      <c r="BG80">
        <v>7530</v>
      </c>
      <c r="BH80">
        <v>4100</v>
      </c>
      <c r="BI80">
        <v>5245</v>
      </c>
      <c r="BJ80" t="s">
        <v>970</v>
      </c>
      <c r="BK80">
        <v>292990.40093935211</v>
      </c>
      <c r="BL80">
        <v>558965.95105576154</v>
      </c>
      <c r="BM80">
        <v>558965.95105576154</v>
      </c>
      <c r="BN80">
        <v>189571110.67373449</v>
      </c>
      <c r="BO80">
        <v>79126691.021307826</v>
      </c>
      <c r="BP80">
        <f t="shared" si="8"/>
        <v>233311.53118969811</v>
      </c>
      <c r="BQ80">
        <f t="shared" si="9"/>
        <v>7.9631117757333187E-4</v>
      </c>
      <c r="BR80">
        <f t="shared" si="10"/>
        <v>3.901924770109326E-2</v>
      </c>
      <c r="BS80">
        <v>1.8157171570695649</v>
      </c>
      <c r="BT80">
        <v>7.3630306935701144</v>
      </c>
      <c r="BU80">
        <f t="shared" si="11"/>
        <v>9.1787478506396791</v>
      </c>
      <c r="BV80">
        <f t="shared" si="12"/>
        <v>214.15077154368942</v>
      </c>
      <c r="BW80">
        <f t="shared" si="14"/>
        <v>785.93333156534015</v>
      </c>
      <c r="BX80">
        <f t="shared" si="13"/>
        <v>2.6824542000201072E-3</v>
      </c>
    </row>
    <row r="81" spans="1:76" x14ac:dyDescent="0.25">
      <c r="A81">
        <v>29285</v>
      </c>
      <c r="B81" t="s">
        <v>149</v>
      </c>
      <c r="C81" t="s">
        <v>607</v>
      </c>
      <c r="D81" t="s">
        <v>615</v>
      </c>
      <c r="E81" t="s">
        <v>767</v>
      </c>
      <c r="F81">
        <v>30.914349999999999</v>
      </c>
      <c r="G81">
        <v>117.87684</v>
      </c>
      <c r="H81" t="s">
        <v>825</v>
      </c>
      <c r="I81" t="s">
        <v>832</v>
      </c>
      <c r="J81" t="s">
        <v>839</v>
      </c>
      <c r="K81" t="s">
        <v>853</v>
      </c>
      <c r="L81">
        <v>102227000</v>
      </c>
      <c r="M81">
        <v>968800</v>
      </c>
      <c r="O81">
        <v>2004</v>
      </c>
      <c r="P81">
        <v>2058</v>
      </c>
      <c r="Q81">
        <v>54</v>
      </c>
      <c r="AL81">
        <v>0</v>
      </c>
      <c r="AM81">
        <v>0</v>
      </c>
      <c r="AN81">
        <v>0</v>
      </c>
      <c r="AO81">
        <v>0</v>
      </c>
      <c r="AP81">
        <v>18000</v>
      </c>
      <c r="AQ81">
        <v>34000</v>
      </c>
      <c r="AR81">
        <v>30000</v>
      </c>
      <c r="AS81">
        <v>27000</v>
      </c>
      <c r="AT81">
        <v>25500</v>
      </c>
      <c r="AU81">
        <v>29500</v>
      </c>
      <c r="AV81">
        <v>36000</v>
      </c>
      <c r="AW81">
        <v>34003</v>
      </c>
      <c r="AX81">
        <v>34003</v>
      </c>
      <c r="AY81">
        <v>34003</v>
      </c>
      <c r="AZ81">
        <v>34003</v>
      </c>
      <c r="BA81">
        <v>34003</v>
      </c>
      <c r="BB81">
        <v>34927</v>
      </c>
      <c r="BC81">
        <v>33194</v>
      </c>
      <c r="BD81">
        <v>32040</v>
      </c>
      <c r="BE81">
        <v>31130</v>
      </c>
      <c r="BF81">
        <v>31100</v>
      </c>
      <c r="BG81">
        <v>30340</v>
      </c>
      <c r="BH81">
        <v>31750</v>
      </c>
      <c r="BI81">
        <v>31416</v>
      </c>
      <c r="BJ81" t="s">
        <v>971</v>
      </c>
      <c r="BK81">
        <v>1756079.758708958</v>
      </c>
      <c r="BL81">
        <v>19682634.225332331</v>
      </c>
      <c r="BM81">
        <v>19321100.802386459</v>
      </c>
      <c r="BN81">
        <v>427520230.33657622</v>
      </c>
      <c r="BO81">
        <v>426892771.33132237</v>
      </c>
      <c r="BP81">
        <f t="shared" si="8"/>
        <v>19292743.784800809</v>
      </c>
      <c r="BQ81">
        <f t="shared" si="9"/>
        <v>1.0986257138448271E-2</v>
      </c>
      <c r="BR81">
        <f t="shared" si="10"/>
        <v>0.59325788547620661</v>
      </c>
      <c r="BS81">
        <v>31.835842912533579</v>
      </c>
      <c r="BT81">
        <v>5.436717456116801</v>
      </c>
      <c r="BU81">
        <f t="shared" si="11"/>
        <v>37.272560368650382</v>
      </c>
      <c r="BV81">
        <f t="shared" si="12"/>
        <v>71908.995739589256</v>
      </c>
      <c r="BW81">
        <f t="shared" si="14"/>
        <v>263906.01436429255</v>
      </c>
      <c r="BX81">
        <f t="shared" si="13"/>
        <v>0.15028133719752687</v>
      </c>
    </row>
    <row r="82" spans="1:76" x14ac:dyDescent="0.25">
      <c r="A82">
        <v>33791</v>
      </c>
      <c r="B82" t="s">
        <v>150</v>
      </c>
      <c r="C82" t="s">
        <v>607</v>
      </c>
      <c r="D82" t="s">
        <v>617</v>
      </c>
      <c r="E82" t="s">
        <v>767</v>
      </c>
      <c r="F82">
        <v>50.246769999999998</v>
      </c>
      <c r="G82">
        <v>125.78183</v>
      </c>
      <c r="H82" t="s">
        <v>826</v>
      </c>
      <c r="I82" t="s">
        <v>832</v>
      </c>
      <c r="J82" t="s">
        <v>838</v>
      </c>
      <c r="K82" t="s">
        <v>854</v>
      </c>
      <c r="L82">
        <v>398230000</v>
      </c>
      <c r="M82">
        <v>1092976.5</v>
      </c>
      <c r="O82">
        <v>2011</v>
      </c>
      <c r="P82">
        <v>2038</v>
      </c>
      <c r="Q82">
        <v>27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2267</v>
      </c>
      <c r="AX82">
        <v>11000</v>
      </c>
      <c r="AY82">
        <v>25253</v>
      </c>
      <c r="AZ82">
        <v>26821</v>
      </c>
      <c r="BA82">
        <v>28978</v>
      </c>
      <c r="BB82">
        <v>24826</v>
      </c>
      <c r="BC82">
        <v>33735</v>
      </c>
      <c r="BD82">
        <v>39775</v>
      </c>
      <c r="BE82">
        <v>71107</v>
      </c>
      <c r="BF82">
        <v>100506</v>
      </c>
      <c r="BG82">
        <v>109490</v>
      </c>
      <c r="BH82">
        <v>110568</v>
      </c>
      <c r="BI82">
        <v>111029</v>
      </c>
      <c r="BJ82" t="s">
        <v>972</v>
      </c>
      <c r="BK82">
        <v>1170332.2585801401</v>
      </c>
      <c r="BL82">
        <v>8874042.1397681013</v>
      </c>
      <c r="BM82">
        <v>8874042.1397681013</v>
      </c>
      <c r="BN82">
        <v>1675931830.457911</v>
      </c>
      <c r="BO82">
        <v>1599446270.74265</v>
      </c>
      <c r="BP82">
        <f t="shared" si="8"/>
        <v>8469051.8724661637</v>
      </c>
      <c r="BQ82">
        <f t="shared" si="9"/>
        <v>7.2364508543419203E-3</v>
      </c>
      <c r="BR82">
        <f t="shared" si="10"/>
        <v>0.19538417306723185</v>
      </c>
      <c r="BS82">
        <v>17.10950046266969</v>
      </c>
      <c r="BT82">
        <v>5.7711769311765728</v>
      </c>
      <c r="BU82">
        <f t="shared" si="11"/>
        <v>22.880677393846263</v>
      </c>
      <c r="BV82">
        <f t="shared" si="12"/>
        <v>19377.76437256479</v>
      </c>
      <c r="BW82">
        <f t="shared" si="14"/>
        <v>71116.395247312787</v>
      </c>
      <c r="BX82">
        <f t="shared" si="13"/>
        <v>6.0765987373185774E-2</v>
      </c>
    </row>
    <row r="83" spans="1:76" x14ac:dyDescent="0.25">
      <c r="A83">
        <v>27678</v>
      </c>
      <c r="B83" t="s">
        <v>151</v>
      </c>
      <c r="C83" t="s">
        <v>607</v>
      </c>
      <c r="D83" t="s">
        <v>621</v>
      </c>
      <c r="E83" t="s">
        <v>778</v>
      </c>
      <c r="F83">
        <v>-21.919239999999999</v>
      </c>
      <c r="G83">
        <v>-68.831909999999993</v>
      </c>
      <c r="H83" t="s">
        <v>825</v>
      </c>
      <c r="I83" t="s">
        <v>832</v>
      </c>
      <c r="J83" t="s">
        <v>838</v>
      </c>
      <c r="K83" t="s">
        <v>844</v>
      </c>
      <c r="L83">
        <v>1615000000</v>
      </c>
      <c r="M83">
        <v>3423628.8095238102</v>
      </c>
      <c r="O83">
        <v>1996</v>
      </c>
      <c r="P83">
        <v>2043</v>
      </c>
      <c r="Q83">
        <v>47</v>
      </c>
      <c r="AH83">
        <v>18678</v>
      </c>
      <c r="AI83">
        <v>193891</v>
      </c>
      <c r="AJ83">
        <v>203200</v>
      </c>
      <c r="AK83">
        <v>220000</v>
      </c>
      <c r="AL83">
        <v>218700</v>
      </c>
      <c r="AM83">
        <v>239800</v>
      </c>
      <c r="AN83">
        <v>225170</v>
      </c>
      <c r="AO83">
        <v>226619</v>
      </c>
      <c r="AP83">
        <v>218000</v>
      </c>
      <c r="AQ83">
        <v>210650</v>
      </c>
      <c r="AR83">
        <v>218635</v>
      </c>
      <c r="AS83">
        <v>166000</v>
      </c>
      <c r="AT83">
        <v>166015</v>
      </c>
      <c r="AU83">
        <v>162388</v>
      </c>
      <c r="AV83">
        <v>145151</v>
      </c>
      <c r="AW83">
        <v>124286</v>
      </c>
      <c r="AX83">
        <v>153314</v>
      </c>
      <c r="AY83">
        <v>155582</v>
      </c>
      <c r="AZ83">
        <v>166468</v>
      </c>
      <c r="BA83">
        <v>146964</v>
      </c>
      <c r="BB83">
        <v>99790</v>
      </c>
      <c r="BC83">
        <v>78471</v>
      </c>
      <c r="BD83">
        <v>90718</v>
      </c>
      <c r="BE83">
        <v>81647</v>
      </c>
      <c r="BF83">
        <v>72121</v>
      </c>
      <c r="BG83">
        <v>72575</v>
      </c>
      <c r="BH83">
        <v>91626</v>
      </c>
      <c r="BI83">
        <v>98429</v>
      </c>
      <c r="BJ83" t="s">
        <v>973</v>
      </c>
      <c r="BK83">
        <v>7384766.5274090683</v>
      </c>
      <c r="BL83">
        <v>12206544.603094149</v>
      </c>
      <c r="BM83">
        <v>12206544.603094149</v>
      </c>
      <c r="BN83">
        <v>6796649941.4648008</v>
      </c>
      <c r="BO83">
        <v>6486466934.3077641</v>
      </c>
      <c r="BP83">
        <f t="shared" si="8"/>
        <v>11649466.815567516</v>
      </c>
      <c r="BQ83">
        <f t="shared" si="9"/>
        <v>1.5774996775226027E-3</v>
      </c>
      <c r="BR83">
        <f t="shared" si="10"/>
        <v>7.4142484843562326E-2</v>
      </c>
      <c r="BS83">
        <v>0.17666395729898079</v>
      </c>
      <c r="BT83">
        <v>0.70770351208377369</v>
      </c>
      <c r="BU83">
        <f t="shared" si="11"/>
        <v>0.88436746938275446</v>
      </c>
      <c r="BV83">
        <f t="shared" si="12"/>
        <v>1030.240948734182</v>
      </c>
      <c r="BW83">
        <f t="shared" si="14"/>
        <v>3780.984281854448</v>
      </c>
      <c r="BX83">
        <f t="shared" si="13"/>
        <v>5.1199780897893856E-4</v>
      </c>
    </row>
    <row r="84" spans="1:76" x14ac:dyDescent="0.25">
      <c r="A84">
        <v>26696</v>
      </c>
      <c r="B84" t="s">
        <v>152</v>
      </c>
      <c r="C84" t="s">
        <v>607</v>
      </c>
      <c r="D84" t="s">
        <v>617</v>
      </c>
      <c r="E84" t="s">
        <v>778</v>
      </c>
      <c r="F84">
        <v>-34.0899</v>
      </c>
      <c r="G84">
        <v>-70.354950000000002</v>
      </c>
      <c r="H84" t="s">
        <v>826</v>
      </c>
      <c r="I84" t="s">
        <v>832</v>
      </c>
      <c r="J84" t="s">
        <v>839</v>
      </c>
      <c r="K84" t="s">
        <v>855</v>
      </c>
      <c r="L84">
        <v>5490000000</v>
      </c>
      <c r="M84">
        <v>17437690.90909091</v>
      </c>
      <c r="O84">
        <v>1905</v>
      </c>
      <c r="P84">
        <v>2070</v>
      </c>
      <c r="Q84">
        <v>165</v>
      </c>
      <c r="AB84">
        <v>300470</v>
      </c>
      <c r="AC84">
        <v>285000</v>
      </c>
      <c r="AD84">
        <v>314200</v>
      </c>
      <c r="AE84">
        <v>280000</v>
      </c>
      <c r="AF84">
        <v>308850</v>
      </c>
      <c r="AG84">
        <v>322850</v>
      </c>
      <c r="AH84">
        <v>344729</v>
      </c>
      <c r="AI84">
        <v>343134</v>
      </c>
      <c r="AJ84">
        <v>339574</v>
      </c>
      <c r="AK84">
        <v>346283</v>
      </c>
      <c r="AL84">
        <v>355664</v>
      </c>
      <c r="AM84">
        <v>355600</v>
      </c>
      <c r="AN84">
        <v>334306</v>
      </c>
      <c r="AO84">
        <v>339440</v>
      </c>
      <c r="AP84">
        <v>435658</v>
      </c>
      <c r="AQ84">
        <v>437393</v>
      </c>
      <c r="AR84">
        <v>418332</v>
      </c>
      <c r="AS84">
        <v>404738</v>
      </c>
      <c r="AT84">
        <v>381224</v>
      </c>
      <c r="AU84">
        <v>404035</v>
      </c>
      <c r="AV84">
        <v>403616</v>
      </c>
      <c r="AW84">
        <v>400297</v>
      </c>
      <c r="AX84">
        <v>417244</v>
      </c>
      <c r="AY84">
        <v>450390</v>
      </c>
      <c r="AZ84">
        <v>455000</v>
      </c>
      <c r="BA84">
        <v>471157</v>
      </c>
      <c r="BB84">
        <v>475339</v>
      </c>
      <c r="BC84">
        <v>464328</v>
      </c>
      <c r="BD84">
        <v>465040</v>
      </c>
      <c r="BE84">
        <v>459744</v>
      </c>
      <c r="BF84">
        <v>443220</v>
      </c>
      <c r="BG84">
        <v>459817</v>
      </c>
      <c r="BH84">
        <v>405429</v>
      </c>
      <c r="BI84">
        <v>351874</v>
      </c>
      <c r="BJ84" t="s">
        <v>974</v>
      </c>
      <c r="BK84">
        <v>37699780.048169911</v>
      </c>
      <c r="BL84">
        <v>13114611.19340199</v>
      </c>
      <c r="BM84">
        <v>13114611.19340199</v>
      </c>
      <c r="BN84">
        <v>23104401349.004181</v>
      </c>
      <c r="BO84">
        <v>22049971188.451778</v>
      </c>
      <c r="BP84">
        <f t="shared" si="8"/>
        <v>12516091.397223102</v>
      </c>
      <c r="BQ84">
        <f t="shared" si="9"/>
        <v>3.3199375118982106E-4</v>
      </c>
      <c r="BR84">
        <f t="shared" si="10"/>
        <v>5.4778968946320478E-2</v>
      </c>
      <c r="BS84">
        <v>0.37734621303281929</v>
      </c>
      <c r="BT84">
        <v>0.87849668453416574</v>
      </c>
      <c r="BU84">
        <f t="shared" si="11"/>
        <v>1.2558428975669851</v>
      </c>
      <c r="BV84">
        <f t="shared" si="12"/>
        <v>1571.8244486501874</v>
      </c>
      <c r="BW84">
        <f t="shared" si="14"/>
        <v>5768.5957265461875</v>
      </c>
      <c r="BX84">
        <f t="shared" si="13"/>
        <v>1.5301404196988721E-4</v>
      </c>
    </row>
    <row r="85" spans="1:76" x14ac:dyDescent="0.25">
      <c r="A85">
        <v>28750</v>
      </c>
      <c r="B85" t="s">
        <v>153</v>
      </c>
      <c r="C85" t="s">
        <v>607</v>
      </c>
      <c r="D85" t="s">
        <v>621</v>
      </c>
      <c r="E85" t="s">
        <v>788</v>
      </c>
      <c r="F85">
        <v>42.752859999999998</v>
      </c>
      <c r="G85">
        <v>24.034230000000001</v>
      </c>
      <c r="H85" t="s">
        <v>825</v>
      </c>
      <c r="I85" t="s">
        <v>832</v>
      </c>
      <c r="J85" t="s">
        <v>838</v>
      </c>
      <c r="O85">
        <v>2005</v>
      </c>
      <c r="P85">
        <v>2023</v>
      </c>
      <c r="Q85">
        <v>18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45600</v>
      </c>
      <c r="AR85">
        <v>44000</v>
      </c>
      <c r="AS85">
        <v>46100</v>
      </c>
      <c r="AT85">
        <v>44500</v>
      </c>
      <c r="AU85">
        <v>43379</v>
      </c>
      <c r="AV85">
        <v>42078</v>
      </c>
      <c r="AW85">
        <v>40815</v>
      </c>
      <c r="AX85">
        <v>39591</v>
      </c>
      <c r="AY85">
        <v>38403</v>
      </c>
      <c r="AZ85">
        <v>37982</v>
      </c>
      <c r="BA85">
        <v>36842</v>
      </c>
      <c r="BB85">
        <v>35737</v>
      </c>
      <c r="BC85">
        <v>37462</v>
      </c>
      <c r="BD85">
        <v>37500</v>
      </c>
      <c r="BE85">
        <v>37462</v>
      </c>
      <c r="BF85">
        <v>36075</v>
      </c>
      <c r="BG85">
        <v>37462</v>
      </c>
      <c r="BH85">
        <v>37462</v>
      </c>
      <c r="BI85">
        <v>37462</v>
      </c>
      <c r="BJ85" t="s">
        <v>975</v>
      </c>
      <c r="BK85">
        <v>2418713.3858228088</v>
      </c>
      <c r="BL85">
        <v>7866394.2375457771</v>
      </c>
      <c r="BM85">
        <v>7866394.2375457771</v>
      </c>
      <c r="BN85">
        <v>2401411494.901155</v>
      </c>
      <c r="BO85">
        <v>2251194802.0285492</v>
      </c>
      <c r="BP85">
        <f t="shared" si="8"/>
        <v>7374323.7491245959</v>
      </c>
      <c r="BQ85">
        <f t="shared" si="9"/>
        <v>3.0488621729010549E-3</v>
      </c>
      <c r="BR85">
        <f t="shared" si="10"/>
        <v>5.4879519112218986E-2</v>
      </c>
      <c r="BS85">
        <v>52.233309928171913</v>
      </c>
      <c r="BT85">
        <v>12.868791963888031</v>
      </c>
      <c r="BU85">
        <f t="shared" si="11"/>
        <v>65.102101892059949</v>
      </c>
      <c r="BV85">
        <f t="shared" si="12"/>
        <v>48008.397610054701</v>
      </c>
      <c r="BW85">
        <f t="shared" si="14"/>
        <v>176190.81922890074</v>
      </c>
      <c r="BX85">
        <f t="shared" si="13"/>
        <v>7.284485225146399E-2</v>
      </c>
    </row>
    <row r="86" spans="1:76" x14ac:dyDescent="0.25">
      <c r="A86">
        <v>27495</v>
      </c>
      <c r="B86" t="s">
        <v>154</v>
      </c>
      <c r="C86" t="s">
        <v>607</v>
      </c>
      <c r="D86" t="s">
        <v>623</v>
      </c>
      <c r="E86" t="s">
        <v>789</v>
      </c>
      <c r="F86">
        <v>49.021979999999999</v>
      </c>
      <c r="G86">
        <v>104.13085</v>
      </c>
      <c r="H86" t="s">
        <v>825</v>
      </c>
      <c r="I86" t="s">
        <v>832</v>
      </c>
      <c r="J86" t="s">
        <v>838</v>
      </c>
      <c r="K86" t="s">
        <v>844</v>
      </c>
      <c r="L86">
        <v>500000000</v>
      </c>
      <c r="M86">
        <v>3950000</v>
      </c>
      <c r="O86">
        <v>1978</v>
      </c>
      <c r="P86">
        <v>2041</v>
      </c>
      <c r="Q86">
        <v>63</v>
      </c>
      <c r="AH86">
        <v>121000</v>
      </c>
      <c r="AL86">
        <v>120000</v>
      </c>
      <c r="AM86">
        <v>121100</v>
      </c>
      <c r="AN86">
        <v>119470</v>
      </c>
      <c r="AO86">
        <v>130270</v>
      </c>
      <c r="AP86">
        <v>130000</v>
      </c>
      <c r="AQ86">
        <v>510000</v>
      </c>
      <c r="AR86">
        <v>130000</v>
      </c>
      <c r="AS86">
        <v>140000</v>
      </c>
      <c r="AT86">
        <v>140000</v>
      </c>
      <c r="AU86">
        <v>140000</v>
      </c>
      <c r="AV86">
        <v>123448</v>
      </c>
      <c r="AW86">
        <v>121601</v>
      </c>
      <c r="AX86">
        <v>125003</v>
      </c>
      <c r="AY86">
        <v>124737</v>
      </c>
      <c r="AZ86">
        <v>124779</v>
      </c>
      <c r="BA86">
        <v>133152</v>
      </c>
      <c r="BB86">
        <v>147532</v>
      </c>
      <c r="BC86">
        <v>148322</v>
      </c>
      <c r="BD86">
        <v>148295</v>
      </c>
      <c r="BE86">
        <v>136000</v>
      </c>
      <c r="BF86">
        <v>131000</v>
      </c>
      <c r="BG86">
        <v>133000</v>
      </c>
      <c r="BH86">
        <v>133000</v>
      </c>
      <c r="BI86">
        <v>133000</v>
      </c>
      <c r="BJ86" t="s">
        <v>976</v>
      </c>
      <c r="BK86">
        <v>11423646.57260019</v>
      </c>
      <c r="BL86">
        <v>63172794.341648243</v>
      </c>
      <c r="BM86">
        <v>63172794.341648243</v>
      </c>
      <c r="BN86">
        <v>2104225988.069597</v>
      </c>
      <c r="BO86">
        <v>2008194097.3089039</v>
      </c>
      <c r="BP86">
        <f t="shared" si="8"/>
        <v>60289737.616913863</v>
      </c>
      <c r="BQ86">
        <f t="shared" si="9"/>
        <v>5.2776263020531313E-3</v>
      </c>
      <c r="BR86">
        <f t="shared" si="10"/>
        <v>0.33249045702934726</v>
      </c>
      <c r="BS86">
        <v>28.344030974630151</v>
      </c>
      <c r="BT86">
        <v>8.6533148875623542</v>
      </c>
      <c r="BU86">
        <f t="shared" si="11"/>
        <v>36.997345862192503</v>
      </c>
      <c r="BV86">
        <f t="shared" si="12"/>
        <v>223056.02745537998</v>
      </c>
      <c r="BW86">
        <f t="shared" si="14"/>
        <v>818615.62076124456</v>
      </c>
      <c r="BX86">
        <f t="shared" si="13"/>
        <v>7.1659746785646197E-2</v>
      </c>
    </row>
    <row r="87" spans="1:76" x14ac:dyDescent="0.25">
      <c r="A87">
        <v>26490</v>
      </c>
      <c r="B87" t="s">
        <v>155</v>
      </c>
      <c r="C87" t="s">
        <v>607</v>
      </c>
      <c r="D87" t="s">
        <v>615</v>
      </c>
      <c r="E87" t="s">
        <v>778</v>
      </c>
      <c r="F87">
        <v>-24.23123</v>
      </c>
      <c r="G87">
        <v>-69.070480000000003</v>
      </c>
      <c r="H87" t="s">
        <v>825</v>
      </c>
      <c r="I87" t="s">
        <v>832</v>
      </c>
      <c r="J87" t="s">
        <v>838</v>
      </c>
      <c r="K87" t="s">
        <v>856</v>
      </c>
      <c r="L87">
        <v>8418000000</v>
      </c>
      <c r="M87">
        <v>39445981.81818182</v>
      </c>
      <c r="O87">
        <v>1990</v>
      </c>
      <c r="P87">
        <v>2082</v>
      </c>
      <c r="Q87">
        <v>92</v>
      </c>
      <c r="AC87">
        <v>300000</v>
      </c>
      <c r="AD87">
        <v>305000</v>
      </c>
      <c r="AE87">
        <v>388800</v>
      </c>
      <c r="AF87">
        <v>481300</v>
      </c>
      <c r="AG87">
        <v>503400</v>
      </c>
      <c r="AH87">
        <v>902400</v>
      </c>
      <c r="AI87">
        <v>992000</v>
      </c>
      <c r="AJ87">
        <v>879200</v>
      </c>
      <c r="AK87">
        <v>958600</v>
      </c>
      <c r="AL87">
        <v>916700</v>
      </c>
      <c r="AM87">
        <v>794100</v>
      </c>
      <c r="AN87">
        <v>761300</v>
      </c>
      <c r="AO87">
        <v>994600</v>
      </c>
      <c r="AP87">
        <v>1197700</v>
      </c>
      <c r="AQ87">
        <v>1271200</v>
      </c>
      <c r="AR87">
        <v>1256200</v>
      </c>
      <c r="AS87">
        <v>1484700</v>
      </c>
      <c r="AT87">
        <v>1250400</v>
      </c>
      <c r="AU87">
        <v>1104400</v>
      </c>
      <c r="AV87">
        <v>1086800</v>
      </c>
      <c r="AW87">
        <v>813500</v>
      </c>
      <c r="AX87">
        <v>1076900</v>
      </c>
      <c r="AY87">
        <v>1191500</v>
      </c>
      <c r="AZ87">
        <v>1153900</v>
      </c>
      <c r="BA87">
        <v>1154800</v>
      </c>
      <c r="BB87">
        <v>991400</v>
      </c>
      <c r="BC87">
        <v>922500</v>
      </c>
      <c r="BD87">
        <v>1234800</v>
      </c>
      <c r="BE87">
        <v>1189100</v>
      </c>
      <c r="BF87">
        <v>1190700</v>
      </c>
      <c r="BG87">
        <v>1010800</v>
      </c>
      <c r="BH87">
        <v>1061500</v>
      </c>
      <c r="BI87">
        <v>1104300</v>
      </c>
      <c r="BJ87" t="s">
        <v>977</v>
      </c>
      <c r="BK87">
        <v>51332218.18376153</v>
      </c>
      <c r="BL87">
        <v>325730923.93520153</v>
      </c>
      <c r="BM87">
        <v>304371559.54755062</v>
      </c>
      <c r="BN87">
        <v>35204645533.697533</v>
      </c>
      <c r="BO87">
        <v>35152976699.571259</v>
      </c>
      <c r="BP87">
        <f t="shared" si="8"/>
        <v>303924842.26394767</v>
      </c>
      <c r="BQ87">
        <f t="shared" si="9"/>
        <v>5.9207424307272868E-3</v>
      </c>
      <c r="BR87">
        <f t="shared" si="10"/>
        <v>0.54470830362691036</v>
      </c>
      <c r="BS87">
        <v>0.17005967702735991</v>
      </c>
      <c r="BT87">
        <v>0.63477179709449061</v>
      </c>
      <c r="BU87">
        <f t="shared" si="11"/>
        <v>0.80483147412185052</v>
      </c>
      <c r="BV87">
        <f t="shared" si="12"/>
        <v>24460.82788215439</v>
      </c>
      <c r="BW87">
        <f t="shared" si="14"/>
        <v>89771.238327506609</v>
      </c>
      <c r="BX87">
        <f t="shared" si="13"/>
        <v>1.7488283480394174E-3</v>
      </c>
    </row>
    <row r="88" spans="1:76" x14ac:dyDescent="0.25">
      <c r="A88">
        <v>36399</v>
      </c>
      <c r="B88" t="s">
        <v>156</v>
      </c>
      <c r="C88" t="s">
        <v>607</v>
      </c>
      <c r="D88" t="s">
        <v>636</v>
      </c>
      <c r="E88" t="s">
        <v>790</v>
      </c>
      <c r="F88">
        <v>-11.63472</v>
      </c>
      <c r="G88">
        <v>27.58222</v>
      </c>
      <c r="H88" t="s">
        <v>825</v>
      </c>
      <c r="I88" t="s">
        <v>832</v>
      </c>
      <c r="J88" t="s">
        <v>838</v>
      </c>
      <c r="O88">
        <v>2005</v>
      </c>
      <c r="P88">
        <v>2032</v>
      </c>
      <c r="Q88">
        <v>27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666</v>
      </c>
      <c r="AR88">
        <v>5025</v>
      </c>
      <c r="AS88">
        <v>6047</v>
      </c>
      <c r="AT88">
        <v>1248</v>
      </c>
      <c r="AU88">
        <v>4070</v>
      </c>
      <c r="AV88">
        <v>9370</v>
      </c>
      <c r="AW88">
        <v>17380</v>
      </c>
      <c r="AX88">
        <v>15015</v>
      </c>
      <c r="AY88">
        <v>11298</v>
      </c>
      <c r="AZ88">
        <v>15223</v>
      </c>
      <c r="BA88">
        <v>17000</v>
      </c>
      <c r="BB88">
        <v>19000</v>
      </c>
      <c r="BC88">
        <v>22000</v>
      </c>
      <c r="BD88">
        <v>24000</v>
      </c>
      <c r="BE88">
        <v>25000</v>
      </c>
      <c r="BF88">
        <v>26700</v>
      </c>
      <c r="BG88">
        <v>27400</v>
      </c>
      <c r="BH88">
        <v>28500</v>
      </c>
      <c r="BI88">
        <v>27868</v>
      </c>
      <c r="BJ88" t="s">
        <v>978</v>
      </c>
      <c r="BK88">
        <v>494446.54653833888</v>
      </c>
      <c r="BL88">
        <v>20428739.68936706</v>
      </c>
      <c r="BM88">
        <v>9494403.225958433</v>
      </c>
      <c r="BN88">
        <v>89520978.566446036</v>
      </c>
      <c r="BO88">
        <v>83917170.131977156</v>
      </c>
      <c r="BP88">
        <f t="shared" si="8"/>
        <v>8900075.3071859218</v>
      </c>
      <c r="BQ88">
        <f t="shared" si="9"/>
        <v>1.8000075780680608E-2</v>
      </c>
      <c r="BR88">
        <f t="shared" si="10"/>
        <v>0.48600204607837638</v>
      </c>
      <c r="BS88">
        <v>26.049855019902129</v>
      </c>
      <c r="BT88">
        <v>35.000904786602092</v>
      </c>
      <c r="BU88">
        <f t="shared" si="11"/>
        <v>61.050759806504217</v>
      </c>
      <c r="BV88">
        <f t="shared" si="12"/>
        <v>54335.635983880697</v>
      </c>
      <c r="BW88">
        <f t="shared" si="14"/>
        <v>199411.78406084215</v>
      </c>
      <c r="BX88">
        <f t="shared" si="13"/>
        <v>0.40330301719557055</v>
      </c>
    </row>
    <row r="89" spans="1:76" x14ac:dyDescent="0.25">
      <c r="A89">
        <v>81205</v>
      </c>
      <c r="B89" t="s">
        <v>157</v>
      </c>
      <c r="C89" t="s">
        <v>607</v>
      </c>
      <c r="D89" t="s">
        <v>607</v>
      </c>
      <c r="E89" t="s">
        <v>767</v>
      </c>
      <c r="F89">
        <v>30.053059999999999</v>
      </c>
      <c r="G89">
        <v>114.97861</v>
      </c>
      <c r="H89" t="s">
        <v>825</v>
      </c>
      <c r="I89" t="s">
        <v>832</v>
      </c>
      <c r="J89" t="s">
        <v>839</v>
      </c>
      <c r="O89">
        <v>2016</v>
      </c>
      <c r="P89">
        <v>2036</v>
      </c>
      <c r="Q89">
        <v>20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1030</v>
      </c>
      <c r="BC89">
        <v>1064</v>
      </c>
      <c r="BD89">
        <v>1060</v>
      </c>
      <c r="BE89">
        <v>1080</v>
      </c>
      <c r="BF89">
        <v>1100</v>
      </c>
      <c r="BG89">
        <v>945</v>
      </c>
      <c r="BH89">
        <v>920</v>
      </c>
      <c r="BI89">
        <v>1059</v>
      </c>
      <c r="BJ89" t="s">
        <v>979</v>
      </c>
      <c r="BK89">
        <v>39009.978403763183</v>
      </c>
      <c r="BL89">
        <v>8166455.8802297739</v>
      </c>
      <c r="BM89">
        <v>1205462.2832818429</v>
      </c>
      <c r="BN89">
        <v>9587886.7261596788</v>
      </c>
      <c r="BO89">
        <v>9587886.7261596788</v>
      </c>
      <c r="BP89">
        <f t="shared" si="8"/>
        <v>1205462.2832818429</v>
      </c>
      <c r="BQ89">
        <f t="shared" si="9"/>
        <v>3.0901382995012255E-2</v>
      </c>
      <c r="BR89">
        <f t="shared" si="10"/>
        <v>0.61802765990024511</v>
      </c>
      <c r="BS89">
        <v>29.08813766126325</v>
      </c>
      <c r="BT89">
        <v>5.2406404635821859</v>
      </c>
      <c r="BU89">
        <f t="shared" si="11"/>
        <v>34.328778124845435</v>
      </c>
      <c r="BV89">
        <f t="shared" si="12"/>
        <v>4138.2047260651962</v>
      </c>
      <c r="BW89">
        <f t="shared" si="14"/>
        <v>15187.21134465927</v>
      </c>
      <c r="BX89">
        <f t="shared" si="13"/>
        <v>0.38931606645529965</v>
      </c>
    </row>
    <row r="90" spans="1:76" x14ac:dyDescent="0.25">
      <c r="A90">
        <v>80697</v>
      </c>
      <c r="B90" t="s">
        <v>158</v>
      </c>
      <c r="C90" t="s">
        <v>607</v>
      </c>
      <c r="D90" t="s">
        <v>627</v>
      </c>
      <c r="E90" t="s">
        <v>767</v>
      </c>
      <c r="F90">
        <v>29.811669999999999</v>
      </c>
      <c r="G90">
        <v>115.43222</v>
      </c>
      <c r="H90" t="s">
        <v>825</v>
      </c>
      <c r="I90" t="s">
        <v>832</v>
      </c>
      <c r="J90" t="s">
        <v>839</v>
      </c>
      <c r="L90">
        <v>6600000</v>
      </c>
      <c r="M90">
        <v>39310</v>
      </c>
      <c r="O90">
        <v>2006</v>
      </c>
      <c r="P90">
        <v>2031</v>
      </c>
      <c r="Q90">
        <v>25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3164</v>
      </c>
      <c r="AS90">
        <v>3273</v>
      </c>
      <c r="AT90">
        <v>5558</v>
      </c>
      <c r="AU90">
        <v>6753</v>
      </c>
      <c r="AV90">
        <v>4607</v>
      </c>
      <c r="AW90">
        <v>4233</v>
      </c>
      <c r="AX90">
        <v>5533</v>
      </c>
      <c r="AY90">
        <v>5555</v>
      </c>
      <c r="AZ90">
        <v>5601</v>
      </c>
      <c r="BA90">
        <v>5506</v>
      </c>
      <c r="BB90">
        <v>5111</v>
      </c>
      <c r="BC90">
        <v>5100</v>
      </c>
      <c r="BD90">
        <v>5076</v>
      </c>
      <c r="BE90">
        <v>5131</v>
      </c>
      <c r="BF90">
        <v>3500</v>
      </c>
      <c r="BG90">
        <v>3500</v>
      </c>
      <c r="BH90">
        <v>1880</v>
      </c>
      <c r="BI90">
        <v>2002</v>
      </c>
      <c r="BJ90" t="s">
        <v>980</v>
      </c>
      <c r="BK90">
        <v>106687.0460172819</v>
      </c>
      <c r="BL90">
        <v>49067066.749186687</v>
      </c>
      <c r="BM90">
        <v>2573290.585680421</v>
      </c>
      <c r="BN90">
        <v>27775783.042518679</v>
      </c>
      <c r="BO90">
        <v>26508162.08447754</v>
      </c>
      <c r="BP90">
        <f t="shared" si="8"/>
        <v>2455851.6975473622</v>
      </c>
      <c r="BQ90">
        <f t="shared" si="9"/>
        <v>2.3019211696512304E-2</v>
      </c>
      <c r="BR90">
        <f t="shared" si="10"/>
        <v>0.57548029241280763</v>
      </c>
      <c r="BS90">
        <v>26.230849999151879</v>
      </c>
      <c r="BT90">
        <v>5.1469530171767026</v>
      </c>
      <c r="BU90">
        <f t="shared" si="11"/>
        <v>31.377803016328581</v>
      </c>
      <c r="BV90">
        <f t="shared" si="12"/>
        <v>7705.9230802957291</v>
      </c>
      <c r="BW90">
        <f t="shared" si="14"/>
        <v>28280.737704685325</v>
      </c>
      <c r="BX90">
        <f t="shared" si="13"/>
        <v>0.26508127050498914</v>
      </c>
    </row>
    <row r="91" spans="1:76" x14ac:dyDescent="0.25">
      <c r="A91">
        <v>35428</v>
      </c>
      <c r="B91" t="s">
        <v>159</v>
      </c>
      <c r="C91" t="s">
        <v>607</v>
      </c>
      <c r="D91" t="s">
        <v>607</v>
      </c>
      <c r="E91" t="s">
        <v>778</v>
      </c>
      <c r="F91">
        <v>-25.83389</v>
      </c>
      <c r="G91">
        <v>-69.864440000000002</v>
      </c>
      <c r="H91" t="s">
        <v>825</v>
      </c>
      <c r="I91" t="s">
        <v>832</v>
      </c>
      <c r="J91" t="s">
        <v>838</v>
      </c>
      <c r="K91" t="s">
        <v>857</v>
      </c>
      <c r="L91">
        <v>41707000</v>
      </c>
      <c r="M91">
        <v>217947.0588235294</v>
      </c>
      <c r="O91">
        <v>2009</v>
      </c>
      <c r="P91">
        <v>2024</v>
      </c>
      <c r="Q91">
        <v>15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6123</v>
      </c>
      <c r="AV91">
        <v>16874</v>
      </c>
      <c r="AW91">
        <v>15069</v>
      </c>
      <c r="AX91">
        <v>17872</v>
      </c>
      <c r="AY91">
        <v>19900</v>
      </c>
      <c r="AZ91">
        <v>19300</v>
      </c>
      <c r="BA91">
        <v>20000</v>
      </c>
      <c r="BB91">
        <v>17800</v>
      </c>
      <c r="BC91">
        <v>19600</v>
      </c>
      <c r="BD91">
        <v>20200</v>
      </c>
      <c r="BE91">
        <v>19000</v>
      </c>
      <c r="BF91">
        <v>12500</v>
      </c>
      <c r="BG91">
        <v>10700</v>
      </c>
      <c r="BH91">
        <v>14091</v>
      </c>
      <c r="BI91">
        <v>14091</v>
      </c>
      <c r="BJ91" t="s">
        <v>981</v>
      </c>
      <c r="BK91">
        <v>302197.05008068669</v>
      </c>
      <c r="BL91">
        <v>26779401.007970911</v>
      </c>
      <c r="BM91">
        <v>26779401.007970911</v>
      </c>
      <c r="BN91">
        <v>174388918.12865499</v>
      </c>
      <c r="BO91">
        <v>174388918.12865499</v>
      </c>
      <c r="BP91">
        <f t="shared" si="8"/>
        <v>26779401.007970911</v>
      </c>
      <c r="BQ91">
        <f t="shared" si="9"/>
        <v>8.8615692975231905E-2</v>
      </c>
      <c r="BR91">
        <f t="shared" si="10"/>
        <v>1.3292353946284785</v>
      </c>
      <c r="BS91">
        <v>0.1935197789276254</v>
      </c>
      <c r="BT91">
        <v>0.68940228838718076</v>
      </c>
      <c r="BU91">
        <f t="shared" si="11"/>
        <v>0.88292206731480616</v>
      </c>
      <c r="BV91">
        <f t="shared" si="12"/>
        <v>2364.4124099409878</v>
      </c>
      <c r="BW91">
        <f t="shared" si="14"/>
        <v>8677.3935444834242</v>
      </c>
      <c r="BX91">
        <f t="shared" si="13"/>
        <v>2.8714355557628902E-2</v>
      </c>
    </row>
    <row r="92" spans="1:76" x14ac:dyDescent="0.25">
      <c r="A92">
        <v>32917</v>
      </c>
      <c r="B92" t="s">
        <v>160</v>
      </c>
      <c r="C92" t="s">
        <v>607</v>
      </c>
      <c r="D92" t="s">
        <v>641</v>
      </c>
      <c r="E92" t="s">
        <v>790</v>
      </c>
      <c r="F92">
        <v>-12.727779999999999</v>
      </c>
      <c r="G92">
        <v>28.47</v>
      </c>
      <c r="H92" t="s">
        <v>825</v>
      </c>
      <c r="I92" t="s">
        <v>832</v>
      </c>
      <c r="J92" t="s">
        <v>838</v>
      </c>
      <c r="L92">
        <v>158336058</v>
      </c>
      <c r="M92">
        <v>1370811.111111111</v>
      </c>
      <c r="O92">
        <v>2007</v>
      </c>
      <c r="P92">
        <v>2026</v>
      </c>
      <c r="Q92">
        <v>19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8712</v>
      </c>
      <c r="AT92">
        <v>80200</v>
      </c>
      <c r="AU92">
        <v>92353</v>
      </c>
      <c r="AV92">
        <v>47508</v>
      </c>
      <c r="AW92">
        <v>0</v>
      </c>
      <c r="AY92">
        <v>27000</v>
      </c>
      <c r="AZ92">
        <v>84000</v>
      </c>
      <c r="BA92">
        <v>79000</v>
      </c>
      <c r="BB92">
        <v>107000</v>
      </c>
      <c r="BC92">
        <v>104000</v>
      </c>
      <c r="BD92">
        <v>102058</v>
      </c>
      <c r="BE92">
        <v>84254</v>
      </c>
      <c r="BF92">
        <v>103300</v>
      </c>
      <c r="BG92">
        <v>102400</v>
      </c>
      <c r="BH92">
        <v>90500</v>
      </c>
      <c r="BI92">
        <v>103204</v>
      </c>
      <c r="BJ92" t="s">
        <v>982</v>
      </c>
      <c r="BK92">
        <v>1988077.524683506</v>
      </c>
      <c r="BL92">
        <v>23240178.969630159</v>
      </c>
      <c r="BM92">
        <v>23240178.969630159</v>
      </c>
      <c r="BN92">
        <v>676794227.93104589</v>
      </c>
      <c r="BO92">
        <v>632971391.65862691</v>
      </c>
      <c r="BP92">
        <f t="shared" si="8"/>
        <v>21735363.302036166</v>
      </c>
      <c r="BQ92">
        <f t="shared" si="9"/>
        <v>1.0932854997943981E-2</v>
      </c>
      <c r="BR92">
        <f t="shared" si="10"/>
        <v>0.20772424496093564</v>
      </c>
      <c r="BS92">
        <v>26.4126997840673</v>
      </c>
      <c r="BT92">
        <v>20.703135582465791</v>
      </c>
      <c r="BU92">
        <f t="shared" si="11"/>
        <v>47.115835366533091</v>
      </c>
      <c r="BV92">
        <f t="shared" si="12"/>
        <v>102407.97989705211</v>
      </c>
      <c r="BW92">
        <f t="shared" si="14"/>
        <v>375837.28622218122</v>
      </c>
      <c r="BX92">
        <f t="shared" si="13"/>
        <v>0.18904558879413569</v>
      </c>
    </row>
    <row r="93" spans="1:76" x14ac:dyDescent="0.25">
      <c r="A93">
        <v>30555</v>
      </c>
      <c r="B93" t="s">
        <v>161</v>
      </c>
      <c r="C93" t="s">
        <v>607</v>
      </c>
      <c r="D93" t="s">
        <v>631</v>
      </c>
      <c r="E93" t="s">
        <v>778</v>
      </c>
      <c r="F93">
        <v>-23.4086</v>
      </c>
      <c r="G93">
        <v>-68.820880000000002</v>
      </c>
      <c r="H93" t="s">
        <v>825</v>
      </c>
      <c r="I93" t="s">
        <v>832</v>
      </c>
      <c r="J93" t="s">
        <v>838</v>
      </c>
      <c r="K93" t="s">
        <v>844</v>
      </c>
      <c r="L93">
        <v>615000000</v>
      </c>
      <c r="M93">
        <v>1690977.2727272729</v>
      </c>
      <c r="O93">
        <v>2008</v>
      </c>
      <c r="P93">
        <v>2029</v>
      </c>
      <c r="Q93">
        <v>21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67732</v>
      </c>
      <c r="AU93">
        <v>148026</v>
      </c>
      <c r="AV93">
        <v>117052</v>
      </c>
      <c r="AW93">
        <v>118078</v>
      </c>
      <c r="AX93">
        <v>133000</v>
      </c>
      <c r="AY93">
        <v>128170</v>
      </c>
      <c r="AZ93">
        <v>121012</v>
      </c>
      <c r="BA93">
        <v>125009</v>
      </c>
      <c r="BB93">
        <v>121712</v>
      </c>
      <c r="BC93">
        <v>122737</v>
      </c>
      <c r="BD93">
        <v>107247</v>
      </c>
      <c r="BE93">
        <v>104087</v>
      </c>
      <c r="BF93">
        <v>102080</v>
      </c>
      <c r="BG93">
        <v>100908</v>
      </c>
      <c r="BH93">
        <v>109524</v>
      </c>
      <c r="BI93">
        <v>105825</v>
      </c>
      <c r="BJ93" t="s">
        <v>983</v>
      </c>
      <c r="BK93">
        <v>3446307.7973570232</v>
      </c>
      <c r="BL93">
        <v>75668145.917981073</v>
      </c>
      <c r="BM93">
        <v>75668145.917981073</v>
      </c>
      <c r="BN93">
        <v>2587755978.7694979</v>
      </c>
      <c r="BO93">
        <v>2473126098.6703138</v>
      </c>
      <c r="BP93">
        <f t="shared" si="8"/>
        <v>72316272.493644431</v>
      </c>
      <c r="BQ93">
        <f t="shared" si="9"/>
        <v>2.0983695231489147E-2</v>
      </c>
      <c r="BR93">
        <f t="shared" si="10"/>
        <v>0.44065759986127212</v>
      </c>
      <c r="BS93">
        <v>0.20235525733417811</v>
      </c>
      <c r="BT93">
        <v>0.74418140410828904</v>
      </c>
      <c r="BU93">
        <f t="shared" si="11"/>
        <v>0.94653666144246718</v>
      </c>
      <c r="BV93">
        <f t="shared" si="12"/>
        <v>6845.0003134097915</v>
      </c>
      <c r="BW93">
        <f t="shared" si="14"/>
        <v>25121.151150213933</v>
      </c>
      <c r="BX93">
        <f t="shared" si="13"/>
        <v>7.289294116294363E-3</v>
      </c>
    </row>
    <row r="94" spans="1:76" x14ac:dyDescent="0.25">
      <c r="A94">
        <v>28092</v>
      </c>
      <c r="B94" t="s">
        <v>162</v>
      </c>
      <c r="C94" t="s">
        <v>607</v>
      </c>
      <c r="D94" t="s">
        <v>629</v>
      </c>
      <c r="E94" t="s">
        <v>773</v>
      </c>
      <c r="F94">
        <v>51.477429999999998</v>
      </c>
      <c r="G94">
        <v>58.490769999999998</v>
      </c>
      <c r="H94" t="s">
        <v>825</v>
      </c>
      <c r="I94" t="s">
        <v>832</v>
      </c>
      <c r="J94" t="s">
        <v>839</v>
      </c>
      <c r="L94">
        <v>398000000</v>
      </c>
      <c r="M94">
        <v>4628692.307692308</v>
      </c>
      <c r="O94">
        <v>1963</v>
      </c>
      <c r="P94">
        <v>2057</v>
      </c>
      <c r="Q94">
        <v>94</v>
      </c>
      <c r="AF94">
        <v>45800</v>
      </c>
      <c r="AG94">
        <v>47900</v>
      </c>
      <c r="AH94">
        <v>52000</v>
      </c>
      <c r="AI94">
        <v>49200</v>
      </c>
      <c r="AJ94">
        <v>55239</v>
      </c>
      <c r="AK94">
        <v>55239</v>
      </c>
      <c r="AL94">
        <v>58432</v>
      </c>
      <c r="AM94">
        <v>61088</v>
      </c>
      <c r="AN94">
        <v>68474</v>
      </c>
      <c r="AO94">
        <v>76182</v>
      </c>
      <c r="AP94">
        <v>74500</v>
      </c>
      <c r="AQ94">
        <v>73138</v>
      </c>
      <c r="AR94">
        <v>73650</v>
      </c>
      <c r="AS94">
        <v>75469</v>
      </c>
      <c r="AT94">
        <v>75454</v>
      </c>
      <c r="AU94">
        <v>78427</v>
      </c>
      <c r="AV94">
        <v>83387</v>
      </c>
      <c r="AW94">
        <v>83542</v>
      </c>
      <c r="AX94">
        <v>87007</v>
      </c>
      <c r="AY94">
        <v>90392</v>
      </c>
      <c r="AZ94">
        <v>93888</v>
      </c>
      <c r="BA94">
        <v>95139</v>
      </c>
      <c r="BB94">
        <v>97406</v>
      </c>
      <c r="BC94">
        <v>97122</v>
      </c>
      <c r="BD94">
        <v>91509</v>
      </c>
      <c r="BE94">
        <v>90606</v>
      </c>
      <c r="BF94">
        <v>92052</v>
      </c>
      <c r="BG94">
        <v>96990</v>
      </c>
      <c r="BH94">
        <v>88000</v>
      </c>
      <c r="BI94">
        <v>99990</v>
      </c>
      <c r="BJ94" t="s">
        <v>984</v>
      </c>
      <c r="BK94">
        <v>5012704.7014070135</v>
      </c>
      <c r="BL94">
        <v>27558297.075033002</v>
      </c>
      <c r="BM94">
        <v>27558297.075033002</v>
      </c>
      <c r="BN94">
        <v>1759137270.9721489</v>
      </c>
      <c r="BO94">
        <v>756090261.69696271</v>
      </c>
      <c r="BP94">
        <f t="shared" si="8"/>
        <v>11844760.719480108</v>
      </c>
      <c r="BQ94">
        <f t="shared" si="9"/>
        <v>2.3629480340534338E-3</v>
      </c>
      <c r="BR94">
        <f t="shared" si="10"/>
        <v>0.22211711520102279</v>
      </c>
      <c r="BS94">
        <v>7.3475709935530951</v>
      </c>
      <c r="BT94">
        <v>3.4430224514067231</v>
      </c>
      <c r="BU94">
        <f t="shared" si="11"/>
        <v>10.790593444959818</v>
      </c>
      <c r="BV94">
        <f t="shared" si="12"/>
        <v>12781.19973767396</v>
      </c>
      <c r="BW94">
        <f t="shared" si="14"/>
        <v>46907.003037263436</v>
      </c>
      <c r="BX94">
        <f t="shared" si="13"/>
        <v>9.3576234451028268E-3</v>
      </c>
    </row>
    <row r="95" spans="1:76" x14ac:dyDescent="0.25">
      <c r="A95">
        <v>26577</v>
      </c>
      <c r="B95" t="s">
        <v>163</v>
      </c>
      <c r="C95" t="s">
        <v>607</v>
      </c>
      <c r="D95" t="s">
        <v>623</v>
      </c>
      <c r="E95" t="s">
        <v>787</v>
      </c>
      <c r="F95">
        <v>52.516390000000001</v>
      </c>
      <c r="G95">
        <v>-122.28341</v>
      </c>
      <c r="H95" t="s">
        <v>825</v>
      </c>
      <c r="I95" t="s">
        <v>832</v>
      </c>
      <c r="J95" t="s">
        <v>838</v>
      </c>
      <c r="K95" t="s">
        <v>844</v>
      </c>
      <c r="L95">
        <v>789500000</v>
      </c>
      <c r="M95">
        <v>1713708.461538462</v>
      </c>
      <c r="O95">
        <v>1986</v>
      </c>
      <c r="P95">
        <v>2045</v>
      </c>
      <c r="Q95">
        <v>59</v>
      </c>
      <c r="X95">
        <v>30070</v>
      </c>
      <c r="Y95">
        <v>37420</v>
      </c>
      <c r="Z95">
        <v>18650</v>
      </c>
      <c r="AA95">
        <v>31970</v>
      </c>
      <c r="AB95">
        <v>29410</v>
      </c>
      <c r="AC95">
        <v>31580</v>
      </c>
      <c r="AD95">
        <v>35270</v>
      </c>
      <c r="AE95">
        <v>25630</v>
      </c>
      <c r="AF95">
        <v>9310</v>
      </c>
      <c r="AH95">
        <v>31700</v>
      </c>
      <c r="AI95">
        <v>33000</v>
      </c>
      <c r="AJ95">
        <v>33900</v>
      </c>
      <c r="AL95">
        <v>0</v>
      </c>
      <c r="AM95">
        <v>0</v>
      </c>
      <c r="AN95">
        <v>0</v>
      </c>
      <c r="AO95">
        <v>0</v>
      </c>
      <c r="AP95">
        <v>5445</v>
      </c>
      <c r="AQ95">
        <v>24853</v>
      </c>
      <c r="AR95">
        <v>21920</v>
      </c>
      <c r="AS95">
        <v>23500</v>
      </c>
      <c r="AT95">
        <v>34881</v>
      </c>
      <c r="AU95">
        <v>31888</v>
      </c>
      <c r="AV95">
        <v>41867</v>
      </c>
      <c r="AW95">
        <v>37603</v>
      </c>
      <c r="AX95">
        <v>40730</v>
      </c>
      <c r="AY95">
        <v>55066</v>
      </c>
      <c r="AZ95">
        <v>61915</v>
      </c>
      <c r="BA95">
        <v>64047</v>
      </c>
      <c r="BB95">
        <v>60418</v>
      </c>
      <c r="BC95">
        <v>64047</v>
      </c>
      <c r="BD95">
        <v>56790</v>
      </c>
      <c r="BE95">
        <v>57107</v>
      </c>
      <c r="BF95">
        <v>55792</v>
      </c>
      <c r="BG95">
        <v>50938</v>
      </c>
      <c r="BH95">
        <v>43998</v>
      </c>
      <c r="BI95">
        <v>47624</v>
      </c>
      <c r="BJ95" t="s">
        <v>985</v>
      </c>
      <c r="BK95">
        <v>4153779.329416004</v>
      </c>
      <c r="BL95">
        <v>50766988.772359997</v>
      </c>
      <c r="BM95">
        <v>50766988.772359997</v>
      </c>
      <c r="BN95">
        <v>3322572835.1618948</v>
      </c>
      <c r="BO95">
        <v>3170938479.6507611</v>
      </c>
      <c r="BP95">
        <f t="shared" si="8"/>
        <v>48450103.633749425</v>
      </c>
      <c r="BQ95">
        <f t="shared" si="9"/>
        <v>1.1664101482386936E-2</v>
      </c>
      <c r="BR95">
        <f t="shared" si="10"/>
        <v>0.68818198746082915</v>
      </c>
      <c r="BS95">
        <v>44.746974628719236</v>
      </c>
      <c r="BT95">
        <v>18.175116271825988</v>
      </c>
      <c r="BU95">
        <f t="shared" si="11"/>
        <v>62.922090900545228</v>
      </c>
      <c r="BV95">
        <f t="shared" si="12"/>
        <v>304858.1824983618</v>
      </c>
      <c r="BW95">
        <f t="shared" si="14"/>
        <v>1118829.5297689878</v>
      </c>
      <c r="BX95">
        <f t="shared" si="13"/>
        <v>0.26935218292549218</v>
      </c>
    </row>
    <row r="96" spans="1:76" x14ac:dyDescent="0.25">
      <c r="A96">
        <v>25685</v>
      </c>
      <c r="B96" t="s">
        <v>164</v>
      </c>
      <c r="C96" t="s">
        <v>607</v>
      </c>
      <c r="D96" t="s">
        <v>639</v>
      </c>
      <c r="E96" t="s">
        <v>765</v>
      </c>
      <c r="F96">
        <v>-28.74457</v>
      </c>
      <c r="G96">
        <v>116.94389</v>
      </c>
      <c r="H96" t="s">
        <v>825</v>
      </c>
      <c r="I96" t="s">
        <v>832</v>
      </c>
      <c r="J96" t="s">
        <v>839</v>
      </c>
      <c r="K96" t="s">
        <v>847</v>
      </c>
      <c r="L96">
        <v>16800000</v>
      </c>
      <c r="M96">
        <v>186027.77777777781</v>
      </c>
      <c r="O96">
        <v>1990</v>
      </c>
      <c r="P96">
        <v>2032</v>
      </c>
      <c r="Q96">
        <v>42</v>
      </c>
      <c r="AD96">
        <v>1750</v>
      </c>
      <c r="AE96">
        <v>4770</v>
      </c>
      <c r="AF96">
        <v>6490</v>
      </c>
      <c r="AG96">
        <v>9830</v>
      </c>
      <c r="AH96">
        <v>9900</v>
      </c>
      <c r="AI96">
        <v>12790</v>
      </c>
      <c r="AJ96">
        <v>8336</v>
      </c>
      <c r="AK96">
        <v>3100</v>
      </c>
      <c r="AL96">
        <v>2300</v>
      </c>
      <c r="AM96">
        <v>11800</v>
      </c>
      <c r="AN96">
        <v>27657</v>
      </c>
      <c r="AO96">
        <v>26217</v>
      </c>
      <c r="AP96">
        <v>18454</v>
      </c>
      <c r="AQ96">
        <v>23067</v>
      </c>
      <c r="AR96">
        <v>10853</v>
      </c>
      <c r="AS96">
        <v>15404</v>
      </c>
      <c r="AT96">
        <v>18467</v>
      </c>
      <c r="AU96">
        <v>30835</v>
      </c>
      <c r="AV96">
        <v>33525</v>
      </c>
      <c r="AW96">
        <v>21661</v>
      </c>
      <c r="AX96">
        <v>28406</v>
      </c>
      <c r="AY96">
        <v>33780</v>
      </c>
      <c r="AZ96">
        <v>30837</v>
      </c>
      <c r="BA96">
        <v>26048</v>
      </c>
      <c r="BB96">
        <v>12194</v>
      </c>
      <c r="BC96">
        <v>12080</v>
      </c>
      <c r="BD96">
        <v>13750</v>
      </c>
      <c r="BE96">
        <v>20800</v>
      </c>
      <c r="BF96">
        <v>19000</v>
      </c>
      <c r="BG96">
        <v>16015</v>
      </c>
      <c r="BH96">
        <v>16938</v>
      </c>
      <c r="BI96">
        <v>18096</v>
      </c>
      <c r="BJ96" t="s">
        <v>986</v>
      </c>
      <c r="BK96">
        <v>628575.22045606538</v>
      </c>
      <c r="BL96">
        <v>9570880.0354143642</v>
      </c>
      <c r="BM96">
        <v>9570880.0354143642</v>
      </c>
      <c r="BN96">
        <v>60615946.305055201</v>
      </c>
      <c r="BO96">
        <v>26053183.83111209</v>
      </c>
      <c r="BP96">
        <f t="shared" si="8"/>
        <v>4113635.3086576457</v>
      </c>
      <c r="BQ96">
        <f t="shared" si="9"/>
        <v>6.5443803299674785E-3</v>
      </c>
      <c r="BR96">
        <f t="shared" si="10"/>
        <v>0.27486397385863409</v>
      </c>
      <c r="BS96">
        <v>12.22316049194785</v>
      </c>
      <c r="BT96">
        <v>3.1489451790077969</v>
      </c>
      <c r="BU96">
        <f t="shared" si="11"/>
        <v>15.372105670955646</v>
      </c>
      <c r="BV96">
        <f t="shared" si="12"/>
        <v>6323.5236656459574</v>
      </c>
      <c r="BW96">
        <f t="shared" si="14"/>
        <v>23207.331852920663</v>
      </c>
      <c r="BX96">
        <f t="shared" si="13"/>
        <v>3.6920532495828398E-2</v>
      </c>
    </row>
    <row r="97" spans="1:76" x14ac:dyDescent="0.25">
      <c r="A97">
        <v>26568</v>
      </c>
      <c r="B97" t="s">
        <v>165</v>
      </c>
      <c r="C97" t="s">
        <v>607</v>
      </c>
      <c r="D97" t="s">
        <v>615</v>
      </c>
      <c r="E97" t="s">
        <v>775</v>
      </c>
      <c r="F97">
        <v>-4.0566700000000004</v>
      </c>
      <c r="G97">
        <v>137.11360999999999</v>
      </c>
      <c r="H97" t="s">
        <v>825</v>
      </c>
      <c r="I97" t="s">
        <v>832</v>
      </c>
      <c r="J97" t="s">
        <v>838</v>
      </c>
      <c r="K97" t="s">
        <v>846</v>
      </c>
      <c r="L97">
        <v>2822489000</v>
      </c>
      <c r="M97">
        <v>24013950.695652179</v>
      </c>
      <c r="O97">
        <v>1972</v>
      </c>
      <c r="P97">
        <v>2041</v>
      </c>
      <c r="Q97">
        <v>69</v>
      </c>
      <c r="X97">
        <v>106010</v>
      </c>
      <c r="Y97">
        <v>102100</v>
      </c>
      <c r="Z97">
        <v>122000</v>
      </c>
      <c r="AA97">
        <v>144000</v>
      </c>
      <c r="AB97">
        <v>164100</v>
      </c>
      <c r="AC97">
        <v>211700</v>
      </c>
      <c r="AD97">
        <v>280820</v>
      </c>
      <c r="AE97">
        <v>298600</v>
      </c>
      <c r="AF97">
        <v>322200</v>
      </c>
      <c r="AG97">
        <v>459710</v>
      </c>
      <c r="AH97">
        <v>507500</v>
      </c>
      <c r="AI97">
        <v>548300</v>
      </c>
      <c r="AJ97">
        <v>780776</v>
      </c>
      <c r="AK97">
        <v>727991</v>
      </c>
      <c r="AL97">
        <v>742402</v>
      </c>
      <c r="AM97">
        <v>749400</v>
      </c>
      <c r="AN97">
        <v>864400</v>
      </c>
      <c r="AO97">
        <v>589676</v>
      </c>
      <c r="AP97">
        <v>516400</v>
      </c>
      <c r="AQ97">
        <v>793900</v>
      </c>
      <c r="AR97">
        <v>610800</v>
      </c>
      <c r="AS97">
        <v>569400</v>
      </c>
      <c r="AT97">
        <v>496235</v>
      </c>
      <c r="AU97">
        <v>744353</v>
      </c>
      <c r="AV97">
        <v>603277</v>
      </c>
      <c r="AW97">
        <v>400068</v>
      </c>
      <c r="AX97">
        <v>315246</v>
      </c>
      <c r="AY97">
        <v>420933</v>
      </c>
      <c r="AZ97">
        <v>295288</v>
      </c>
      <c r="BA97">
        <v>341101</v>
      </c>
      <c r="BB97">
        <v>482168</v>
      </c>
      <c r="BC97">
        <v>451778</v>
      </c>
      <c r="BD97">
        <v>556557</v>
      </c>
      <c r="BE97">
        <v>275330</v>
      </c>
      <c r="BF97">
        <v>366956</v>
      </c>
      <c r="BG97">
        <v>605999</v>
      </c>
      <c r="BH97">
        <v>710779</v>
      </c>
      <c r="BI97">
        <v>752963</v>
      </c>
      <c r="BJ97" t="s">
        <v>987</v>
      </c>
      <c r="BK97">
        <v>24524656.0688418</v>
      </c>
      <c r="BL97">
        <v>25453739.314518329</v>
      </c>
      <c r="BM97">
        <v>25453739.314518329</v>
      </c>
      <c r="BN97">
        <v>11803839958.156389</v>
      </c>
      <c r="BO97">
        <v>11786515805.630341</v>
      </c>
      <c r="BP97">
        <f t="shared" si="8"/>
        <v>25416381.601790421</v>
      </c>
      <c r="BQ97">
        <f t="shared" si="9"/>
        <v>1.0363603685387272E-3</v>
      </c>
      <c r="BR97">
        <f t="shared" si="10"/>
        <v>7.1508865429172175E-2</v>
      </c>
      <c r="BS97">
        <v>33.111608454366497</v>
      </c>
      <c r="BT97">
        <v>15.932331138987401</v>
      </c>
      <c r="BU97">
        <f t="shared" si="11"/>
        <v>49.043939593353898</v>
      </c>
      <c r="BV97">
        <f t="shared" si="12"/>
        <v>124651.94839598409</v>
      </c>
      <c r="BW97">
        <f t="shared" si="14"/>
        <v>457472.65061326162</v>
      </c>
      <c r="BX97">
        <f t="shared" si="13"/>
        <v>1.8653580679342273E-2</v>
      </c>
    </row>
    <row r="98" spans="1:76" x14ac:dyDescent="0.25">
      <c r="A98">
        <v>28286</v>
      </c>
      <c r="B98" t="s">
        <v>166</v>
      </c>
      <c r="C98" t="s">
        <v>607</v>
      </c>
      <c r="D98" t="s">
        <v>641</v>
      </c>
      <c r="E98" t="s">
        <v>791</v>
      </c>
      <c r="F98">
        <v>19.75</v>
      </c>
      <c r="G98">
        <v>-14.43333</v>
      </c>
      <c r="H98" t="s">
        <v>825</v>
      </c>
      <c r="I98" t="s">
        <v>832</v>
      </c>
      <c r="J98" t="s">
        <v>838</v>
      </c>
      <c r="K98" t="s">
        <v>857</v>
      </c>
      <c r="L98">
        <v>33816000</v>
      </c>
      <c r="M98">
        <v>255301.04545454541</v>
      </c>
      <c r="O98">
        <v>2006</v>
      </c>
      <c r="P98">
        <v>2027</v>
      </c>
      <c r="Q98">
        <v>21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5031</v>
      </c>
      <c r="AS98">
        <v>28755</v>
      </c>
      <c r="AT98">
        <v>33073</v>
      </c>
      <c r="AU98">
        <v>36608</v>
      </c>
      <c r="AV98">
        <v>36969</v>
      </c>
      <c r="AW98">
        <v>35281</v>
      </c>
      <c r="AX98">
        <v>37670</v>
      </c>
      <c r="AY98">
        <v>37970</v>
      </c>
      <c r="AZ98">
        <v>33079</v>
      </c>
      <c r="BA98">
        <v>45001</v>
      </c>
      <c r="BB98">
        <v>32818</v>
      </c>
      <c r="BC98">
        <v>28791</v>
      </c>
      <c r="BD98">
        <v>28137</v>
      </c>
      <c r="BE98">
        <v>29620</v>
      </c>
      <c r="BF98">
        <v>28491</v>
      </c>
      <c r="BG98">
        <v>18845</v>
      </c>
      <c r="BH98">
        <v>13313</v>
      </c>
      <c r="BI98">
        <v>13014</v>
      </c>
      <c r="BJ98" t="s">
        <v>988</v>
      </c>
      <c r="BK98">
        <v>743309.67083408509</v>
      </c>
      <c r="BL98">
        <v>13797137.8413922</v>
      </c>
      <c r="BM98">
        <v>13797137.8413922</v>
      </c>
      <c r="BN98">
        <v>144543661.75843689</v>
      </c>
      <c r="BO98">
        <v>135184372.09247771</v>
      </c>
      <c r="BP98">
        <f t="shared" si="8"/>
        <v>12903764.807612536</v>
      </c>
      <c r="BQ98">
        <f t="shared" si="9"/>
        <v>1.7359877469551716E-2</v>
      </c>
      <c r="BR98">
        <f t="shared" si="10"/>
        <v>0.36455742686058606</v>
      </c>
      <c r="BS98">
        <v>0.31664134970599628</v>
      </c>
      <c r="BT98">
        <v>1.3289612480868549</v>
      </c>
      <c r="BU98">
        <f t="shared" si="11"/>
        <v>1.6456025977928512</v>
      </c>
      <c r="BV98">
        <f t="shared" si="12"/>
        <v>2123.446888871516</v>
      </c>
      <c r="BW98">
        <f t="shared" si="14"/>
        <v>7793.0500821584637</v>
      </c>
      <c r="BX98">
        <f t="shared" si="13"/>
        <v>1.048425762228238E-2</v>
      </c>
    </row>
    <row r="99" spans="1:76" x14ac:dyDescent="0.25">
      <c r="A99">
        <v>25698</v>
      </c>
      <c r="B99" t="s">
        <v>167</v>
      </c>
      <c r="C99" t="s">
        <v>607</v>
      </c>
      <c r="D99" t="s">
        <v>629</v>
      </c>
      <c r="E99" t="s">
        <v>762</v>
      </c>
      <c r="F99">
        <v>23.852260000000001</v>
      </c>
      <c r="G99">
        <v>40.940420000000003</v>
      </c>
      <c r="H99" t="s">
        <v>825</v>
      </c>
      <c r="I99" t="s">
        <v>832</v>
      </c>
      <c r="J99" t="s">
        <v>838</v>
      </c>
      <c r="K99" t="s">
        <v>847</v>
      </c>
      <c r="L99">
        <v>28000000</v>
      </c>
      <c r="M99">
        <v>591585.53333333333</v>
      </c>
      <c r="O99">
        <v>2015</v>
      </c>
      <c r="P99">
        <v>2029</v>
      </c>
      <c r="Q99">
        <v>14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5443</v>
      </c>
      <c r="BB99">
        <v>26898</v>
      </c>
      <c r="BC99">
        <v>39009</v>
      </c>
      <c r="BD99">
        <v>49895</v>
      </c>
      <c r="BE99">
        <v>59874</v>
      </c>
      <c r="BF99">
        <v>68039</v>
      </c>
      <c r="BG99">
        <v>68946</v>
      </c>
      <c r="BH99">
        <v>68492</v>
      </c>
      <c r="BI99">
        <v>64410</v>
      </c>
      <c r="BJ99" t="s">
        <v>989</v>
      </c>
      <c r="BK99">
        <v>636283.98751498456</v>
      </c>
      <c r="BL99">
        <v>4363660.0050976304</v>
      </c>
      <c r="BM99">
        <v>4363660.0050976304</v>
      </c>
      <c r="BN99">
        <v>123758400.9729151</v>
      </c>
      <c r="BO99">
        <v>53192279.71737428</v>
      </c>
      <c r="BP99">
        <f t="shared" si="8"/>
        <v>1875533.4729435514</v>
      </c>
      <c r="BQ99">
        <f t="shared" si="9"/>
        <v>2.9476358194529956E-3</v>
      </c>
      <c r="BR99">
        <f t="shared" si="10"/>
        <v>4.1266901472341938E-2</v>
      </c>
      <c r="BS99">
        <v>0.2591262116329946</v>
      </c>
      <c r="BT99">
        <v>0.91868697391037246</v>
      </c>
      <c r="BU99">
        <f t="shared" si="11"/>
        <v>1.1778131855433671</v>
      </c>
      <c r="BV99">
        <f t="shared" si="12"/>
        <v>220.90280543608588</v>
      </c>
      <c r="BW99">
        <f t="shared" si="14"/>
        <v>810.71329595043517</v>
      </c>
      <c r="BX99">
        <f t="shared" si="13"/>
        <v>1.2741375106997215E-3</v>
      </c>
    </row>
    <row r="100" spans="1:76" x14ac:dyDescent="0.25">
      <c r="A100">
        <v>32856</v>
      </c>
      <c r="B100" t="s">
        <v>168</v>
      </c>
      <c r="C100" t="s">
        <v>607</v>
      </c>
      <c r="D100" t="s">
        <v>642</v>
      </c>
      <c r="E100" t="s">
        <v>767</v>
      </c>
      <c r="F100">
        <v>29.712309999999999</v>
      </c>
      <c r="G100">
        <v>91.745279999999994</v>
      </c>
      <c r="H100" t="s">
        <v>826</v>
      </c>
      <c r="I100" t="s">
        <v>832</v>
      </c>
      <c r="J100" t="s">
        <v>838</v>
      </c>
      <c r="K100" t="s">
        <v>846</v>
      </c>
      <c r="L100">
        <v>440830000</v>
      </c>
      <c r="M100">
        <v>2268056.3571428568</v>
      </c>
      <c r="O100">
        <v>2011</v>
      </c>
      <c r="P100">
        <v>2049</v>
      </c>
      <c r="Q100">
        <v>38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W100">
        <v>9781</v>
      </c>
      <c r="AX100">
        <v>11712</v>
      </c>
      <c r="AY100">
        <v>12847</v>
      </c>
      <c r="AZ100">
        <v>13992</v>
      </c>
      <c r="BA100">
        <v>17284</v>
      </c>
      <c r="BB100">
        <v>18321</v>
      </c>
      <c r="BC100">
        <v>35844</v>
      </c>
      <c r="BD100">
        <v>55025</v>
      </c>
      <c r="BE100">
        <v>62533</v>
      </c>
      <c r="BF100">
        <v>82059</v>
      </c>
      <c r="BG100">
        <v>86400</v>
      </c>
      <c r="BH100">
        <v>85004</v>
      </c>
      <c r="BI100">
        <v>20051</v>
      </c>
      <c r="BJ100" t="s">
        <v>990</v>
      </c>
      <c r="BK100">
        <v>543697.74033417075</v>
      </c>
      <c r="BL100">
        <v>40593066.589419581</v>
      </c>
      <c r="BM100">
        <v>40593066.589419581</v>
      </c>
      <c r="BN100">
        <v>1598659076.313379</v>
      </c>
      <c r="BO100">
        <v>673694431.56215966</v>
      </c>
      <c r="BP100">
        <f t="shared" si="8"/>
        <v>17106413.322588317</v>
      </c>
      <c r="BQ100">
        <f t="shared" si="9"/>
        <v>3.1463094387838127E-2</v>
      </c>
      <c r="BR100">
        <f t="shared" si="10"/>
        <v>1.1955975867378488</v>
      </c>
      <c r="BS100">
        <v>4.3787991978099932</v>
      </c>
      <c r="BT100">
        <v>3.7983168082255361</v>
      </c>
      <c r="BU100">
        <f t="shared" si="11"/>
        <v>8.1771160060355292</v>
      </c>
      <c r="BV100">
        <f t="shared" si="12"/>
        <v>13988.112618599635</v>
      </c>
      <c r="BW100">
        <f t="shared" si="14"/>
        <v>51336.373310260657</v>
      </c>
      <c r="BX100">
        <f t="shared" si="13"/>
        <v>9.4420795787578574E-2</v>
      </c>
    </row>
    <row r="101" spans="1:76" x14ac:dyDescent="0.25">
      <c r="A101">
        <v>80801</v>
      </c>
      <c r="B101" t="s">
        <v>169</v>
      </c>
      <c r="C101" t="s">
        <v>607</v>
      </c>
      <c r="D101" t="s">
        <v>615</v>
      </c>
      <c r="E101" t="s">
        <v>767</v>
      </c>
      <c r="F101">
        <v>29.132680000000001</v>
      </c>
      <c r="G101">
        <v>115.55829</v>
      </c>
      <c r="H101" t="s">
        <v>825</v>
      </c>
      <c r="I101" t="s">
        <v>832</v>
      </c>
      <c r="J101" t="s">
        <v>839</v>
      </c>
      <c r="O101">
        <v>2016</v>
      </c>
      <c r="P101">
        <v>2026</v>
      </c>
      <c r="Q101">
        <v>10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277</v>
      </c>
      <c r="BC101">
        <v>240</v>
      </c>
      <c r="BD101">
        <v>160</v>
      </c>
      <c r="BE101">
        <v>200</v>
      </c>
      <c r="BF101">
        <v>200</v>
      </c>
      <c r="BG101">
        <v>250</v>
      </c>
      <c r="BH101">
        <v>250</v>
      </c>
      <c r="BI101">
        <v>247</v>
      </c>
      <c r="BJ101" t="s">
        <v>991</v>
      </c>
      <c r="BK101">
        <v>35598.074027792391</v>
      </c>
      <c r="BL101">
        <v>624088.10984276445</v>
      </c>
      <c r="BM101">
        <v>624088.10984276445</v>
      </c>
      <c r="BN101">
        <v>8762079.6193024665</v>
      </c>
      <c r="BO101">
        <v>8749307.6236872524</v>
      </c>
      <c r="BP101">
        <f t="shared" si="8"/>
        <v>623178.41135236726</v>
      </c>
      <c r="BQ101">
        <f t="shared" si="9"/>
        <v>1.7505958633206805E-2</v>
      </c>
      <c r="BR101">
        <f t="shared" si="10"/>
        <v>0.17505958633206806</v>
      </c>
      <c r="BS101">
        <v>38.659762210164061</v>
      </c>
      <c r="BT101">
        <v>8.4753600057604803</v>
      </c>
      <c r="BU101">
        <f t="shared" si="11"/>
        <v>47.13512221592454</v>
      </c>
      <c r="BV101">
        <f t="shared" si="12"/>
        <v>2937.3590581419526</v>
      </c>
      <c r="BW101">
        <f t="shared" si="14"/>
        <v>10780.107743380966</v>
      </c>
      <c r="BX101">
        <f t="shared" si="13"/>
        <v>0.30282839838370579</v>
      </c>
    </row>
    <row r="102" spans="1:76" x14ac:dyDescent="0.25">
      <c r="A102">
        <v>36374</v>
      </c>
      <c r="B102" t="s">
        <v>170</v>
      </c>
      <c r="C102" t="s">
        <v>607</v>
      </c>
      <c r="D102" t="s">
        <v>607</v>
      </c>
      <c r="E102" t="s">
        <v>767</v>
      </c>
      <c r="F102">
        <v>39.69341</v>
      </c>
      <c r="G102">
        <v>98.548500000000004</v>
      </c>
      <c r="H102" t="s">
        <v>825</v>
      </c>
      <c r="I102" t="s">
        <v>832</v>
      </c>
      <c r="J102" t="s">
        <v>839</v>
      </c>
      <c r="O102">
        <v>2016</v>
      </c>
      <c r="P102">
        <v>2027</v>
      </c>
      <c r="Q102">
        <v>11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140</v>
      </c>
      <c r="BC102">
        <v>112</v>
      </c>
      <c r="BD102">
        <v>90</v>
      </c>
      <c r="BE102">
        <v>110</v>
      </c>
      <c r="BF102">
        <v>200</v>
      </c>
      <c r="BG102">
        <v>170</v>
      </c>
      <c r="BH102">
        <v>150</v>
      </c>
      <c r="BI102">
        <v>152</v>
      </c>
      <c r="BJ102" t="s">
        <v>992</v>
      </c>
      <c r="BK102">
        <v>2373.7309147282058</v>
      </c>
      <c r="BL102">
        <v>6861790.689777635</v>
      </c>
      <c r="BM102">
        <v>6861790.689777635</v>
      </c>
      <c r="BN102">
        <v>583416.45035624877</v>
      </c>
      <c r="BO102">
        <v>583416.45035624877</v>
      </c>
      <c r="BP102">
        <f t="shared" si="8"/>
        <v>6861790.689777635</v>
      </c>
      <c r="BQ102">
        <f t="shared" si="9"/>
        <v>2.8907196882353094</v>
      </c>
      <c r="BR102">
        <f t="shared" si="10"/>
        <v>31.797916570588406</v>
      </c>
      <c r="BS102">
        <v>4.6735465353334842</v>
      </c>
      <c r="BT102">
        <v>1.824746605035019</v>
      </c>
      <c r="BU102">
        <f t="shared" si="11"/>
        <v>6.4982931403685029</v>
      </c>
      <c r="BV102">
        <f t="shared" si="12"/>
        <v>4458.9927370026462</v>
      </c>
      <c r="BW102">
        <f t="shared" si="14"/>
        <v>16364.503344799712</v>
      </c>
      <c r="BX102">
        <f t="shared" si="13"/>
        <v>6.8940010189290826</v>
      </c>
    </row>
    <row r="103" spans="1:76" x14ac:dyDescent="0.25">
      <c r="A103">
        <v>27685</v>
      </c>
      <c r="B103" t="s">
        <v>171</v>
      </c>
      <c r="C103" t="s">
        <v>607</v>
      </c>
      <c r="D103" t="s">
        <v>643</v>
      </c>
      <c r="E103" t="s">
        <v>790</v>
      </c>
      <c r="F103">
        <v>-10.706670000000001</v>
      </c>
      <c r="G103">
        <v>25.399840000000001</v>
      </c>
      <c r="H103" t="s">
        <v>825</v>
      </c>
      <c r="I103" t="s">
        <v>832</v>
      </c>
      <c r="J103" t="s">
        <v>838</v>
      </c>
      <c r="K103" t="s">
        <v>858</v>
      </c>
      <c r="L103">
        <v>143000000</v>
      </c>
      <c r="M103">
        <v>3863798.888888889</v>
      </c>
      <c r="O103">
        <v>2008</v>
      </c>
      <c r="P103">
        <v>2040</v>
      </c>
      <c r="Q103">
        <v>32</v>
      </c>
      <c r="AB103">
        <v>400000</v>
      </c>
      <c r="AC103">
        <v>300000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22122</v>
      </c>
      <c r="AU103">
        <v>43678</v>
      </c>
      <c r="AV103">
        <v>58238</v>
      </c>
      <c r="AW103">
        <v>91149</v>
      </c>
      <c r="AX103">
        <v>92963</v>
      </c>
      <c r="AY103">
        <v>136192</v>
      </c>
      <c r="AZ103">
        <v>158026</v>
      </c>
      <c r="BA103">
        <v>113674</v>
      </c>
      <c r="BB103">
        <v>0</v>
      </c>
      <c r="BC103">
        <v>20340</v>
      </c>
      <c r="BD103">
        <v>182566</v>
      </c>
      <c r="BE103">
        <v>269383</v>
      </c>
      <c r="BF103">
        <v>270700</v>
      </c>
      <c r="BG103">
        <v>264400</v>
      </c>
      <c r="BH103">
        <v>220100</v>
      </c>
      <c r="BI103">
        <v>206400</v>
      </c>
      <c r="BJ103" t="s">
        <v>993</v>
      </c>
      <c r="BK103">
        <v>3874960.5086557432</v>
      </c>
      <c r="BL103">
        <v>123723018.7988489</v>
      </c>
      <c r="BM103">
        <v>94916264.421863675</v>
      </c>
      <c r="BN103">
        <v>611235143.22510493</v>
      </c>
      <c r="BO103">
        <v>571691873.01458633</v>
      </c>
      <c r="BP103">
        <f t="shared" si="8"/>
        <v>88775747.907052413</v>
      </c>
      <c r="BQ103">
        <f t="shared" si="9"/>
        <v>2.2910103911703988E-2</v>
      </c>
      <c r="BR103">
        <f t="shared" si="10"/>
        <v>0.73312332517452761</v>
      </c>
      <c r="BS103">
        <v>18.326154694173251</v>
      </c>
      <c r="BT103">
        <v>15.16900619879282</v>
      </c>
      <c r="BU103">
        <f t="shared" si="11"/>
        <v>33.495160892966069</v>
      </c>
      <c r="BV103">
        <f t="shared" si="12"/>
        <v>297355.79595401161</v>
      </c>
      <c r="BW103">
        <f t="shared" si="14"/>
        <v>1091295.7711512225</v>
      </c>
      <c r="BX103">
        <f t="shared" si="13"/>
        <v>0.2816275852911343</v>
      </c>
    </row>
    <row r="104" spans="1:76" x14ac:dyDescent="0.25">
      <c r="A104">
        <v>26668</v>
      </c>
      <c r="B104" t="s">
        <v>172</v>
      </c>
      <c r="C104" t="s">
        <v>607</v>
      </c>
      <c r="D104" t="s">
        <v>644</v>
      </c>
      <c r="E104" t="s">
        <v>785</v>
      </c>
      <c r="F104">
        <v>-12.09539</v>
      </c>
      <c r="G104">
        <v>26.42934</v>
      </c>
      <c r="H104" t="s">
        <v>826</v>
      </c>
      <c r="I104" t="s">
        <v>832</v>
      </c>
      <c r="J104" t="s">
        <v>838</v>
      </c>
      <c r="K104" t="s">
        <v>858</v>
      </c>
      <c r="L104">
        <v>1104700000</v>
      </c>
      <c r="M104">
        <v>3690172.3181818179</v>
      </c>
      <c r="O104">
        <v>2004</v>
      </c>
      <c r="P104">
        <v>2049</v>
      </c>
      <c r="Q104">
        <v>45</v>
      </c>
      <c r="AL104">
        <v>0</v>
      </c>
      <c r="AM104">
        <v>0</v>
      </c>
      <c r="AN104">
        <v>0</v>
      </c>
      <c r="AO104">
        <v>0</v>
      </c>
      <c r="AP104">
        <v>441</v>
      </c>
      <c r="AQ104">
        <v>77800</v>
      </c>
      <c r="AR104">
        <v>126900</v>
      </c>
      <c r="AS104">
        <v>163824</v>
      </c>
      <c r="AT104">
        <v>215300</v>
      </c>
      <c r="AU104">
        <v>244979</v>
      </c>
      <c r="AV104">
        <v>231100</v>
      </c>
      <c r="AW104">
        <v>229600</v>
      </c>
      <c r="AX104">
        <v>260300</v>
      </c>
      <c r="AY104">
        <v>269500</v>
      </c>
      <c r="AZ104">
        <v>259000</v>
      </c>
      <c r="BA104">
        <v>221600</v>
      </c>
      <c r="BB104">
        <v>252200</v>
      </c>
      <c r="BC104">
        <v>251200</v>
      </c>
      <c r="BD104">
        <v>251522</v>
      </c>
      <c r="BE104">
        <v>232243</v>
      </c>
      <c r="BF104">
        <v>221487</v>
      </c>
      <c r="BG104">
        <v>202159</v>
      </c>
      <c r="BH104">
        <v>146282</v>
      </c>
      <c r="BI104">
        <v>134827</v>
      </c>
      <c r="BJ104" t="s">
        <v>994</v>
      </c>
      <c r="BK104">
        <v>5417899.6427783687</v>
      </c>
      <c r="BL104">
        <v>90063758.437903985</v>
      </c>
      <c r="BM104">
        <v>90063758.437903985</v>
      </c>
      <c r="BN104">
        <v>4619124247.4070406</v>
      </c>
      <c r="BO104">
        <v>4618825563.4048796</v>
      </c>
      <c r="BP104">
        <f t="shared" si="8"/>
        <v>90057934.692453742</v>
      </c>
      <c r="BQ104">
        <f t="shared" si="9"/>
        <v>1.6622296578064865E-2</v>
      </c>
      <c r="BR104">
        <f t="shared" si="10"/>
        <v>0.74800334601291896</v>
      </c>
      <c r="BS104">
        <v>23.763148360533808</v>
      </c>
      <c r="BT104">
        <v>18.932660388350151</v>
      </c>
      <c r="BU104">
        <f t="shared" si="11"/>
        <v>42.695808748883962</v>
      </c>
      <c r="BV104">
        <f t="shared" si="12"/>
        <v>384509.63559484872</v>
      </c>
      <c r="BW104">
        <f t="shared" si="14"/>
        <v>1411150.3626330947</v>
      </c>
      <c r="BX104">
        <f t="shared" si="13"/>
        <v>0.2604607792087929</v>
      </c>
    </row>
    <row r="105" spans="1:76" x14ac:dyDescent="0.25">
      <c r="A105">
        <v>28257</v>
      </c>
      <c r="B105" t="s">
        <v>173</v>
      </c>
      <c r="C105" t="s">
        <v>607</v>
      </c>
      <c r="D105" t="s">
        <v>645</v>
      </c>
      <c r="E105" t="s">
        <v>792</v>
      </c>
      <c r="F105">
        <v>51.549698999999997</v>
      </c>
      <c r="G105">
        <v>16.257871999999999</v>
      </c>
      <c r="H105" t="s">
        <v>825</v>
      </c>
      <c r="I105" t="s">
        <v>832</v>
      </c>
      <c r="J105" t="s">
        <v>839</v>
      </c>
      <c r="K105" t="s">
        <v>858</v>
      </c>
      <c r="L105">
        <v>1148423000</v>
      </c>
      <c r="M105">
        <v>16031758.148148149</v>
      </c>
      <c r="O105">
        <v>1966</v>
      </c>
      <c r="P105">
        <v>2040</v>
      </c>
      <c r="Q105">
        <v>74</v>
      </c>
      <c r="Z105">
        <v>401000</v>
      </c>
      <c r="AA105">
        <v>390000</v>
      </c>
      <c r="AB105">
        <v>341000</v>
      </c>
      <c r="AC105">
        <v>325000</v>
      </c>
      <c r="AE105">
        <v>375000</v>
      </c>
      <c r="AF105">
        <v>405100</v>
      </c>
      <c r="AG105">
        <v>405000</v>
      </c>
      <c r="AH105">
        <v>424710</v>
      </c>
      <c r="AI105">
        <v>415000</v>
      </c>
      <c r="AJ105">
        <v>435790</v>
      </c>
      <c r="AK105">
        <v>470494</v>
      </c>
      <c r="AL105">
        <v>486002</v>
      </c>
      <c r="AM105">
        <v>474000</v>
      </c>
      <c r="AN105">
        <v>508674</v>
      </c>
      <c r="AO105">
        <v>529616</v>
      </c>
      <c r="AP105">
        <v>550066</v>
      </c>
      <c r="AQ105">
        <v>560255</v>
      </c>
      <c r="AR105">
        <v>556624</v>
      </c>
      <c r="AS105">
        <v>451900</v>
      </c>
      <c r="AT105">
        <v>429400</v>
      </c>
      <c r="AU105">
        <v>439000</v>
      </c>
      <c r="AV105">
        <v>425400</v>
      </c>
      <c r="AW105">
        <v>426700</v>
      </c>
      <c r="AX105">
        <v>427100</v>
      </c>
      <c r="AY105">
        <v>428900</v>
      </c>
      <c r="AZ105">
        <v>421300</v>
      </c>
      <c r="BA105">
        <v>425870</v>
      </c>
      <c r="BB105">
        <v>424276</v>
      </c>
      <c r="BC105">
        <v>419300</v>
      </c>
      <c r="BD105">
        <v>401300</v>
      </c>
      <c r="BE105">
        <v>398900</v>
      </c>
      <c r="BF105">
        <v>392700</v>
      </c>
      <c r="BG105">
        <v>391300</v>
      </c>
      <c r="BH105">
        <v>392500</v>
      </c>
      <c r="BJ105" t="s">
        <v>995</v>
      </c>
      <c r="BK105">
        <v>26807058.50629577</v>
      </c>
      <c r="BL105">
        <v>34841081.116481759</v>
      </c>
      <c r="BM105">
        <v>34841081.116481759</v>
      </c>
      <c r="BN105">
        <v>3294499259.8573432</v>
      </c>
      <c r="BO105">
        <v>2773944195.4900761</v>
      </c>
      <c r="BP105">
        <f t="shared" si="8"/>
        <v>29335934.569871005</v>
      </c>
      <c r="BQ105">
        <f t="shared" si="9"/>
        <v>1.0943362011531894E-3</v>
      </c>
      <c r="BR105">
        <f t="shared" si="10"/>
        <v>8.0980878885336019E-2</v>
      </c>
      <c r="BS105">
        <v>59.950927723669587</v>
      </c>
      <c r="BT105">
        <v>12.97608235345975</v>
      </c>
      <c r="BU105">
        <f t="shared" si="11"/>
        <v>72.927010077129339</v>
      </c>
      <c r="BV105">
        <f t="shared" si="12"/>
        <v>213938.19959989897</v>
      </c>
      <c r="BW105">
        <f t="shared" si="14"/>
        <v>785153.19253162923</v>
      </c>
      <c r="BX105">
        <f t="shared" si="13"/>
        <v>2.9289046851120652E-2</v>
      </c>
    </row>
    <row r="106" spans="1:76" x14ac:dyDescent="0.25">
      <c r="A106">
        <v>33340</v>
      </c>
      <c r="B106" t="s">
        <v>174</v>
      </c>
      <c r="C106" t="s">
        <v>607</v>
      </c>
      <c r="D106" t="s">
        <v>636</v>
      </c>
      <c r="E106" t="s">
        <v>790</v>
      </c>
      <c r="F106">
        <v>-11.36417</v>
      </c>
      <c r="G106">
        <v>27.563610000000001</v>
      </c>
      <c r="H106" t="s">
        <v>826</v>
      </c>
      <c r="I106" t="s">
        <v>832</v>
      </c>
      <c r="J106" t="s">
        <v>838</v>
      </c>
      <c r="K106" t="s">
        <v>858</v>
      </c>
      <c r="L106">
        <v>40600000</v>
      </c>
      <c r="M106">
        <v>640389.77777777775</v>
      </c>
      <c r="O106">
        <v>2007</v>
      </c>
      <c r="P106">
        <v>2035</v>
      </c>
      <c r="Q106">
        <v>28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13006</v>
      </c>
      <c r="AT106">
        <v>22858</v>
      </c>
      <c r="AU106">
        <v>16406</v>
      </c>
      <c r="AV106">
        <v>16538</v>
      </c>
      <c r="AW106">
        <v>29000</v>
      </c>
      <c r="AX106">
        <v>36048</v>
      </c>
      <c r="AY106">
        <v>62076</v>
      </c>
      <c r="AZ106">
        <v>69624</v>
      </c>
      <c r="BA106">
        <v>80169</v>
      </c>
      <c r="BB106">
        <v>80650</v>
      </c>
      <c r="BC106">
        <v>80186</v>
      </c>
      <c r="BD106">
        <v>79711</v>
      </c>
      <c r="BE106">
        <v>67935</v>
      </c>
      <c r="BF106">
        <v>72007</v>
      </c>
      <c r="BG106">
        <v>48017</v>
      </c>
      <c r="BH106">
        <v>49070</v>
      </c>
      <c r="BI106">
        <v>44068</v>
      </c>
      <c r="BJ106" t="s">
        <v>996</v>
      </c>
      <c r="BK106">
        <v>990600.73499234149</v>
      </c>
      <c r="BL106">
        <v>14026784.811044971</v>
      </c>
      <c r="BM106">
        <v>14026784.811044971</v>
      </c>
      <c r="BN106">
        <v>173539488.2163586</v>
      </c>
      <c r="BO106">
        <v>162312517.7929526</v>
      </c>
      <c r="BP106">
        <f t="shared" si="8"/>
        <v>13119335.447054984</v>
      </c>
      <c r="BQ106">
        <f t="shared" si="9"/>
        <v>1.3243817598375203E-2</v>
      </c>
      <c r="BR106">
        <f t="shared" si="10"/>
        <v>0.3708268927545057</v>
      </c>
      <c r="BS106">
        <v>26.394759275925772</v>
      </c>
      <c r="BT106">
        <v>20.496593988964019</v>
      </c>
      <c r="BU106">
        <f t="shared" si="11"/>
        <v>46.891353264889787</v>
      </c>
      <c r="BV106">
        <f t="shared" si="12"/>
        <v>61518.339304844609</v>
      </c>
      <c r="BW106">
        <f t="shared" si="14"/>
        <v>225772.30524877971</v>
      </c>
      <c r="BX106">
        <f t="shared" si="13"/>
        <v>0.22791453435629158</v>
      </c>
    </row>
    <row r="107" spans="1:76" x14ac:dyDescent="0.25">
      <c r="A107">
        <v>78612</v>
      </c>
      <c r="B107" t="s">
        <v>175</v>
      </c>
      <c r="C107" t="s">
        <v>607</v>
      </c>
      <c r="D107" t="s">
        <v>636</v>
      </c>
      <c r="E107" t="s">
        <v>790</v>
      </c>
      <c r="F107">
        <v>-10.72678</v>
      </c>
      <c r="G107">
        <v>25.46219</v>
      </c>
      <c r="H107" t="s">
        <v>825</v>
      </c>
      <c r="I107" t="s">
        <v>832</v>
      </c>
      <c r="J107" t="s">
        <v>838</v>
      </c>
      <c r="L107">
        <v>43400000</v>
      </c>
      <c r="M107">
        <v>679684</v>
      </c>
      <c r="O107">
        <v>2017</v>
      </c>
      <c r="P107">
        <v>2037</v>
      </c>
      <c r="Q107">
        <v>20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21940</v>
      </c>
      <c r="BD107">
        <v>53235</v>
      </c>
      <c r="BE107">
        <v>84286</v>
      </c>
      <c r="BF107">
        <v>114265</v>
      </c>
      <c r="BG107">
        <v>121072</v>
      </c>
      <c r="BH107">
        <v>128233</v>
      </c>
      <c r="BI107">
        <v>127018</v>
      </c>
      <c r="BJ107" t="s">
        <v>993</v>
      </c>
      <c r="BK107">
        <v>988155.67864569556</v>
      </c>
      <c r="BL107">
        <v>123723018.7988489</v>
      </c>
      <c r="BM107">
        <v>28806754.376985211</v>
      </c>
      <c r="BN107">
        <v>185507728.7830039</v>
      </c>
      <c r="BO107">
        <v>173506484.53729409</v>
      </c>
      <c r="BP107">
        <f t="shared" si="8"/>
        <v>26943129.085077461</v>
      </c>
      <c r="BQ107">
        <f t="shared" si="9"/>
        <v>2.7266077266290701E-2</v>
      </c>
      <c r="BR107">
        <f t="shared" si="10"/>
        <v>0.54532154532581401</v>
      </c>
      <c r="BS107">
        <v>18.326154694173251</v>
      </c>
      <c r="BT107">
        <v>15.16900619879282</v>
      </c>
      <c r="BU107">
        <f t="shared" si="11"/>
        <v>33.495160892966069</v>
      </c>
      <c r="BV107">
        <f t="shared" si="12"/>
        <v>90246.444366462325</v>
      </c>
      <c r="BW107">
        <f t="shared" si="14"/>
        <v>331204.45082491671</v>
      </c>
      <c r="BX107">
        <f t="shared" si="13"/>
        <v>0.33517436369828368</v>
      </c>
    </row>
    <row r="108" spans="1:76" x14ac:dyDescent="0.25">
      <c r="A108">
        <v>29352</v>
      </c>
      <c r="B108" t="s">
        <v>176</v>
      </c>
      <c r="C108" t="s">
        <v>607</v>
      </c>
      <c r="D108" t="s">
        <v>646</v>
      </c>
      <c r="E108" t="s">
        <v>785</v>
      </c>
      <c r="F108">
        <v>-12.38006</v>
      </c>
      <c r="G108">
        <v>27.827950000000001</v>
      </c>
      <c r="H108" t="s">
        <v>826</v>
      </c>
      <c r="I108" t="s">
        <v>836</v>
      </c>
      <c r="J108" t="s">
        <v>839</v>
      </c>
      <c r="L108">
        <v>385600000</v>
      </c>
      <c r="M108">
        <v>3559008.9473684211</v>
      </c>
      <c r="O108">
        <v>1957</v>
      </c>
      <c r="P108">
        <v>2018</v>
      </c>
      <c r="Q108">
        <v>61</v>
      </c>
      <c r="Z108">
        <v>27600</v>
      </c>
      <c r="AE108">
        <v>41870</v>
      </c>
      <c r="AF108">
        <v>49320</v>
      </c>
      <c r="AG108">
        <v>45466</v>
      </c>
      <c r="AH108">
        <v>49081</v>
      </c>
      <c r="AI108">
        <v>49486</v>
      </c>
      <c r="AJ108">
        <v>49358</v>
      </c>
      <c r="AK108">
        <v>56596</v>
      </c>
      <c r="AL108">
        <v>125400</v>
      </c>
      <c r="AM108">
        <v>196800</v>
      </c>
      <c r="AN108">
        <v>222000</v>
      </c>
      <c r="AO108">
        <v>188000</v>
      </c>
      <c r="AP108">
        <v>148921</v>
      </c>
      <c r="AQ108">
        <v>43504</v>
      </c>
      <c r="AR108">
        <v>99182</v>
      </c>
      <c r="AS108">
        <v>84000</v>
      </c>
      <c r="AT108">
        <v>76000</v>
      </c>
      <c r="AU108">
        <v>108000</v>
      </c>
      <c r="AV108">
        <v>126000</v>
      </c>
      <c r="AW108">
        <v>133000</v>
      </c>
      <c r="AX108">
        <v>139000</v>
      </c>
      <c r="AY108">
        <v>106462</v>
      </c>
      <c r="AZ108">
        <v>72428</v>
      </c>
      <c r="BA108">
        <v>64592</v>
      </c>
      <c r="BB108">
        <v>67501</v>
      </c>
      <c r="BC108">
        <v>47854</v>
      </c>
      <c r="BD108">
        <v>49780</v>
      </c>
      <c r="BJ108" t="s">
        <v>997</v>
      </c>
      <c r="BK108">
        <v>2574971.4186652531</v>
      </c>
      <c r="BL108">
        <v>17660329.242609899</v>
      </c>
      <c r="BM108">
        <v>15644701.62742617</v>
      </c>
      <c r="BN108">
        <v>1612373059.2527411</v>
      </c>
      <c r="BO108">
        <v>48768055.993051849</v>
      </c>
      <c r="BP108">
        <f t="shared" si="8"/>
        <v>473191.78435944946</v>
      </c>
      <c r="BQ108">
        <f t="shared" si="9"/>
        <v>1.8376583946890188E-4</v>
      </c>
      <c r="BR108">
        <f t="shared" si="10"/>
        <v>1.1209716207603014E-2</v>
      </c>
      <c r="BS108">
        <v>29.353600256503579</v>
      </c>
      <c r="BT108">
        <v>23.2031646784895</v>
      </c>
      <c r="BU108">
        <f t="shared" si="11"/>
        <v>52.556764934993083</v>
      </c>
      <c r="BV108">
        <f t="shared" si="12"/>
        <v>2486.9429379749522</v>
      </c>
      <c r="BW108">
        <f t="shared" si="14"/>
        <v>9127.0805823680748</v>
      </c>
      <c r="BX108">
        <f t="shared" si="13"/>
        <v>3.5445366562938912E-3</v>
      </c>
    </row>
    <row r="109" spans="1:76" x14ac:dyDescent="0.25">
      <c r="A109">
        <v>27342</v>
      </c>
      <c r="B109" t="s">
        <v>177</v>
      </c>
      <c r="C109" t="s">
        <v>607</v>
      </c>
      <c r="D109" t="s">
        <v>647</v>
      </c>
      <c r="E109" t="s">
        <v>782</v>
      </c>
      <c r="F109">
        <v>30.318650000000002</v>
      </c>
      <c r="G109">
        <v>-109.55788</v>
      </c>
      <c r="H109" t="s">
        <v>825</v>
      </c>
      <c r="I109" t="s">
        <v>832</v>
      </c>
      <c r="J109" t="s">
        <v>838</v>
      </c>
      <c r="K109" t="s">
        <v>844</v>
      </c>
      <c r="L109">
        <v>5550712000</v>
      </c>
      <c r="M109">
        <v>8024919.6399999997</v>
      </c>
      <c r="O109">
        <v>1979</v>
      </c>
      <c r="P109">
        <v>2033</v>
      </c>
      <c r="Q109">
        <v>54</v>
      </c>
      <c r="Z109">
        <v>134000</v>
      </c>
      <c r="AA109">
        <v>130140</v>
      </c>
      <c r="AB109">
        <v>96180</v>
      </c>
      <c r="AC109">
        <v>143000</v>
      </c>
      <c r="AD109">
        <v>137180</v>
      </c>
      <c r="AE109">
        <v>143660</v>
      </c>
      <c r="AF109">
        <v>165680</v>
      </c>
      <c r="AG109">
        <v>172140</v>
      </c>
      <c r="AH109">
        <v>180915</v>
      </c>
      <c r="AI109">
        <v>171086</v>
      </c>
      <c r="AJ109">
        <v>177513</v>
      </c>
      <c r="AK109">
        <v>175084</v>
      </c>
      <c r="AL109">
        <v>158500</v>
      </c>
      <c r="AM109">
        <v>161369</v>
      </c>
      <c r="AN109">
        <v>111200</v>
      </c>
      <c r="AO109">
        <v>128700</v>
      </c>
      <c r="AP109">
        <v>123200</v>
      </c>
      <c r="AQ109">
        <v>144317</v>
      </c>
      <c r="AR109">
        <v>69300</v>
      </c>
      <c r="AS109">
        <v>124941</v>
      </c>
      <c r="AT109">
        <v>118900</v>
      </c>
      <c r="AU109">
        <v>125700</v>
      </c>
      <c r="AV109">
        <v>117800</v>
      </c>
      <c r="AW109">
        <v>113678</v>
      </c>
      <c r="AX109">
        <v>120600</v>
      </c>
      <c r="AY109">
        <v>120800</v>
      </c>
      <c r="AZ109">
        <v>126274</v>
      </c>
      <c r="BA109">
        <v>131023</v>
      </c>
      <c r="BB109">
        <v>133256</v>
      </c>
      <c r="BC109">
        <v>134659</v>
      </c>
      <c r="BD109">
        <v>106087</v>
      </c>
      <c r="BE109">
        <v>107161</v>
      </c>
      <c r="BF109">
        <v>109671</v>
      </c>
      <c r="BG109">
        <v>128080</v>
      </c>
      <c r="BH109">
        <v>111840</v>
      </c>
      <c r="BI109">
        <v>110790</v>
      </c>
      <c r="BJ109" t="s">
        <v>998</v>
      </c>
      <c r="BK109">
        <v>12692131.88018316</v>
      </c>
      <c r="BL109">
        <v>39220617.705009311</v>
      </c>
      <c r="BM109">
        <v>39220617.705009311</v>
      </c>
      <c r="BN109">
        <v>20128052573.005772</v>
      </c>
      <c r="BO109">
        <v>8482206830.4238243</v>
      </c>
      <c r="BP109">
        <f t="shared" si="8"/>
        <v>16528046.624691026</v>
      </c>
      <c r="BQ109">
        <f t="shared" si="9"/>
        <v>1.3022277723490302E-3</v>
      </c>
      <c r="BR109">
        <f t="shared" si="10"/>
        <v>7.0320299706847625E-2</v>
      </c>
      <c r="BS109">
        <v>7.6035707112859656</v>
      </c>
      <c r="BT109">
        <v>3.4318777238668252</v>
      </c>
      <c r="BU109">
        <f t="shared" si="11"/>
        <v>11.035448435152791</v>
      </c>
      <c r="BV109">
        <f t="shared" si="12"/>
        <v>18239.440626057894</v>
      </c>
      <c r="BW109">
        <f t="shared" si="14"/>
        <v>66938.747097632469</v>
      </c>
      <c r="BX109">
        <f t="shared" si="13"/>
        <v>5.2740349477574501E-3</v>
      </c>
    </row>
    <row r="110" spans="1:76" x14ac:dyDescent="0.25">
      <c r="A110">
        <v>61027</v>
      </c>
      <c r="B110" t="s">
        <v>178</v>
      </c>
      <c r="C110" t="s">
        <v>607</v>
      </c>
      <c r="D110" t="s">
        <v>607</v>
      </c>
      <c r="E110" t="s">
        <v>767</v>
      </c>
      <c r="F110">
        <v>37.416629999999998</v>
      </c>
      <c r="G110">
        <v>102</v>
      </c>
      <c r="H110" t="s">
        <v>825</v>
      </c>
      <c r="I110" t="s">
        <v>832</v>
      </c>
      <c r="J110" t="s">
        <v>838</v>
      </c>
      <c r="O110">
        <v>2016</v>
      </c>
      <c r="P110">
        <v>2057</v>
      </c>
      <c r="Q110">
        <v>41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2040</v>
      </c>
      <c r="BC110">
        <v>2142</v>
      </c>
      <c r="BD110">
        <v>1970</v>
      </c>
      <c r="BE110">
        <v>1580</v>
      </c>
      <c r="BF110">
        <v>500</v>
      </c>
      <c r="BG110">
        <v>340</v>
      </c>
      <c r="BH110">
        <v>630</v>
      </c>
      <c r="BI110">
        <v>630</v>
      </c>
      <c r="BJ110" t="s">
        <v>999</v>
      </c>
      <c r="BK110">
        <v>14180.70851943567</v>
      </c>
      <c r="BL110">
        <v>2183319.4480682001</v>
      </c>
      <c r="BM110">
        <v>2183319.4480682001</v>
      </c>
      <c r="BN110">
        <v>19380206.93834167</v>
      </c>
      <c r="BO110">
        <v>19380206.93834167</v>
      </c>
      <c r="BP110">
        <f t="shared" si="8"/>
        <v>2183319.4480682001</v>
      </c>
      <c r="BQ110">
        <f t="shared" si="9"/>
        <v>0.15396405934695051</v>
      </c>
      <c r="BR110">
        <f t="shared" si="10"/>
        <v>6.3125264332249706</v>
      </c>
      <c r="BS110">
        <v>2.9209446736337701</v>
      </c>
      <c r="BT110">
        <v>2.795731101111032</v>
      </c>
      <c r="BU110">
        <f t="shared" si="11"/>
        <v>5.716675774744802</v>
      </c>
      <c r="BV110">
        <f t="shared" si="12"/>
        <v>1248.1329397300672</v>
      </c>
      <c r="BW110">
        <f t="shared" si="14"/>
        <v>4580.6478888093461</v>
      </c>
      <c r="BX110">
        <f t="shared" si="13"/>
        <v>0.32301967722778041</v>
      </c>
    </row>
    <row r="111" spans="1:76" x14ac:dyDescent="0.25">
      <c r="A111">
        <v>27804</v>
      </c>
      <c r="B111" t="s">
        <v>179</v>
      </c>
      <c r="C111" t="s">
        <v>607</v>
      </c>
      <c r="D111" t="s">
        <v>617</v>
      </c>
      <c r="E111" t="s">
        <v>779</v>
      </c>
      <c r="F111">
        <v>-14.06751</v>
      </c>
      <c r="G111">
        <v>-72.351039999999998</v>
      </c>
      <c r="H111" t="s">
        <v>825</v>
      </c>
      <c r="I111" t="s">
        <v>832</v>
      </c>
      <c r="J111" t="s">
        <v>838</v>
      </c>
      <c r="K111" t="s">
        <v>846</v>
      </c>
      <c r="L111">
        <v>1086370000</v>
      </c>
      <c r="M111">
        <v>5604076.923076923</v>
      </c>
      <c r="O111">
        <v>2015</v>
      </c>
      <c r="P111">
        <v>2036</v>
      </c>
      <c r="Q111">
        <v>21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9121</v>
      </c>
      <c r="BB111">
        <v>330227</v>
      </c>
      <c r="BC111">
        <v>453749</v>
      </c>
      <c r="BD111">
        <v>385299</v>
      </c>
      <c r="BE111">
        <v>382518</v>
      </c>
      <c r="BF111">
        <v>311020</v>
      </c>
      <c r="BG111">
        <v>290097</v>
      </c>
      <c r="BH111">
        <v>254836</v>
      </c>
      <c r="BI111">
        <v>302033</v>
      </c>
      <c r="BJ111" t="s">
        <v>1000</v>
      </c>
      <c r="BK111">
        <v>3586002.2254059589</v>
      </c>
      <c r="BL111">
        <v>317519.33538937097</v>
      </c>
      <c r="BM111">
        <v>317519.33538937097</v>
      </c>
      <c r="BN111">
        <v>4571935973.3183355</v>
      </c>
      <c r="BO111">
        <v>4363283642.986948</v>
      </c>
      <c r="BP111">
        <f t="shared" si="8"/>
        <v>303028.50488760869</v>
      </c>
      <c r="BQ111">
        <f t="shared" si="9"/>
        <v>8.4503155837641416E-5</v>
      </c>
      <c r="BR111">
        <f t="shared" si="10"/>
        <v>1.7745662725904697E-3</v>
      </c>
      <c r="BS111">
        <v>13.0119756345208</v>
      </c>
      <c r="BT111">
        <v>5.3869594614355156</v>
      </c>
      <c r="BU111">
        <f t="shared" si="11"/>
        <v>18.398935095956315</v>
      </c>
      <c r="BV111">
        <f t="shared" si="12"/>
        <v>557.54017936517937</v>
      </c>
      <c r="BW111">
        <f t="shared" si="14"/>
        <v>2046.1724582702082</v>
      </c>
      <c r="BX111">
        <f t="shared" si="13"/>
        <v>5.7059988523531049E-4</v>
      </c>
    </row>
    <row r="112" spans="1:76" x14ac:dyDescent="0.25">
      <c r="A112">
        <v>29461</v>
      </c>
      <c r="B112" t="s">
        <v>180</v>
      </c>
      <c r="C112" t="s">
        <v>607</v>
      </c>
      <c r="D112" t="s">
        <v>648</v>
      </c>
      <c r="E112" t="s">
        <v>793</v>
      </c>
      <c r="F112">
        <v>37.50056</v>
      </c>
      <c r="G112">
        <v>-6.09361</v>
      </c>
      <c r="H112" t="s">
        <v>825</v>
      </c>
      <c r="I112" t="s">
        <v>835</v>
      </c>
      <c r="J112" t="s">
        <v>838</v>
      </c>
      <c r="K112" t="s">
        <v>847</v>
      </c>
      <c r="L112">
        <v>41546100</v>
      </c>
      <c r="M112">
        <v>633931.70588235289</v>
      </c>
      <c r="O112">
        <v>2009</v>
      </c>
      <c r="P112">
        <v>2048</v>
      </c>
      <c r="Q112">
        <v>39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5527</v>
      </c>
      <c r="AV112">
        <v>28453</v>
      </c>
      <c r="AW112">
        <v>42141</v>
      </c>
      <c r="AX112">
        <v>67662</v>
      </c>
      <c r="AY112">
        <v>69305</v>
      </c>
      <c r="AZ112">
        <v>71092</v>
      </c>
      <c r="BA112">
        <v>70029</v>
      </c>
      <c r="BB112">
        <v>73643</v>
      </c>
      <c r="BC112">
        <v>73664</v>
      </c>
      <c r="BD112">
        <v>70738</v>
      </c>
      <c r="BE112">
        <v>48091</v>
      </c>
      <c r="BF112">
        <v>54352</v>
      </c>
      <c r="BG112">
        <v>13652</v>
      </c>
      <c r="BH112">
        <v>9557</v>
      </c>
      <c r="BI112">
        <v>3892</v>
      </c>
      <c r="BJ112" t="s">
        <v>1001</v>
      </c>
      <c r="BK112">
        <v>786692.73260177055</v>
      </c>
      <c r="BL112">
        <v>9880131.4298779126</v>
      </c>
      <c r="BM112">
        <v>9880131.4298779126</v>
      </c>
      <c r="BN112">
        <v>149902152.78478891</v>
      </c>
      <c r="BO112">
        <v>64429058.378914632</v>
      </c>
      <c r="BP112">
        <f t="shared" si="8"/>
        <v>4246553.854372317</v>
      </c>
      <c r="BQ112">
        <f t="shared" si="9"/>
        <v>5.3979828189438138E-3</v>
      </c>
      <c r="BR112">
        <f t="shared" si="10"/>
        <v>0.21052132993880873</v>
      </c>
      <c r="BS112">
        <v>20.128515987742109</v>
      </c>
      <c r="BT112">
        <v>3.7791664756581391</v>
      </c>
      <c r="BU112">
        <f t="shared" si="11"/>
        <v>23.907682463400249</v>
      </c>
      <c r="BV112">
        <f t="shared" si="12"/>
        <v>10152.526111406178</v>
      </c>
      <c r="BW112">
        <f t="shared" si="14"/>
        <v>37259.770828860674</v>
      </c>
      <c r="BX112">
        <f t="shared" si="13"/>
        <v>4.7362546118398977E-2</v>
      </c>
    </row>
    <row r="113" spans="1:76" x14ac:dyDescent="0.25">
      <c r="A113">
        <v>27454</v>
      </c>
      <c r="B113" t="s">
        <v>181</v>
      </c>
      <c r="C113" t="s">
        <v>607</v>
      </c>
      <c r="D113" t="s">
        <v>631</v>
      </c>
      <c r="E113" t="s">
        <v>778</v>
      </c>
      <c r="F113">
        <v>-25.69735</v>
      </c>
      <c r="G113">
        <v>-70.498919999999998</v>
      </c>
      <c r="H113" t="s">
        <v>825</v>
      </c>
      <c r="I113" t="s">
        <v>832</v>
      </c>
      <c r="J113" t="s">
        <v>839</v>
      </c>
      <c r="O113">
        <v>1995</v>
      </c>
      <c r="P113">
        <v>2028</v>
      </c>
      <c r="Q113">
        <v>33</v>
      </c>
      <c r="AL113">
        <v>0</v>
      </c>
      <c r="AM113">
        <v>7000</v>
      </c>
      <c r="AN113">
        <v>8000</v>
      </c>
      <c r="AO113">
        <v>8000</v>
      </c>
      <c r="AP113">
        <v>8000</v>
      </c>
      <c r="AQ113">
        <v>8000</v>
      </c>
      <c r="AR113">
        <v>8000</v>
      </c>
      <c r="AS113">
        <v>8000</v>
      </c>
      <c r="AT113">
        <v>8000</v>
      </c>
      <c r="AU113">
        <v>8000</v>
      </c>
      <c r="AV113">
        <v>8000</v>
      </c>
      <c r="AW113">
        <v>8000</v>
      </c>
      <c r="AX113">
        <v>8000</v>
      </c>
      <c r="AY113">
        <v>8000</v>
      </c>
      <c r="AZ113">
        <v>8000</v>
      </c>
      <c r="BA113">
        <v>8000</v>
      </c>
      <c r="BB113">
        <v>8000</v>
      </c>
      <c r="BC113">
        <v>6000</v>
      </c>
      <c r="BD113">
        <v>8000</v>
      </c>
      <c r="BE113">
        <v>16000</v>
      </c>
      <c r="BF113">
        <v>14000</v>
      </c>
      <c r="BG113">
        <v>15000</v>
      </c>
      <c r="BH113">
        <v>15000</v>
      </c>
      <c r="BI113">
        <v>15000</v>
      </c>
      <c r="BJ113" t="s">
        <v>1002</v>
      </c>
      <c r="BK113">
        <v>442965.51494233619</v>
      </c>
      <c r="BL113">
        <v>3154009.939186187</v>
      </c>
      <c r="BM113">
        <v>3154009.939186187</v>
      </c>
      <c r="BN113">
        <v>258226408.64992899</v>
      </c>
      <c r="BO113">
        <v>249222940.9576675</v>
      </c>
      <c r="BP113">
        <f t="shared" si="8"/>
        <v>3044040.4487030059</v>
      </c>
      <c r="BQ113">
        <f t="shared" si="9"/>
        <v>6.8719580780442222E-3</v>
      </c>
      <c r="BR113">
        <f t="shared" si="10"/>
        <v>0.22677461657545933</v>
      </c>
      <c r="BS113">
        <v>0.225793081698559</v>
      </c>
      <c r="BT113">
        <v>0.80714559070875203</v>
      </c>
      <c r="BU113">
        <f t="shared" si="11"/>
        <v>1.0329386724073111</v>
      </c>
      <c r="BV113">
        <f t="shared" si="12"/>
        <v>314.43070998374384</v>
      </c>
      <c r="BW113">
        <f t="shared" si="14"/>
        <v>1153.9607056403399</v>
      </c>
      <c r="BX113">
        <f t="shared" si="13"/>
        <v>2.6050802302083468E-3</v>
      </c>
    </row>
    <row r="114" spans="1:76" x14ac:dyDescent="0.25">
      <c r="A114">
        <v>38217</v>
      </c>
      <c r="B114" t="s">
        <v>182</v>
      </c>
      <c r="C114" t="s">
        <v>607</v>
      </c>
      <c r="D114" t="s">
        <v>649</v>
      </c>
      <c r="E114" t="s">
        <v>767</v>
      </c>
      <c r="F114">
        <v>28.441130000000001</v>
      </c>
      <c r="G114">
        <v>101.68114</v>
      </c>
      <c r="H114" t="s">
        <v>825</v>
      </c>
      <c r="I114" t="s">
        <v>832</v>
      </c>
      <c r="J114" t="s">
        <v>839</v>
      </c>
      <c r="K114" t="s">
        <v>847</v>
      </c>
      <c r="L114">
        <v>4796200</v>
      </c>
      <c r="M114">
        <v>120000</v>
      </c>
      <c r="O114">
        <v>2016</v>
      </c>
      <c r="P114">
        <v>2035</v>
      </c>
      <c r="Q114">
        <v>19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8910</v>
      </c>
      <c r="BC114">
        <v>8820</v>
      </c>
      <c r="BD114">
        <v>7950</v>
      </c>
      <c r="BE114">
        <v>8820</v>
      </c>
      <c r="BF114">
        <v>7600</v>
      </c>
      <c r="BG114">
        <v>7620</v>
      </c>
      <c r="BH114">
        <v>7430</v>
      </c>
      <c r="BI114">
        <v>15000</v>
      </c>
      <c r="BJ114" t="s">
        <v>1003</v>
      </c>
      <c r="BK114">
        <v>385276.99350090319</v>
      </c>
      <c r="BL114">
        <v>3134389.7062842762</v>
      </c>
      <c r="BM114">
        <v>3134389.7062842762</v>
      </c>
      <c r="BN114">
        <v>21198930.098081961</v>
      </c>
      <c r="BO114">
        <v>9111457.5707310867</v>
      </c>
      <c r="BP114">
        <f t="shared" si="8"/>
        <v>1347183.9704556318</v>
      </c>
      <c r="BQ114">
        <f t="shared" si="9"/>
        <v>3.4966634218517741E-3</v>
      </c>
      <c r="BR114">
        <f t="shared" si="10"/>
        <v>6.6436605015183711E-2</v>
      </c>
      <c r="BS114">
        <v>38.326444659071463</v>
      </c>
      <c r="BT114">
        <v>10.590126904279851</v>
      </c>
      <c r="BU114">
        <f t="shared" si="11"/>
        <v>48.916571563351312</v>
      </c>
      <c r="BV114">
        <f t="shared" si="12"/>
        <v>6589.9621099792676</v>
      </c>
      <c r="BW114">
        <f t="shared" si="14"/>
        <v>24185.160943623912</v>
      </c>
      <c r="BX114">
        <f t="shared" si="13"/>
        <v>6.277343664842322E-2</v>
      </c>
    </row>
    <row r="115" spans="1:76" x14ac:dyDescent="0.25">
      <c r="A115">
        <v>28842</v>
      </c>
      <c r="B115" t="s">
        <v>183</v>
      </c>
      <c r="C115" t="s">
        <v>607</v>
      </c>
      <c r="D115" t="s">
        <v>631</v>
      </c>
      <c r="E115" t="s">
        <v>778</v>
      </c>
      <c r="F115">
        <v>-23.428889999999999</v>
      </c>
      <c r="G115">
        <v>-69.510829999999999</v>
      </c>
      <c r="H115" t="s">
        <v>825</v>
      </c>
      <c r="I115" t="s">
        <v>832</v>
      </c>
      <c r="J115" t="s">
        <v>838</v>
      </c>
      <c r="K115" t="s">
        <v>844</v>
      </c>
      <c r="L115">
        <v>809000000</v>
      </c>
      <c r="M115">
        <v>1330586.363636364</v>
      </c>
      <c r="O115">
        <v>1998</v>
      </c>
      <c r="P115">
        <v>2030</v>
      </c>
      <c r="Q115">
        <v>32</v>
      </c>
      <c r="AJ115">
        <v>19297</v>
      </c>
      <c r="AK115">
        <v>44640</v>
      </c>
      <c r="AL115">
        <v>51292</v>
      </c>
      <c r="AM115">
        <v>56300</v>
      </c>
      <c r="AN115">
        <v>59304</v>
      </c>
      <c r="AO115">
        <v>60427</v>
      </c>
      <c r="AP115">
        <v>62041</v>
      </c>
      <c r="AQ115">
        <v>63147</v>
      </c>
      <c r="AR115">
        <v>64300</v>
      </c>
      <c r="AS115">
        <v>61401</v>
      </c>
      <c r="AT115">
        <v>59134</v>
      </c>
      <c r="AU115">
        <v>73043</v>
      </c>
      <c r="AV115">
        <v>71795</v>
      </c>
      <c r="AW115">
        <v>73605</v>
      </c>
      <c r="AX115">
        <v>73333</v>
      </c>
      <c r="AY115">
        <v>74200</v>
      </c>
      <c r="AZ115">
        <v>66600</v>
      </c>
      <c r="BA115">
        <v>71100</v>
      </c>
      <c r="BB115">
        <v>80000</v>
      </c>
      <c r="BC115">
        <v>78100</v>
      </c>
      <c r="BD115">
        <v>72800</v>
      </c>
      <c r="BE115">
        <v>78900</v>
      </c>
      <c r="BF115">
        <v>74100</v>
      </c>
      <c r="BG115">
        <v>64300</v>
      </c>
      <c r="BH115">
        <v>72600</v>
      </c>
      <c r="BI115">
        <v>65800</v>
      </c>
      <c r="BJ115" t="s">
        <v>1004</v>
      </c>
      <c r="BK115">
        <v>2859469.3573582438</v>
      </c>
      <c r="BL115">
        <v>26889351.836120419</v>
      </c>
      <c r="BM115">
        <v>26889351.836120419</v>
      </c>
      <c r="BN115">
        <v>3404056238.7390628</v>
      </c>
      <c r="BO115">
        <v>3253266689.1451769</v>
      </c>
      <c r="BP115">
        <f t="shared" si="8"/>
        <v>25698233.66183842</v>
      </c>
      <c r="BQ115">
        <f t="shared" si="9"/>
        <v>8.9870638395579978E-3</v>
      </c>
      <c r="BR115">
        <f t="shared" si="10"/>
        <v>0.28758604286585593</v>
      </c>
      <c r="BS115">
        <v>0.1576505957461512</v>
      </c>
      <c r="BT115">
        <v>0.55573947720619521</v>
      </c>
      <c r="BU115">
        <f t="shared" si="11"/>
        <v>0.71339007295234635</v>
      </c>
      <c r="BV115">
        <f t="shared" si="12"/>
        <v>1833.2864786765354</v>
      </c>
      <c r="BW115">
        <f t="shared" si="14"/>
        <v>6728.1613767428844</v>
      </c>
      <c r="BX115">
        <f t="shared" si="13"/>
        <v>2.3529405410235905E-3</v>
      </c>
    </row>
    <row r="116" spans="1:76" x14ac:dyDescent="0.25">
      <c r="A116">
        <v>26723</v>
      </c>
      <c r="B116" t="s">
        <v>184</v>
      </c>
      <c r="C116" t="s">
        <v>607</v>
      </c>
      <c r="D116" t="s">
        <v>634</v>
      </c>
      <c r="E116" t="s">
        <v>778</v>
      </c>
      <c r="F116">
        <v>-33.149720000000002</v>
      </c>
      <c r="G116">
        <v>-70.280559999999994</v>
      </c>
      <c r="H116" t="s">
        <v>826</v>
      </c>
      <c r="I116" t="s">
        <v>832</v>
      </c>
      <c r="J116" t="s">
        <v>838</v>
      </c>
      <c r="K116" t="s">
        <v>844</v>
      </c>
      <c r="L116">
        <v>2497800000</v>
      </c>
      <c r="M116">
        <v>10055058.63636364</v>
      </c>
      <c r="O116">
        <v>1925</v>
      </c>
      <c r="P116">
        <v>2056</v>
      </c>
      <c r="Q116">
        <v>131</v>
      </c>
      <c r="X116">
        <v>42000</v>
      </c>
      <c r="Y116">
        <v>40200</v>
      </c>
      <c r="Z116">
        <v>49000</v>
      </c>
      <c r="AC116">
        <v>40000</v>
      </c>
      <c r="AD116">
        <v>60620</v>
      </c>
      <c r="AE116">
        <v>118260</v>
      </c>
      <c r="AF116">
        <v>122270</v>
      </c>
      <c r="AH116">
        <v>130000</v>
      </c>
      <c r="AI116">
        <v>141000</v>
      </c>
      <c r="AJ116">
        <v>152000</v>
      </c>
      <c r="AK116">
        <v>179600</v>
      </c>
      <c r="AL116">
        <v>190700</v>
      </c>
      <c r="AM116">
        <v>183000</v>
      </c>
      <c r="AN116">
        <v>249600</v>
      </c>
      <c r="AO116">
        <v>207800</v>
      </c>
      <c r="AP116">
        <v>231600</v>
      </c>
      <c r="AQ116">
        <v>227268</v>
      </c>
      <c r="AR116">
        <v>226020</v>
      </c>
      <c r="AS116">
        <v>231200</v>
      </c>
      <c r="AT116">
        <v>235800</v>
      </c>
      <c r="AU116">
        <v>238400</v>
      </c>
      <c r="AV116">
        <v>221400</v>
      </c>
      <c r="AW116">
        <v>221800</v>
      </c>
      <c r="AX116">
        <v>365300</v>
      </c>
      <c r="AY116">
        <v>416400</v>
      </c>
      <c r="AZ116">
        <v>404500</v>
      </c>
      <c r="BA116">
        <v>401700</v>
      </c>
      <c r="BB116">
        <v>307200</v>
      </c>
      <c r="BC116">
        <v>308300</v>
      </c>
      <c r="BD116">
        <v>369500</v>
      </c>
      <c r="BE116">
        <v>335000</v>
      </c>
      <c r="BF116">
        <v>324700</v>
      </c>
      <c r="BG116">
        <v>327700</v>
      </c>
      <c r="BH116">
        <v>270900</v>
      </c>
      <c r="BI116">
        <v>215500</v>
      </c>
      <c r="BJ116" t="s">
        <v>936</v>
      </c>
      <c r="BK116">
        <v>12780143.59190166</v>
      </c>
      <c r="BL116">
        <v>55688817.727030821</v>
      </c>
      <c r="BM116">
        <v>21940528.641389031</v>
      </c>
      <c r="BN116">
        <v>10511750954.740789</v>
      </c>
      <c r="BO116">
        <v>10032638704.166281</v>
      </c>
      <c r="BP116">
        <f t="shared" si="8"/>
        <v>20940507.227123171</v>
      </c>
      <c r="BQ116">
        <f t="shared" si="9"/>
        <v>1.638518931852413E-3</v>
      </c>
      <c r="BR116">
        <f t="shared" si="10"/>
        <v>0.21464598007266611</v>
      </c>
      <c r="BS116">
        <v>5.4589505114857202</v>
      </c>
      <c r="BT116">
        <v>1.3834375009781681</v>
      </c>
      <c r="BU116">
        <f t="shared" si="11"/>
        <v>6.8423880124638883</v>
      </c>
      <c r="BV116">
        <f t="shared" si="12"/>
        <v>14328.3075625781</v>
      </c>
      <c r="BW116">
        <f t="shared" si="14"/>
        <v>52584.888754661624</v>
      </c>
      <c r="BX116">
        <f t="shared" si="13"/>
        <v>4.1145773031832653E-3</v>
      </c>
    </row>
    <row r="117" spans="1:76" x14ac:dyDescent="0.25">
      <c r="A117">
        <v>27131</v>
      </c>
      <c r="B117" t="s">
        <v>185</v>
      </c>
      <c r="C117" t="s">
        <v>607</v>
      </c>
      <c r="D117" t="s">
        <v>617</v>
      </c>
      <c r="E117" t="s">
        <v>778</v>
      </c>
      <c r="F117">
        <v>-31.718830000000001</v>
      </c>
      <c r="G117">
        <v>-70.492789999999999</v>
      </c>
      <c r="H117" t="s">
        <v>826</v>
      </c>
      <c r="I117" t="s">
        <v>832</v>
      </c>
      <c r="J117" t="s">
        <v>838</v>
      </c>
      <c r="K117" t="s">
        <v>844</v>
      </c>
      <c r="L117">
        <v>2124600000</v>
      </c>
      <c r="M117">
        <v>8181461.7391304346</v>
      </c>
      <c r="O117">
        <v>1999</v>
      </c>
      <c r="P117">
        <v>2051</v>
      </c>
      <c r="Q117">
        <v>52</v>
      </c>
      <c r="AL117">
        <v>298900</v>
      </c>
      <c r="AM117">
        <v>361500</v>
      </c>
      <c r="AN117">
        <v>324600</v>
      </c>
      <c r="AO117">
        <v>326700</v>
      </c>
      <c r="AP117">
        <v>362600</v>
      </c>
      <c r="AQ117">
        <v>322800</v>
      </c>
      <c r="AR117">
        <v>324200</v>
      </c>
      <c r="AS117">
        <v>289900</v>
      </c>
      <c r="AT117">
        <v>339200</v>
      </c>
      <c r="AU117">
        <v>311600</v>
      </c>
      <c r="AV117">
        <v>384600</v>
      </c>
      <c r="AW117">
        <v>411800</v>
      </c>
      <c r="AX117">
        <v>403700</v>
      </c>
      <c r="AY117">
        <v>405300</v>
      </c>
      <c r="AZ117">
        <v>391300</v>
      </c>
      <c r="BA117">
        <v>363200</v>
      </c>
      <c r="BB117">
        <v>355400</v>
      </c>
      <c r="BC117">
        <v>343800</v>
      </c>
      <c r="BD117">
        <v>357800</v>
      </c>
      <c r="BE117">
        <v>363400</v>
      </c>
      <c r="BF117">
        <v>359600</v>
      </c>
      <c r="BG117">
        <v>324700</v>
      </c>
      <c r="BH117">
        <v>275000</v>
      </c>
      <c r="BI117">
        <v>300300</v>
      </c>
      <c r="BJ117" t="s">
        <v>1005</v>
      </c>
      <c r="BK117">
        <v>19789365.518254071</v>
      </c>
      <c r="BL117">
        <v>40361923.137778252</v>
      </c>
      <c r="BM117">
        <v>40361923.137778252</v>
      </c>
      <c r="BN117">
        <v>8941277068.5053291</v>
      </c>
      <c r="BO117">
        <v>8533218358.2849941</v>
      </c>
      <c r="BP117">
        <f t="shared" si="8"/>
        <v>38519900.552925356</v>
      </c>
      <c r="BQ117">
        <f t="shared" si="9"/>
        <v>1.9464949756673048E-3</v>
      </c>
      <c r="BR117">
        <f t="shared" si="10"/>
        <v>0.10121773873469984</v>
      </c>
      <c r="BS117">
        <v>3.1832457153922902</v>
      </c>
      <c r="BT117">
        <v>1.362675795862297</v>
      </c>
      <c r="BU117">
        <f t="shared" si="11"/>
        <v>4.545921511254587</v>
      </c>
      <c r="BV117">
        <f t="shared" si="12"/>
        <v>17510.844453493082</v>
      </c>
      <c r="BW117">
        <f t="shared" si="14"/>
        <v>64264.799144319608</v>
      </c>
      <c r="BX117">
        <f t="shared" si="13"/>
        <v>3.2474411109866355E-3</v>
      </c>
    </row>
    <row r="118" spans="1:76" x14ac:dyDescent="0.25">
      <c r="A118">
        <v>28837</v>
      </c>
      <c r="B118" t="s">
        <v>186</v>
      </c>
      <c r="C118" t="s">
        <v>607</v>
      </c>
      <c r="D118" t="s">
        <v>636</v>
      </c>
      <c r="E118" t="s">
        <v>785</v>
      </c>
      <c r="F118">
        <v>-12.29917</v>
      </c>
      <c r="G118">
        <v>27.768059999999998</v>
      </c>
      <c r="H118" t="s">
        <v>825</v>
      </c>
      <c r="I118" t="s">
        <v>832</v>
      </c>
      <c r="J118" t="s">
        <v>839</v>
      </c>
      <c r="K118" t="s">
        <v>858</v>
      </c>
      <c r="L118">
        <v>48600000</v>
      </c>
      <c r="M118">
        <v>858333.33333333337</v>
      </c>
      <c r="O118">
        <v>2012</v>
      </c>
      <c r="P118">
        <v>2050</v>
      </c>
      <c r="Q118">
        <v>38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3214</v>
      </c>
      <c r="AY118">
        <v>14871</v>
      </c>
      <c r="AZ118">
        <v>23791</v>
      </c>
      <c r="BA118">
        <v>25839</v>
      </c>
      <c r="BB118">
        <v>20973</v>
      </c>
      <c r="BC118">
        <v>18299</v>
      </c>
      <c r="BD118">
        <v>21453</v>
      </c>
      <c r="BE118">
        <v>23015</v>
      </c>
      <c r="BF118">
        <v>21061</v>
      </c>
      <c r="BG118">
        <v>18373</v>
      </c>
      <c r="BH118">
        <v>17310</v>
      </c>
      <c r="BI118">
        <v>24000</v>
      </c>
      <c r="BJ118" t="s">
        <v>997</v>
      </c>
      <c r="BK118">
        <v>391198.88763934851</v>
      </c>
      <c r="BL118">
        <v>17660329.242609899</v>
      </c>
      <c r="BM118">
        <v>2015627.6151837299</v>
      </c>
      <c r="BN118">
        <v>207734461.26391679</v>
      </c>
      <c r="BO118">
        <v>194295279.9196426</v>
      </c>
      <c r="BP118">
        <f t="shared" si="8"/>
        <v>1885228.5235830033</v>
      </c>
      <c r="BQ118">
        <f t="shared" si="9"/>
        <v>4.8191050208737322E-3</v>
      </c>
      <c r="BR118">
        <f t="shared" si="10"/>
        <v>0.18312599079320183</v>
      </c>
      <c r="BS118">
        <v>29.353600256503579</v>
      </c>
      <c r="BT118">
        <v>23.2031646784895</v>
      </c>
      <c r="BU118">
        <f t="shared" si="11"/>
        <v>52.556764934993083</v>
      </c>
      <c r="BV118">
        <f t="shared" si="12"/>
        <v>9908.1512362695976</v>
      </c>
      <c r="BW118">
        <f t="shared" si="14"/>
        <v>36362.915037109422</v>
      </c>
      <c r="BX118">
        <f t="shared" si="13"/>
        <v>9.2952501108931773E-2</v>
      </c>
    </row>
    <row r="119" spans="1:76" x14ac:dyDescent="0.25">
      <c r="A119">
        <v>27030</v>
      </c>
      <c r="B119" t="s">
        <v>187</v>
      </c>
      <c r="C119" t="s">
        <v>607</v>
      </c>
      <c r="D119" t="s">
        <v>607</v>
      </c>
      <c r="E119" t="s">
        <v>766</v>
      </c>
      <c r="F119">
        <v>22.022349999999999</v>
      </c>
      <c r="G119">
        <v>80.715940000000003</v>
      </c>
      <c r="H119" t="s">
        <v>826</v>
      </c>
      <c r="I119" t="s">
        <v>832</v>
      </c>
      <c r="J119" t="s">
        <v>838</v>
      </c>
      <c r="K119" t="s">
        <v>844</v>
      </c>
      <c r="L119">
        <v>331580000</v>
      </c>
      <c r="M119">
        <v>2689885.538461538</v>
      </c>
      <c r="O119">
        <v>1988</v>
      </c>
      <c r="P119">
        <v>2036</v>
      </c>
      <c r="Q119">
        <v>48</v>
      </c>
      <c r="Z119">
        <v>22000</v>
      </c>
      <c r="AN119">
        <v>24085</v>
      </c>
      <c r="AO119">
        <v>22732</v>
      </c>
      <c r="AP119">
        <v>22057</v>
      </c>
      <c r="AQ119">
        <v>21184</v>
      </c>
      <c r="AR119">
        <v>21000</v>
      </c>
      <c r="AS119">
        <v>22000</v>
      </c>
      <c r="AT119">
        <v>31378</v>
      </c>
      <c r="AU119">
        <v>27589</v>
      </c>
      <c r="AV119">
        <v>28202</v>
      </c>
      <c r="AW119">
        <v>31683</v>
      </c>
      <c r="AX119">
        <v>31377</v>
      </c>
      <c r="AY119">
        <v>29285</v>
      </c>
      <c r="AZ119">
        <v>32276</v>
      </c>
      <c r="BA119">
        <v>24878</v>
      </c>
      <c r="BB119">
        <v>31578</v>
      </c>
      <c r="BC119">
        <v>30587</v>
      </c>
      <c r="BD119">
        <v>31793</v>
      </c>
      <c r="BE119">
        <v>32439</v>
      </c>
      <c r="BF119">
        <v>32000</v>
      </c>
      <c r="BG119">
        <v>32000</v>
      </c>
      <c r="BH119">
        <v>32000</v>
      </c>
      <c r="BI119">
        <v>32000</v>
      </c>
      <c r="BJ119" t="s">
        <v>1006</v>
      </c>
      <c r="BK119">
        <v>2263668.488553924</v>
      </c>
      <c r="BL119">
        <v>9953340.5240445174</v>
      </c>
      <c r="BM119">
        <v>9953340.5240445174</v>
      </c>
      <c r="BN119">
        <v>1386430994.1520469</v>
      </c>
      <c r="BO119">
        <v>1386430994.1520469</v>
      </c>
      <c r="BP119">
        <f t="shared" si="8"/>
        <v>9953340.5240445174</v>
      </c>
      <c r="BQ119">
        <f t="shared" si="9"/>
        <v>4.3969956618528129E-3</v>
      </c>
      <c r="BR119">
        <f t="shared" si="10"/>
        <v>0.21105579176893502</v>
      </c>
      <c r="BS119">
        <v>18.058928242543939</v>
      </c>
      <c r="BT119">
        <v>4.5148148966516422</v>
      </c>
      <c r="BU119">
        <f t="shared" si="11"/>
        <v>22.573743139195582</v>
      </c>
      <c r="BV119">
        <f t="shared" si="12"/>
        <v>22468.415236672728</v>
      </c>
      <c r="BW119">
        <f t="shared" si="14"/>
        <v>82459.083918588905</v>
      </c>
      <c r="BX119">
        <f t="shared" si="13"/>
        <v>3.6427190790319919E-2</v>
      </c>
    </row>
    <row r="120" spans="1:76" x14ac:dyDescent="0.25">
      <c r="A120">
        <v>28256</v>
      </c>
      <c r="B120" t="s">
        <v>188</v>
      </c>
      <c r="C120" t="s">
        <v>607</v>
      </c>
      <c r="D120" t="s">
        <v>641</v>
      </c>
      <c r="E120" t="s">
        <v>778</v>
      </c>
      <c r="F120">
        <v>-26.55799</v>
      </c>
      <c r="G120">
        <v>-70.315020000000004</v>
      </c>
      <c r="H120" t="s">
        <v>825</v>
      </c>
      <c r="I120" t="s">
        <v>832</v>
      </c>
      <c r="J120" t="s">
        <v>838</v>
      </c>
      <c r="K120" t="s">
        <v>857</v>
      </c>
      <c r="L120">
        <v>491300000</v>
      </c>
      <c r="M120">
        <v>713974.78260869568</v>
      </c>
      <c r="O120">
        <v>1995</v>
      </c>
      <c r="P120">
        <v>2050</v>
      </c>
      <c r="Q120">
        <v>55</v>
      </c>
      <c r="AH120">
        <v>40539</v>
      </c>
      <c r="AI120">
        <v>47626</v>
      </c>
      <c r="AL120">
        <v>53599</v>
      </c>
      <c r="AM120">
        <v>55600</v>
      </c>
      <c r="AN120">
        <v>57300</v>
      </c>
      <c r="AO120">
        <v>60200</v>
      </c>
      <c r="AP120">
        <v>60100</v>
      </c>
      <c r="AQ120">
        <v>62000</v>
      </c>
      <c r="AR120">
        <v>60300</v>
      </c>
      <c r="AS120">
        <v>61000</v>
      </c>
      <c r="AT120">
        <v>62500</v>
      </c>
      <c r="AU120">
        <v>61500</v>
      </c>
      <c r="AV120">
        <v>61058</v>
      </c>
      <c r="AW120">
        <v>58718</v>
      </c>
      <c r="AX120">
        <v>62239</v>
      </c>
      <c r="AY120">
        <v>56755</v>
      </c>
      <c r="AZ120">
        <v>51795</v>
      </c>
      <c r="BA120">
        <v>54607</v>
      </c>
      <c r="BB120">
        <v>49739</v>
      </c>
      <c r="BC120">
        <v>42113</v>
      </c>
      <c r="BD120">
        <v>41771</v>
      </c>
      <c r="BE120">
        <v>42939</v>
      </c>
      <c r="BF120">
        <v>36640</v>
      </c>
      <c r="BG120">
        <v>49013</v>
      </c>
      <c r="BH120">
        <v>36301</v>
      </c>
      <c r="BI120">
        <v>35401</v>
      </c>
      <c r="BJ120" t="s">
        <v>1007</v>
      </c>
      <c r="BK120">
        <v>2422327.679491227</v>
      </c>
      <c r="BL120">
        <v>38339007.485145412</v>
      </c>
      <c r="BM120">
        <v>38339007.485145412</v>
      </c>
      <c r="BN120">
        <v>2100020730.480248</v>
      </c>
      <c r="BO120">
        <v>1964043115.9520431</v>
      </c>
      <c r="BP120">
        <f t="shared" si="8"/>
        <v>35856533.524035104</v>
      </c>
      <c r="BQ120">
        <f t="shared" si="9"/>
        <v>1.4802511579096607E-2</v>
      </c>
      <c r="BR120">
        <f t="shared" si="10"/>
        <v>0.81413813685031333</v>
      </c>
      <c r="BS120">
        <v>0.19132851108624499</v>
      </c>
      <c r="BT120">
        <v>0.6564464305906037</v>
      </c>
      <c r="BU120">
        <f t="shared" si="11"/>
        <v>0.84777494167684875</v>
      </c>
      <c r="BV120">
        <f t="shared" si="12"/>
        <v>3039.8270617072831</v>
      </c>
      <c r="BW120">
        <f t="shared" si="14"/>
        <v>11156.165316465729</v>
      </c>
      <c r="BX120">
        <f t="shared" si="13"/>
        <v>4.6055558093646984E-3</v>
      </c>
    </row>
    <row r="121" spans="1:76" x14ac:dyDescent="0.25">
      <c r="A121">
        <v>26477</v>
      </c>
      <c r="B121" t="s">
        <v>189</v>
      </c>
      <c r="C121" t="s">
        <v>607</v>
      </c>
      <c r="D121" t="s">
        <v>631</v>
      </c>
      <c r="E121" t="s">
        <v>782</v>
      </c>
      <c r="F121">
        <v>31.046330000000001</v>
      </c>
      <c r="G121">
        <v>-110.42744</v>
      </c>
      <c r="H121" t="s">
        <v>825</v>
      </c>
      <c r="I121" t="s">
        <v>832</v>
      </c>
      <c r="J121" t="s">
        <v>838</v>
      </c>
      <c r="O121">
        <v>1991</v>
      </c>
      <c r="P121">
        <v>2030</v>
      </c>
      <c r="Q121">
        <v>39</v>
      </c>
      <c r="AC121">
        <v>17940</v>
      </c>
      <c r="AD121">
        <v>18500</v>
      </c>
      <c r="AE121">
        <v>7670</v>
      </c>
      <c r="AF121">
        <v>6400</v>
      </c>
      <c r="AL121">
        <v>0</v>
      </c>
      <c r="AM121">
        <v>0</v>
      </c>
      <c r="AN121">
        <v>0</v>
      </c>
      <c r="AO121">
        <v>0</v>
      </c>
      <c r="AP121">
        <v>14000</v>
      </c>
      <c r="AQ121">
        <v>14000</v>
      </c>
      <c r="AR121">
        <v>14969</v>
      </c>
      <c r="AS121">
        <v>16038</v>
      </c>
      <c r="AT121">
        <v>16038</v>
      </c>
      <c r="AU121">
        <v>17107</v>
      </c>
      <c r="AV121">
        <v>17107</v>
      </c>
      <c r="AW121">
        <v>11455</v>
      </c>
      <c r="AX121">
        <v>12780</v>
      </c>
      <c r="AY121">
        <v>13226</v>
      </c>
      <c r="AZ121">
        <v>10447</v>
      </c>
      <c r="BA121">
        <v>6839</v>
      </c>
      <c r="BB121">
        <v>3050</v>
      </c>
      <c r="BC121">
        <v>2077</v>
      </c>
      <c r="BE121">
        <v>1539</v>
      </c>
      <c r="BF121">
        <v>1238</v>
      </c>
      <c r="BG121">
        <v>774</v>
      </c>
      <c r="BH121">
        <v>424</v>
      </c>
      <c r="BI121">
        <v>0</v>
      </c>
      <c r="BJ121" t="s">
        <v>1008</v>
      </c>
      <c r="BK121">
        <v>524936.88241902867</v>
      </c>
      <c r="BL121">
        <v>12681198.593229629</v>
      </c>
      <c r="BM121">
        <v>12681198.593229629</v>
      </c>
      <c r="BN121">
        <v>807960900.52949965</v>
      </c>
      <c r="BO121">
        <v>775722822.17301285</v>
      </c>
      <c r="BP121">
        <f t="shared" si="8"/>
        <v>12175211.888136862</v>
      </c>
      <c r="BQ121">
        <f t="shared" si="9"/>
        <v>2.319366822165498E-2</v>
      </c>
      <c r="BR121">
        <f t="shared" si="10"/>
        <v>0.90455306064454422</v>
      </c>
      <c r="BS121">
        <v>3.0194791790801538</v>
      </c>
      <c r="BT121">
        <v>5.485359162261652</v>
      </c>
      <c r="BU121">
        <f t="shared" si="11"/>
        <v>8.5048383413418058</v>
      </c>
      <c r="BV121">
        <f t="shared" si="12"/>
        <v>10354.820888018694</v>
      </c>
      <c r="BW121">
        <f t="shared" si="14"/>
        <v>38002.192659028609</v>
      </c>
      <c r="BX121">
        <f t="shared" si="13"/>
        <v>7.2393832347816475E-2</v>
      </c>
    </row>
    <row r="122" spans="1:76" x14ac:dyDescent="0.25">
      <c r="A122">
        <v>35734</v>
      </c>
      <c r="B122" t="s">
        <v>190</v>
      </c>
      <c r="C122" t="s">
        <v>607</v>
      </c>
      <c r="D122" t="s">
        <v>650</v>
      </c>
      <c r="E122" t="s">
        <v>790</v>
      </c>
      <c r="F122">
        <v>-8.3002800000000008</v>
      </c>
      <c r="G122">
        <v>29.240559999999999</v>
      </c>
      <c r="H122" t="s">
        <v>825</v>
      </c>
      <c r="I122" t="s">
        <v>832</v>
      </c>
      <c r="J122" t="s">
        <v>838</v>
      </c>
      <c r="L122">
        <v>3943000</v>
      </c>
      <c r="M122">
        <v>140307.69230769231</v>
      </c>
      <c r="O122">
        <v>2015</v>
      </c>
      <c r="P122">
        <v>2020</v>
      </c>
      <c r="Q122">
        <v>5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13790</v>
      </c>
      <c r="BB122">
        <v>5000</v>
      </c>
      <c r="BC122">
        <v>4000</v>
      </c>
      <c r="BD122">
        <v>14000</v>
      </c>
      <c r="BE122">
        <v>13000</v>
      </c>
      <c r="BF122">
        <v>24000</v>
      </c>
      <c r="BG122">
        <v>0</v>
      </c>
      <c r="BH122">
        <v>0</v>
      </c>
      <c r="BI122">
        <v>0</v>
      </c>
      <c r="BJ122" t="s">
        <v>1009</v>
      </c>
      <c r="BK122">
        <v>77963.557186723672</v>
      </c>
      <c r="BL122">
        <v>3650238.3237505588</v>
      </c>
      <c r="BM122">
        <v>3650238.3237505588</v>
      </c>
      <c r="BN122">
        <v>16489689.735188199</v>
      </c>
      <c r="BO122">
        <v>16466551.57124847</v>
      </c>
      <c r="BP122">
        <f t="shared" si="8"/>
        <v>3645116.3466781951</v>
      </c>
      <c r="BQ122">
        <f t="shared" si="9"/>
        <v>4.6754105100003281E-2</v>
      </c>
      <c r="BR122">
        <f t="shared" si="10"/>
        <v>0.2337705255000164</v>
      </c>
      <c r="BS122">
        <v>37.213563149811279</v>
      </c>
      <c r="BT122">
        <v>23.4806931880969</v>
      </c>
      <c r="BU122">
        <f t="shared" si="11"/>
        <v>60.694256337908179</v>
      </c>
      <c r="BV122">
        <f t="shared" si="12"/>
        <v>22123.762592678577</v>
      </c>
      <c r="BW122">
        <f t="shared" si="14"/>
        <v>81194.208715130371</v>
      </c>
      <c r="BX122">
        <f t="shared" si="13"/>
        <v>1.0414379698025995</v>
      </c>
    </row>
    <row r="123" spans="1:76" x14ac:dyDescent="0.25">
      <c r="A123">
        <v>24469</v>
      </c>
      <c r="B123" t="s">
        <v>191</v>
      </c>
      <c r="C123" t="s">
        <v>607</v>
      </c>
      <c r="D123" t="s">
        <v>607</v>
      </c>
      <c r="E123" t="s">
        <v>781</v>
      </c>
      <c r="F123">
        <v>33.393000000000001</v>
      </c>
      <c r="G123">
        <v>-110.89700000000001</v>
      </c>
      <c r="H123" t="s">
        <v>828</v>
      </c>
      <c r="I123" t="s">
        <v>832</v>
      </c>
      <c r="J123" t="s">
        <v>838</v>
      </c>
      <c r="K123" t="s">
        <v>844</v>
      </c>
      <c r="L123">
        <v>498000000</v>
      </c>
      <c r="M123">
        <v>412791.56</v>
      </c>
      <c r="O123">
        <v>1915</v>
      </c>
      <c r="P123">
        <v>2025</v>
      </c>
      <c r="Q123">
        <v>110</v>
      </c>
      <c r="AB123">
        <v>57290</v>
      </c>
      <c r="AC123">
        <v>57740</v>
      </c>
      <c r="AD123">
        <v>57000</v>
      </c>
      <c r="AE123">
        <v>98300</v>
      </c>
      <c r="AF123">
        <v>54000</v>
      </c>
      <c r="AG123">
        <v>58500</v>
      </c>
      <c r="AH123">
        <v>65000</v>
      </c>
      <c r="AI123">
        <v>70760</v>
      </c>
      <c r="AJ123">
        <v>74400</v>
      </c>
      <c r="AK123">
        <v>13200</v>
      </c>
      <c r="AL123">
        <v>59300</v>
      </c>
      <c r="AM123">
        <v>44100</v>
      </c>
      <c r="AN123">
        <v>9526</v>
      </c>
      <c r="AO123">
        <v>16148</v>
      </c>
      <c r="AP123">
        <v>8890</v>
      </c>
      <c r="AQ123">
        <v>11150</v>
      </c>
      <c r="AR123">
        <v>8600</v>
      </c>
      <c r="AS123">
        <v>9070</v>
      </c>
      <c r="AT123">
        <v>8618</v>
      </c>
      <c r="AU123">
        <v>7258</v>
      </c>
      <c r="AV123">
        <v>8165</v>
      </c>
      <c r="AW123">
        <v>29937</v>
      </c>
      <c r="AX123">
        <v>29937</v>
      </c>
      <c r="AY123">
        <v>27669</v>
      </c>
      <c r="AZ123">
        <v>25855</v>
      </c>
      <c r="BA123">
        <v>19504</v>
      </c>
      <c r="BB123">
        <v>11340</v>
      </c>
      <c r="BC123">
        <v>8618</v>
      </c>
      <c r="BD123">
        <v>7257</v>
      </c>
      <c r="BE123">
        <v>6804</v>
      </c>
      <c r="BF123">
        <v>7711</v>
      </c>
      <c r="BG123">
        <v>5443</v>
      </c>
      <c r="BH123">
        <v>4990</v>
      </c>
      <c r="BI123">
        <v>5443</v>
      </c>
      <c r="BJ123" t="s">
        <v>953</v>
      </c>
      <c r="BK123">
        <v>1136498.025984599</v>
      </c>
      <c r="BL123">
        <v>72322050.920003891</v>
      </c>
      <c r="BM123">
        <v>60648954.042539246</v>
      </c>
      <c r="BN123">
        <v>2082280701.754385</v>
      </c>
      <c r="BO123">
        <v>2082280701.754385</v>
      </c>
      <c r="BP123">
        <f t="shared" si="8"/>
        <v>60648954.042539246</v>
      </c>
      <c r="BQ123">
        <f t="shared" si="9"/>
        <v>5.3364768486945977E-2</v>
      </c>
      <c r="BR123">
        <f t="shared" si="10"/>
        <v>5.8701245335640575</v>
      </c>
      <c r="BS123">
        <v>11.08737275440418</v>
      </c>
      <c r="BT123">
        <v>12.34704715000713</v>
      </c>
      <c r="BU123">
        <f t="shared" si="11"/>
        <v>23.43441990441131</v>
      </c>
      <c r="BV123">
        <f t="shared" si="12"/>
        <v>142127.30557962085</v>
      </c>
      <c r="BW123">
        <f t="shared" si="14"/>
        <v>521607.21147720853</v>
      </c>
      <c r="BX123">
        <f t="shared" si="13"/>
        <v>0.45896006816669732</v>
      </c>
    </row>
    <row r="124" spans="1:76" x14ac:dyDescent="0.25">
      <c r="A124">
        <v>27392</v>
      </c>
      <c r="B124" t="s">
        <v>192</v>
      </c>
      <c r="C124" t="s">
        <v>607</v>
      </c>
      <c r="D124" t="s">
        <v>607</v>
      </c>
      <c r="E124" t="s">
        <v>778</v>
      </c>
      <c r="F124">
        <v>-22.68111</v>
      </c>
      <c r="G124">
        <v>-70.169439999999994</v>
      </c>
      <c r="H124" t="s">
        <v>830</v>
      </c>
      <c r="I124" t="s">
        <v>835</v>
      </c>
      <c r="J124" t="s">
        <v>838</v>
      </c>
      <c r="K124" t="s">
        <v>848</v>
      </c>
      <c r="L124">
        <v>1697600000</v>
      </c>
      <c r="M124">
        <v>2646045.7142857141</v>
      </c>
      <c r="O124">
        <v>1992</v>
      </c>
      <c r="P124">
        <v>2023</v>
      </c>
      <c r="Q124">
        <v>31</v>
      </c>
      <c r="AD124">
        <v>13500</v>
      </c>
      <c r="AE124">
        <v>20190</v>
      </c>
      <c r="AF124">
        <v>30820</v>
      </c>
      <c r="AG124">
        <v>56370</v>
      </c>
      <c r="AH124">
        <v>62970</v>
      </c>
      <c r="AI124">
        <v>62714</v>
      </c>
      <c r="AJ124">
        <v>62066</v>
      </c>
      <c r="AK124">
        <v>60563</v>
      </c>
      <c r="AL124">
        <v>51100</v>
      </c>
      <c r="AM124">
        <v>49600</v>
      </c>
      <c r="AN124">
        <v>51800</v>
      </c>
      <c r="AO124">
        <v>52700</v>
      </c>
      <c r="AP124">
        <v>50000</v>
      </c>
      <c r="AQ124">
        <v>46400</v>
      </c>
      <c r="AR124">
        <v>47300</v>
      </c>
      <c r="AS124">
        <v>45100</v>
      </c>
      <c r="AT124">
        <v>47700</v>
      </c>
      <c r="AU124">
        <v>40600</v>
      </c>
      <c r="AV124">
        <v>41200</v>
      </c>
      <c r="AW124">
        <v>41600</v>
      </c>
      <c r="AX124">
        <v>37700</v>
      </c>
      <c r="AY124">
        <v>38300</v>
      </c>
      <c r="AZ124">
        <v>47000</v>
      </c>
      <c r="BA124">
        <v>29400</v>
      </c>
      <c r="BB124">
        <v>0</v>
      </c>
      <c r="BC124">
        <v>0</v>
      </c>
      <c r="BD124">
        <v>0</v>
      </c>
      <c r="BE124">
        <v>12500</v>
      </c>
      <c r="BF124">
        <v>19500</v>
      </c>
      <c r="BG124">
        <v>21200</v>
      </c>
      <c r="BH124">
        <v>22000</v>
      </c>
      <c r="BI124">
        <v>22000</v>
      </c>
      <c r="BJ124" t="s">
        <v>1010</v>
      </c>
      <c r="BK124">
        <v>1610829.262075773</v>
      </c>
      <c r="BL124">
        <v>30144412.401891369</v>
      </c>
      <c r="BM124">
        <v>30144412.401891369</v>
      </c>
      <c r="BN124">
        <v>7098152046.7836256</v>
      </c>
      <c r="BO124">
        <v>7098152046.7836256</v>
      </c>
      <c r="BP124">
        <f t="shared" si="8"/>
        <v>30144412.401891369</v>
      </c>
      <c r="BQ124">
        <f t="shared" si="9"/>
        <v>1.871359871067042E-2</v>
      </c>
      <c r="BR124">
        <f t="shared" si="10"/>
        <v>0.58012156003078297</v>
      </c>
      <c r="BS124">
        <v>0.16499460011445691</v>
      </c>
      <c r="BT124">
        <v>0.57579759812523157</v>
      </c>
      <c r="BU124">
        <f t="shared" si="11"/>
        <v>0.74079219823968845</v>
      </c>
      <c r="BV124">
        <f t="shared" si="12"/>
        <v>2233.0745527840832</v>
      </c>
      <c r="BW124">
        <f t="shared" si="14"/>
        <v>8195.3836087175841</v>
      </c>
      <c r="BX124">
        <f t="shared" si="13"/>
        <v>5.087679868788028E-3</v>
      </c>
    </row>
    <row r="125" spans="1:76" x14ac:dyDescent="0.25">
      <c r="A125">
        <v>29815</v>
      </c>
      <c r="B125" t="s">
        <v>193</v>
      </c>
      <c r="C125" t="s">
        <v>607</v>
      </c>
      <c r="D125" t="s">
        <v>607</v>
      </c>
      <c r="E125" t="s">
        <v>782</v>
      </c>
      <c r="F125">
        <v>31.10886</v>
      </c>
      <c r="G125">
        <v>-110.42448</v>
      </c>
      <c r="H125" t="s">
        <v>829</v>
      </c>
      <c r="I125" t="s">
        <v>832</v>
      </c>
      <c r="J125" t="s">
        <v>839</v>
      </c>
      <c r="L125">
        <v>37498192</v>
      </c>
      <c r="M125">
        <v>301028.77777777781</v>
      </c>
      <c r="O125">
        <v>2006</v>
      </c>
      <c r="P125">
        <v>2023</v>
      </c>
      <c r="Q125">
        <v>17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1473</v>
      </c>
      <c r="AS125">
        <v>6386</v>
      </c>
      <c r="AT125">
        <v>14307</v>
      </c>
      <c r="AU125">
        <v>20345</v>
      </c>
      <c r="AV125">
        <v>21768</v>
      </c>
      <c r="AW125">
        <v>26423</v>
      </c>
      <c r="AX125">
        <v>23173</v>
      </c>
      <c r="AY125">
        <v>22814</v>
      </c>
      <c r="AZ125">
        <v>26051</v>
      </c>
      <c r="BA125">
        <v>25941</v>
      </c>
      <c r="BB125">
        <v>24085</v>
      </c>
      <c r="BC125">
        <v>19928</v>
      </c>
      <c r="BD125">
        <v>21198</v>
      </c>
      <c r="BE125">
        <v>22488</v>
      </c>
      <c r="BF125">
        <v>12444</v>
      </c>
      <c r="BG125">
        <v>3066</v>
      </c>
      <c r="BH125">
        <v>5530</v>
      </c>
      <c r="BI125">
        <v>13676</v>
      </c>
      <c r="BJ125" t="s">
        <v>1011</v>
      </c>
      <c r="BK125">
        <v>349032.19253886963</v>
      </c>
      <c r="BL125">
        <v>2414854.1881585871</v>
      </c>
      <c r="BM125">
        <v>2414854.1881585871</v>
      </c>
      <c r="BN125">
        <v>156790685.8479532</v>
      </c>
      <c r="BO125">
        <v>156790685.8479532</v>
      </c>
      <c r="BP125">
        <f t="shared" si="8"/>
        <v>2414854.1881585871</v>
      </c>
      <c r="BQ125">
        <f t="shared" si="9"/>
        <v>6.9187147769747895E-3</v>
      </c>
      <c r="BR125">
        <f t="shared" si="10"/>
        <v>0.11761815120857141</v>
      </c>
      <c r="BS125">
        <v>1.3786621450276311</v>
      </c>
      <c r="BT125">
        <v>4.8661369019082192</v>
      </c>
      <c r="BU125">
        <f t="shared" si="11"/>
        <v>6.2447990469358503</v>
      </c>
      <c r="BV125">
        <f t="shared" si="12"/>
        <v>1508.0279132701792</v>
      </c>
      <c r="BW125">
        <f t="shared" si="14"/>
        <v>5534.4624417015575</v>
      </c>
      <c r="BX125">
        <f t="shared" si="13"/>
        <v>1.5856595924415247E-2</v>
      </c>
    </row>
    <row r="126" spans="1:76" x14ac:dyDescent="0.25">
      <c r="A126">
        <v>29445</v>
      </c>
      <c r="B126" t="s">
        <v>194</v>
      </c>
      <c r="C126" t="s">
        <v>607</v>
      </c>
      <c r="D126" t="s">
        <v>615</v>
      </c>
      <c r="E126" t="s">
        <v>779</v>
      </c>
      <c r="F126">
        <v>-12.689299999999999</v>
      </c>
      <c r="G126">
        <v>-76.595299999999995</v>
      </c>
      <c r="H126" t="s">
        <v>827</v>
      </c>
      <c r="I126" t="s">
        <v>832</v>
      </c>
      <c r="J126" t="s">
        <v>839</v>
      </c>
      <c r="K126" t="s">
        <v>859</v>
      </c>
      <c r="O126">
        <v>1935</v>
      </c>
      <c r="P126">
        <v>1997</v>
      </c>
      <c r="Q126">
        <v>62</v>
      </c>
      <c r="AD126">
        <v>5580</v>
      </c>
      <c r="AE126">
        <v>6050</v>
      </c>
      <c r="AF126">
        <v>6150</v>
      </c>
      <c r="AH126">
        <v>8393</v>
      </c>
      <c r="AI126">
        <v>7982</v>
      </c>
      <c r="BJ126" t="s">
        <v>1012</v>
      </c>
      <c r="BK126">
        <v>70866.109417636326</v>
      </c>
      <c r="BL126">
        <v>4683995.5936516933</v>
      </c>
      <c r="BM126">
        <v>4683995.5936516933</v>
      </c>
      <c r="BN126">
        <v>39910793.882460758</v>
      </c>
      <c r="BO126">
        <v>39870959.719269097</v>
      </c>
      <c r="BP126">
        <f t="shared" si="8"/>
        <v>4679320.5915603777</v>
      </c>
      <c r="BQ126">
        <f t="shared" si="9"/>
        <v>6.6030442901608533E-2</v>
      </c>
      <c r="BR126">
        <f t="shared" si="10"/>
        <v>4.0938874598997295</v>
      </c>
      <c r="BS126">
        <v>1.2751373448803429</v>
      </c>
      <c r="BT126">
        <v>1.459315084838295</v>
      </c>
      <c r="BU126">
        <f t="shared" si="11"/>
        <v>2.7344524297186377</v>
      </c>
      <c r="BV126">
        <f t="shared" si="12"/>
        <v>1279.5379561024729</v>
      </c>
      <c r="BW126">
        <f t="shared" si="14"/>
        <v>4695.9042988960755</v>
      </c>
      <c r="BX126">
        <f t="shared" si="13"/>
        <v>6.6264457545166355E-2</v>
      </c>
    </row>
    <row r="127" spans="1:76" x14ac:dyDescent="0.25">
      <c r="A127">
        <v>30678</v>
      </c>
      <c r="B127" t="s">
        <v>195</v>
      </c>
      <c r="C127" t="s">
        <v>607</v>
      </c>
      <c r="D127" t="s">
        <v>607</v>
      </c>
      <c r="E127" t="s">
        <v>790</v>
      </c>
      <c r="F127">
        <v>-12.26681</v>
      </c>
      <c r="G127">
        <v>27.72475</v>
      </c>
      <c r="H127" t="s">
        <v>825</v>
      </c>
      <c r="I127" t="s">
        <v>832</v>
      </c>
      <c r="J127" t="s">
        <v>839</v>
      </c>
      <c r="L127">
        <v>9100000</v>
      </c>
      <c r="M127">
        <v>312307.69230769231</v>
      </c>
      <c r="O127">
        <v>2018</v>
      </c>
      <c r="P127">
        <v>2035</v>
      </c>
      <c r="Q127">
        <v>17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27492</v>
      </c>
      <c r="BE127">
        <v>31059</v>
      </c>
      <c r="BF127">
        <v>30557</v>
      </c>
      <c r="BG127">
        <v>28197</v>
      </c>
      <c r="BH127">
        <v>29087</v>
      </c>
      <c r="BI127">
        <v>30219</v>
      </c>
      <c r="BJ127" t="s">
        <v>1013</v>
      </c>
      <c r="BK127">
        <v>813054.62316011835</v>
      </c>
      <c r="BL127">
        <v>1806212.974851439</v>
      </c>
      <c r="BM127">
        <v>1806212.974851439</v>
      </c>
      <c r="BN127">
        <v>38049707.602339193</v>
      </c>
      <c r="BO127">
        <v>38049707.602339193</v>
      </c>
      <c r="BP127">
        <f t="shared" si="8"/>
        <v>1806212.974851439</v>
      </c>
      <c r="BQ127">
        <f t="shared" si="9"/>
        <v>2.2215149184333875E-3</v>
      </c>
      <c r="BR127">
        <f t="shared" si="10"/>
        <v>3.7765753613367585E-2</v>
      </c>
      <c r="BS127">
        <v>20.42241423303394</v>
      </c>
      <c r="BT127">
        <v>11.34790311722548</v>
      </c>
      <c r="BU127">
        <f t="shared" si="11"/>
        <v>31.770317350259418</v>
      </c>
      <c r="BV127">
        <f t="shared" si="12"/>
        <v>5738.3959413186358</v>
      </c>
      <c r="BW127">
        <f t="shared" si="14"/>
        <v>21059.913104639392</v>
      </c>
      <c r="BX127">
        <f t="shared" si="13"/>
        <v>2.5902211862205933E-2</v>
      </c>
    </row>
    <row r="128" spans="1:76" x14ac:dyDescent="0.25">
      <c r="A128">
        <v>28704</v>
      </c>
      <c r="B128" t="s">
        <v>196</v>
      </c>
      <c r="C128" t="s">
        <v>607</v>
      </c>
      <c r="D128" t="s">
        <v>651</v>
      </c>
      <c r="E128" t="s">
        <v>778</v>
      </c>
      <c r="F128">
        <v>-22.38213</v>
      </c>
      <c r="G128">
        <v>-68.914919999999995</v>
      </c>
      <c r="H128" t="s">
        <v>825</v>
      </c>
      <c r="I128" t="s">
        <v>832</v>
      </c>
      <c r="J128" t="s">
        <v>838</v>
      </c>
      <c r="K128" t="s">
        <v>844</v>
      </c>
      <c r="L128">
        <v>1300000000</v>
      </c>
      <c r="M128">
        <v>3389928.5714285709</v>
      </c>
      <c r="O128">
        <v>2013</v>
      </c>
      <c r="P128">
        <v>2028</v>
      </c>
      <c r="Q128">
        <v>15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33572</v>
      </c>
      <c r="AZ128">
        <v>141206</v>
      </c>
      <c r="BA128">
        <v>238305</v>
      </c>
      <c r="BB128">
        <v>237020</v>
      </c>
      <c r="BC128">
        <v>215086</v>
      </c>
      <c r="BD128">
        <v>195485</v>
      </c>
      <c r="BE128">
        <v>151838</v>
      </c>
      <c r="BF128">
        <v>170606</v>
      </c>
      <c r="BG128">
        <v>181704</v>
      </c>
      <c r="BH128">
        <v>152167</v>
      </c>
      <c r="BI128">
        <v>126010</v>
      </c>
      <c r="BJ128" t="s">
        <v>963</v>
      </c>
      <c r="BK128">
        <v>2399630.3696991531</v>
      </c>
      <c r="BL128">
        <v>285298923.22082072</v>
      </c>
      <c r="BM128">
        <v>55936997.097033843</v>
      </c>
      <c r="BN128">
        <v>5470987568.9809523</v>
      </c>
      <c r="BO128">
        <v>5221304653.0031509</v>
      </c>
      <c r="BP128">
        <f t="shared" si="8"/>
        <v>53384165.022361316</v>
      </c>
      <c r="BQ128">
        <f t="shared" si="9"/>
        <v>2.2246828385095913E-2</v>
      </c>
      <c r="BR128">
        <f t="shared" si="10"/>
        <v>0.33370242577643872</v>
      </c>
      <c r="BS128">
        <v>1.1968187056013</v>
      </c>
      <c r="BT128">
        <v>1.365908176779197</v>
      </c>
      <c r="BU128">
        <f t="shared" si="11"/>
        <v>2.5627268823804972</v>
      </c>
      <c r="BV128">
        <f t="shared" si="12"/>
        <v>13680.903479624199</v>
      </c>
      <c r="BW128">
        <f t="shared" si="14"/>
        <v>50208.91577022081</v>
      </c>
      <c r="BX128">
        <f t="shared" si="13"/>
        <v>2.0923604070120023E-2</v>
      </c>
    </row>
    <row r="129" spans="1:76" x14ac:dyDescent="0.25">
      <c r="A129">
        <v>24473</v>
      </c>
      <c r="B129" t="s">
        <v>197</v>
      </c>
      <c r="C129" t="s">
        <v>607</v>
      </c>
      <c r="D129" t="s">
        <v>617</v>
      </c>
      <c r="E129" t="s">
        <v>781</v>
      </c>
      <c r="F129">
        <v>33.100149999999999</v>
      </c>
      <c r="G129">
        <v>-109.35894999999999</v>
      </c>
      <c r="H129" t="s">
        <v>825</v>
      </c>
      <c r="I129" t="s">
        <v>832</v>
      </c>
      <c r="J129" t="s">
        <v>838</v>
      </c>
      <c r="K129" t="s">
        <v>844</v>
      </c>
      <c r="L129">
        <v>12303000000</v>
      </c>
      <c r="M129">
        <v>10262297.11111111</v>
      </c>
      <c r="O129">
        <v>1987</v>
      </c>
      <c r="P129">
        <v>2044</v>
      </c>
      <c r="Q129">
        <v>57</v>
      </c>
      <c r="Y129">
        <v>6500</v>
      </c>
      <c r="Z129">
        <v>45500</v>
      </c>
      <c r="AA129">
        <v>57500</v>
      </c>
      <c r="AB129">
        <v>91100</v>
      </c>
      <c r="AC129">
        <v>108300</v>
      </c>
      <c r="AE129">
        <v>154900</v>
      </c>
      <c r="AF129">
        <v>172500</v>
      </c>
      <c r="AG129">
        <v>204800</v>
      </c>
      <c r="AH129">
        <v>238100</v>
      </c>
      <c r="AI129">
        <v>272300</v>
      </c>
      <c r="AJ129">
        <v>275800</v>
      </c>
      <c r="AK129">
        <v>284700</v>
      </c>
      <c r="AL129">
        <v>284700</v>
      </c>
      <c r="AM129">
        <v>333940</v>
      </c>
      <c r="AN129">
        <v>374400</v>
      </c>
      <c r="AO129">
        <v>382100</v>
      </c>
      <c r="AP129">
        <v>381300</v>
      </c>
      <c r="AQ129">
        <v>362900</v>
      </c>
      <c r="AR129">
        <v>370000</v>
      </c>
      <c r="AS129">
        <v>366613</v>
      </c>
      <c r="AT129">
        <v>334056</v>
      </c>
      <c r="AU129">
        <v>228400</v>
      </c>
      <c r="AV129">
        <v>233150</v>
      </c>
      <c r="AW129">
        <v>278562</v>
      </c>
      <c r="AX129">
        <v>286670</v>
      </c>
      <c r="AY129">
        <v>301185</v>
      </c>
      <c r="AZ129">
        <v>368317</v>
      </c>
      <c r="BA129">
        <v>480808</v>
      </c>
      <c r="BB129">
        <v>535239</v>
      </c>
      <c r="BC129">
        <v>464478</v>
      </c>
      <c r="BD129">
        <v>430912</v>
      </c>
      <c r="BE129">
        <v>459942</v>
      </c>
      <c r="BF129">
        <v>445400</v>
      </c>
      <c r="BG129">
        <v>397523</v>
      </c>
      <c r="BH129">
        <v>400658</v>
      </c>
      <c r="BI129">
        <v>362244</v>
      </c>
      <c r="BJ129" t="s">
        <v>1014</v>
      </c>
      <c r="BK129">
        <v>18355603.79062641</v>
      </c>
      <c r="BL129">
        <v>90532925.976051077</v>
      </c>
      <c r="BM129">
        <v>90532925.976051077</v>
      </c>
      <c r="BN129">
        <v>51776584662.440536</v>
      </c>
      <c r="BO129">
        <v>49413623958.382927</v>
      </c>
      <c r="BP129">
        <f t="shared" si="8"/>
        <v>86401217.639175206</v>
      </c>
      <c r="BQ129">
        <f t="shared" si="9"/>
        <v>4.7070757587008606E-3</v>
      </c>
      <c r="BR129">
        <f t="shared" si="10"/>
        <v>0.26830331824594905</v>
      </c>
      <c r="BS129">
        <v>10.25260328659958</v>
      </c>
      <c r="BT129">
        <v>5.6019130262952119</v>
      </c>
      <c r="BU129">
        <f t="shared" si="11"/>
        <v>15.854516312894791</v>
      </c>
      <c r="BV129">
        <f t="shared" si="12"/>
        <v>136984.95145142765</v>
      </c>
      <c r="BW129">
        <f t="shared" si="14"/>
        <v>502734.77182673948</v>
      </c>
      <c r="BX129">
        <f t="shared" si="13"/>
        <v>2.7388626250664072E-2</v>
      </c>
    </row>
    <row r="130" spans="1:76" x14ac:dyDescent="0.25">
      <c r="A130">
        <v>26984</v>
      </c>
      <c r="B130" t="s">
        <v>198</v>
      </c>
      <c r="C130" t="s">
        <v>607</v>
      </c>
      <c r="D130" t="s">
        <v>615</v>
      </c>
      <c r="E130" t="s">
        <v>787</v>
      </c>
      <c r="F130">
        <v>55.11806</v>
      </c>
      <c r="G130">
        <v>-124.03111</v>
      </c>
      <c r="H130" t="s">
        <v>825</v>
      </c>
      <c r="I130" t="s">
        <v>832</v>
      </c>
      <c r="J130" t="s">
        <v>838</v>
      </c>
      <c r="K130" t="s">
        <v>844</v>
      </c>
      <c r="L130">
        <v>542100000</v>
      </c>
      <c r="M130">
        <v>773218.5</v>
      </c>
      <c r="O130">
        <v>2013</v>
      </c>
      <c r="P130">
        <v>2035</v>
      </c>
      <c r="Q130">
        <v>22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4700</v>
      </c>
      <c r="AZ130">
        <v>29288</v>
      </c>
      <c r="BA130">
        <v>32386</v>
      </c>
      <c r="BB130">
        <v>25991</v>
      </c>
      <c r="BC130">
        <v>24311</v>
      </c>
      <c r="BD130">
        <v>21360</v>
      </c>
      <c r="BE130">
        <v>32271</v>
      </c>
      <c r="BF130">
        <v>37565</v>
      </c>
      <c r="BG130">
        <v>33237</v>
      </c>
      <c r="BH130">
        <v>33504</v>
      </c>
      <c r="BI130">
        <v>28060</v>
      </c>
      <c r="BJ130" t="s">
        <v>1015</v>
      </c>
      <c r="BK130">
        <v>554944.38657570782</v>
      </c>
      <c r="BL130">
        <v>19714662.195087571</v>
      </c>
      <c r="BM130">
        <v>19714662.195087571</v>
      </c>
      <c r="BN130">
        <v>2267098876.671113</v>
      </c>
      <c r="BO130">
        <v>2263771521.6010432</v>
      </c>
      <c r="BP130">
        <f t="shared" si="8"/>
        <v>19685727.558894791</v>
      </c>
      <c r="BQ130">
        <f t="shared" si="9"/>
        <v>3.5473333968410514E-2</v>
      </c>
      <c r="BR130">
        <f t="shared" si="10"/>
        <v>0.78041334730503131</v>
      </c>
      <c r="BS130">
        <v>48.772488039065173</v>
      </c>
      <c r="BT130">
        <v>17.657222388216219</v>
      </c>
      <c r="BU130">
        <f t="shared" si="11"/>
        <v>66.429710427281393</v>
      </c>
      <c r="BV130">
        <f t="shared" si="12"/>
        <v>130771.7181287734</v>
      </c>
      <c r="BW130">
        <f t="shared" si="14"/>
        <v>479932.20553259837</v>
      </c>
      <c r="BX130">
        <f t="shared" si="13"/>
        <v>0.86482937235211421</v>
      </c>
    </row>
    <row r="131" spans="1:76" x14ac:dyDescent="0.25">
      <c r="A131">
        <v>26823</v>
      </c>
      <c r="B131" t="s">
        <v>199</v>
      </c>
      <c r="C131" t="s">
        <v>607</v>
      </c>
      <c r="D131" t="s">
        <v>615</v>
      </c>
      <c r="E131" t="s">
        <v>787</v>
      </c>
      <c r="F131">
        <v>52.545059999999999</v>
      </c>
      <c r="G131">
        <v>-121.63292</v>
      </c>
      <c r="H131" t="s">
        <v>825</v>
      </c>
      <c r="I131" t="s">
        <v>832</v>
      </c>
      <c r="J131" t="s">
        <v>838</v>
      </c>
      <c r="K131" t="s">
        <v>844</v>
      </c>
      <c r="L131">
        <v>98400000</v>
      </c>
      <c r="M131">
        <v>184039.30434782611</v>
      </c>
      <c r="O131">
        <v>1997</v>
      </c>
      <c r="P131">
        <v>2026</v>
      </c>
      <c r="Q131">
        <v>29</v>
      </c>
      <c r="AI131">
        <v>3587</v>
      </c>
      <c r="AJ131">
        <v>10850</v>
      </c>
      <c r="AK131">
        <v>16829</v>
      </c>
      <c r="AL131">
        <v>15513</v>
      </c>
      <c r="AM131">
        <v>16284</v>
      </c>
      <c r="AN131">
        <v>0</v>
      </c>
      <c r="AO131">
        <v>0</v>
      </c>
      <c r="AP131">
        <v>0</v>
      </c>
      <c r="AQ131">
        <v>13757</v>
      </c>
      <c r="AR131">
        <v>25196</v>
      </c>
      <c r="AS131">
        <v>23384</v>
      </c>
      <c r="AT131">
        <v>27355</v>
      </c>
      <c r="AU131">
        <v>15359</v>
      </c>
      <c r="AV131">
        <v>15800</v>
      </c>
      <c r="AW131">
        <v>12008</v>
      </c>
      <c r="AX131">
        <v>15337</v>
      </c>
      <c r="AY131">
        <v>17464</v>
      </c>
      <c r="AZ131">
        <v>11108</v>
      </c>
      <c r="BA131">
        <v>3632</v>
      </c>
      <c r="BB131">
        <v>11494</v>
      </c>
      <c r="BC131">
        <v>8650</v>
      </c>
      <c r="BD131">
        <v>6792</v>
      </c>
      <c r="BE131">
        <v>1735</v>
      </c>
      <c r="BF131">
        <v>0</v>
      </c>
      <c r="BG131">
        <v>0</v>
      </c>
      <c r="BH131">
        <v>2815</v>
      </c>
      <c r="BI131">
        <v>13674</v>
      </c>
      <c r="BJ131" t="s">
        <v>1016</v>
      </c>
      <c r="BK131">
        <v>433491.84746816562</v>
      </c>
      <c r="BL131">
        <v>21364527.08699498</v>
      </c>
      <c r="BM131">
        <v>21364527.08699498</v>
      </c>
      <c r="BN131">
        <v>411515457.41456848</v>
      </c>
      <c r="BO131">
        <v>410911488.1489442</v>
      </c>
      <c r="BP131">
        <f t="shared" ref="BP131:BP194" si="15">(BO131/BN131)*BM131</f>
        <v>21333170.992095869</v>
      </c>
      <c r="BQ131">
        <f t="shared" ref="BQ131:BQ194" si="16">BP131/(BK131*1000)</f>
        <v>4.9212392612902632E-2</v>
      </c>
      <c r="BR131">
        <f t="shared" ref="BR131:BR194" si="17">BQ131*Q131</f>
        <v>1.4271593857741762</v>
      </c>
      <c r="BS131">
        <v>39.386521925252183</v>
      </c>
      <c r="BT131">
        <v>20.820266010102511</v>
      </c>
      <c r="BU131">
        <f t="shared" ref="BU131:BU194" si="18">SUM(BS131:BT131)</f>
        <v>60.206787935354697</v>
      </c>
      <c r="BV131">
        <f t="shared" si="12"/>
        <v>128440.17019097765</v>
      </c>
      <c r="BW131">
        <f t="shared" si="14"/>
        <v>471375.42460088793</v>
      </c>
      <c r="BX131">
        <f t="shared" si="13"/>
        <v>1.0873916715019754</v>
      </c>
    </row>
    <row r="132" spans="1:76" x14ac:dyDescent="0.25">
      <c r="A132">
        <v>28269</v>
      </c>
      <c r="B132" t="s">
        <v>200</v>
      </c>
      <c r="C132" t="s">
        <v>607</v>
      </c>
      <c r="D132" t="s">
        <v>636</v>
      </c>
      <c r="E132" t="s">
        <v>785</v>
      </c>
      <c r="F132">
        <v>-12.53417</v>
      </c>
      <c r="G132">
        <v>28.238890000000001</v>
      </c>
      <c r="H132" t="s">
        <v>826</v>
      </c>
      <c r="I132" t="s">
        <v>832</v>
      </c>
      <c r="J132" t="s">
        <v>839</v>
      </c>
      <c r="K132" t="s">
        <v>858</v>
      </c>
      <c r="L132">
        <v>151900000</v>
      </c>
      <c r="M132">
        <v>1520587.916666667</v>
      </c>
      <c r="O132">
        <v>1990</v>
      </c>
      <c r="P132">
        <v>2045</v>
      </c>
      <c r="Q132">
        <v>55</v>
      </c>
      <c r="AB132">
        <v>189370</v>
      </c>
      <c r="AD132">
        <v>59709</v>
      </c>
      <c r="AE132">
        <v>72875</v>
      </c>
      <c r="AF132">
        <v>56782</v>
      </c>
      <c r="AH132">
        <v>54675</v>
      </c>
      <c r="AI132">
        <v>65780</v>
      </c>
      <c r="AJ132">
        <v>50058</v>
      </c>
      <c r="AK132">
        <v>44811</v>
      </c>
      <c r="AL132">
        <v>27754</v>
      </c>
      <c r="AM132">
        <v>37343</v>
      </c>
      <c r="AN132">
        <v>110772</v>
      </c>
      <c r="AO132">
        <v>121563</v>
      </c>
      <c r="AP132">
        <v>145150</v>
      </c>
      <c r="AQ132">
        <v>119748</v>
      </c>
      <c r="AR132">
        <v>80520</v>
      </c>
      <c r="AS132">
        <v>94347</v>
      </c>
      <c r="AT132">
        <v>110300</v>
      </c>
      <c r="AU132">
        <v>98300</v>
      </c>
      <c r="AV132">
        <v>94400</v>
      </c>
      <c r="AW132">
        <v>101400</v>
      </c>
      <c r="AX132">
        <v>187100</v>
      </c>
      <c r="AY132">
        <v>212000</v>
      </c>
      <c r="AZ132">
        <v>185100</v>
      </c>
      <c r="BA132">
        <v>184800</v>
      </c>
      <c r="BB132">
        <v>110000</v>
      </c>
      <c r="BC132">
        <v>98900</v>
      </c>
      <c r="BD132">
        <v>119500</v>
      </c>
      <c r="BE132">
        <v>61900</v>
      </c>
      <c r="BF132">
        <v>82500</v>
      </c>
      <c r="BG132">
        <v>87618</v>
      </c>
      <c r="BH132">
        <v>72694</v>
      </c>
      <c r="BI132">
        <v>65602</v>
      </c>
      <c r="BJ132" t="s">
        <v>1017</v>
      </c>
      <c r="BK132">
        <v>3866473.58290536</v>
      </c>
      <c r="BL132">
        <v>29443896.740982059</v>
      </c>
      <c r="BM132">
        <v>29443896.740982059</v>
      </c>
      <c r="BN132">
        <v>649277050.74051392</v>
      </c>
      <c r="BO132">
        <v>607272695.88052952</v>
      </c>
      <c r="BP132">
        <f t="shared" si="15"/>
        <v>27539052.136112094</v>
      </c>
      <c r="BQ132">
        <f t="shared" si="16"/>
        <v>7.1225243223874803E-3</v>
      </c>
      <c r="BR132">
        <f t="shared" si="17"/>
        <v>0.39173883773131141</v>
      </c>
      <c r="BS132">
        <v>28.813102113367179</v>
      </c>
      <c r="BT132">
        <v>29.756912313173061</v>
      </c>
      <c r="BU132">
        <f t="shared" si="18"/>
        <v>58.57001442654024</v>
      </c>
      <c r="BV132">
        <f t="shared" ref="BV132:BV195" si="19">(BP132/10000)*BU132</f>
        <v>161296.26809053292</v>
      </c>
      <c r="BW132">
        <f t="shared" si="14"/>
        <v>591957.30389225576</v>
      </c>
      <c r="BX132">
        <f t="shared" ref="BX132:BX195" si="20">(BW132*1000)/(BK132*1000)</f>
        <v>0.15310005129983198</v>
      </c>
    </row>
    <row r="133" spans="1:76" x14ac:dyDescent="0.25">
      <c r="A133">
        <v>38654</v>
      </c>
      <c r="B133" t="s">
        <v>201</v>
      </c>
      <c r="C133" t="s">
        <v>607</v>
      </c>
      <c r="D133" t="s">
        <v>636</v>
      </c>
      <c r="E133" t="s">
        <v>790</v>
      </c>
      <c r="F133">
        <v>-10.786670000000001</v>
      </c>
      <c r="G133">
        <v>25.809719999999999</v>
      </c>
      <c r="H133" t="s">
        <v>825</v>
      </c>
      <c r="I133" t="s">
        <v>832</v>
      </c>
      <c r="J133" t="s">
        <v>838</v>
      </c>
      <c r="K133" t="s">
        <v>858</v>
      </c>
      <c r="L133">
        <v>201000000</v>
      </c>
      <c r="M133">
        <v>2211296.153846154</v>
      </c>
      <c r="O133">
        <v>2010</v>
      </c>
      <c r="P133">
        <v>2043</v>
      </c>
      <c r="Q133">
        <v>33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V133">
        <v>16300</v>
      </c>
      <c r="AW133">
        <v>63700</v>
      </c>
      <c r="AX133">
        <v>87000</v>
      </c>
      <c r="AY133">
        <v>150600</v>
      </c>
      <c r="AZ133">
        <v>197100</v>
      </c>
      <c r="BA133">
        <v>216100</v>
      </c>
      <c r="BB133">
        <v>213300</v>
      </c>
      <c r="BC133">
        <v>198800</v>
      </c>
      <c r="BD133">
        <v>199000</v>
      </c>
      <c r="BE133">
        <v>103200</v>
      </c>
      <c r="BF133">
        <v>0</v>
      </c>
      <c r="BG133">
        <v>6300</v>
      </c>
      <c r="BH133">
        <v>33300</v>
      </c>
      <c r="BI133">
        <v>35100</v>
      </c>
      <c r="BJ133" t="s">
        <v>1018</v>
      </c>
      <c r="BK133">
        <v>1677135.6509408411</v>
      </c>
      <c r="BL133">
        <v>53454187.658420026</v>
      </c>
      <c r="BM133">
        <v>53454187.658420026</v>
      </c>
      <c r="BN133">
        <v>859148697.81990278</v>
      </c>
      <c r="BO133">
        <v>803566898.43308997</v>
      </c>
      <c r="BP133">
        <f t="shared" si="15"/>
        <v>49996020.355886146</v>
      </c>
      <c r="BQ133">
        <f t="shared" si="16"/>
        <v>2.9810361688894598E-2</v>
      </c>
      <c r="BR133">
        <f t="shared" si="17"/>
        <v>0.98374193573352176</v>
      </c>
      <c r="BS133">
        <v>23.81413667004394</v>
      </c>
      <c r="BT133">
        <v>22.456479472739229</v>
      </c>
      <c r="BU133">
        <f t="shared" si="18"/>
        <v>46.270616142783169</v>
      </c>
      <c r="BV133">
        <f t="shared" si="19"/>
        <v>231334.66665539815</v>
      </c>
      <c r="BW133">
        <f t="shared" si="14"/>
        <v>848998.22662531119</v>
      </c>
      <c r="BX133">
        <f t="shared" si="20"/>
        <v>0.50621917562186425</v>
      </c>
    </row>
    <row r="134" spans="1:76" x14ac:dyDescent="0.25">
      <c r="A134">
        <v>27013</v>
      </c>
      <c r="B134" t="s">
        <v>202</v>
      </c>
      <c r="C134" t="s">
        <v>607</v>
      </c>
      <c r="D134" t="s">
        <v>652</v>
      </c>
      <c r="E134" t="s">
        <v>765</v>
      </c>
      <c r="F134">
        <v>-21.658059999999999</v>
      </c>
      <c r="G134">
        <v>121.57111</v>
      </c>
      <c r="H134" t="s">
        <v>826</v>
      </c>
      <c r="I134" t="s">
        <v>835</v>
      </c>
      <c r="J134" t="s">
        <v>838</v>
      </c>
      <c r="K134" t="s">
        <v>858</v>
      </c>
      <c r="L134">
        <v>42800000</v>
      </c>
      <c r="M134">
        <v>375947.0588235294</v>
      </c>
      <c r="O134">
        <v>1993</v>
      </c>
      <c r="P134">
        <v>2047</v>
      </c>
      <c r="Q134">
        <v>54</v>
      </c>
      <c r="AF134">
        <v>4630</v>
      </c>
      <c r="AG134">
        <v>8100</v>
      </c>
      <c r="AH134">
        <v>10090</v>
      </c>
      <c r="AI134">
        <v>11440</v>
      </c>
      <c r="AJ134">
        <v>16485</v>
      </c>
      <c r="AK134">
        <v>15309</v>
      </c>
      <c r="AL134">
        <v>17318</v>
      </c>
      <c r="AM134">
        <v>22111</v>
      </c>
      <c r="AN134">
        <v>21574</v>
      </c>
      <c r="AO134">
        <v>24800</v>
      </c>
      <c r="AP134">
        <v>16900</v>
      </c>
      <c r="AQ134">
        <v>16900</v>
      </c>
      <c r="AR134">
        <v>30300</v>
      </c>
      <c r="AS134">
        <v>53900</v>
      </c>
      <c r="AT134">
        <v>53300</v>
      </c>
      <c r="AU134">
        <v>52600</v>
      </c>
      <c r="AV134">
        <v>61100</v>
      </c>
      <c r="AW134">
        <v>47600</v>
      </c>
      <c r="AX134">
        <v>47239</v>
      </c>
      <c r="AY134">
        <v>49188</v>
      </c>
      <c r="AZ134">
        <v>44565</v>
      </c>
      <c r="BA134">
        <v>12698</v>
      </c>
      <c r="BB134">
        <v>32098</v>
      </c>
      <c r="BC134">
        <v>23264</v>
      </c>
      <c r="BD134">
        <v>16774</v>
      </c>
      <c r="BE134">
        <v>16913</v>
      </c>
      <c r="BF134">
        <v>6023</v>
      </c>
      <c r="BG134">
        <v>33700</v>
      </c>
      <c r="BH134">
        <v>34700</v>
      </c>
      <c r="BJ134" t="s">
        <v>1019</v>
      </c>
      <c r="BK134">
        <v>915102.32095646486</v>
      </c>
      <c r="BL134">
        <v>11940796.81817653</v>
      </c>
      <c r="BM134">
        <v>11940796.81817653</v>
      </c>
      <c r="BN134">
        <v>180722844.07149509</v>
      </c>
      <c r="BO134">
        <v>158635965.7639409</v>
      </c>
      <c r="BP134">
        <f t="shared" si="15"/>
        <v>10481463.176249336</v>
      </c>
      <c r="BQ134">
        <f t="shared" si="16"/>
        <v>1.1453870169724968E-2</v>
      </c>
      <c r="BR134">
        <f t="shared" si="17"/>
        <v>0.61850898916514829</v>
      </c>
      <c r="BS134">
        <v>0.43039915914158589</v>
      </c>
      <c r="BT134">
        <v>1.8408041215513049</v>
      </c>
      <c r="BU134">
        <f t="shared" si="18"/>
        <v>2.271203280692891</v>
      </c>
      <c r="BV134">
        <f t="shared" si="19"/>
        <v>2380.553355235922</v>
      </c>
      <c r="BW134">
        <f t="shared" si="14"/>
        <v>8736.6308137158339</v>
      </c>
      <c r="BX134">
        <f t="shared" si="20"/>
        <v>9.5471627747422908E-3</v>
      </c>
    </row>
    <row r="135" spans="1:76" x14ac:dyDescent="0.25">
      <c r="A135">
        <v>66154</v>
      </c>
      <c r="B135" t="s">
        <v>203</v>
      </c>
      <c r="C135" t="s">
        <v>607</v>
      </c>
      <c r="D135" t="s">
        <v>619</v>
      </c>
      <c r="E135" t="s">
        <v>767</v>
      </c>
      <c r="F135">
        <v>30.82582</v>
      </c>
      <c r="G135">
        <v>117.32626</v>
      </c>
      <c r="H135" t="s">
        <v>825</v>
      </c>
      <c r="I135" t="s">
        <v>832</v>
      </c>
      <c r="J135" t="s">
        <v>839</v>
      </c>
      <c r="O135">
        <v>2016</v>
      </c>
      <c r="P135">
        <v>2031</v>
      </c>
      <c r="Q135">
        <v>15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260</v>
      </c>
      <c r="BC135">
        <v>348</v>
      </c>
      <c r="BD135">
        <v>380</v>
      </c>
      <c r="BE135">
        <v>390</v>
      </c>
      <c r="BF135">
        <v>400</v>
      </c>
      <c r="BG135">
        <v>410</v>
      </c>
      <c r="BH135">
        <v>370</v>
      </c>
      <c r="BI135">
        <v>396</v>
      </c>
      <c r="BJ135" t="s">
        <v>1020</v>
      </c>
      <c r="BK135">
        <v>5840.8037363142812</v>
      </c>
      <c r="BL135">
        <v>8597807.7686872818</v>
      </c>
      <c r="BM135">
        <v>83678.976860424795</v>
      </c>
      <c r="BN135">
        <v>1437650.4565485581</v>
      </c>
      <c r="BO135">
        <v>1435554.8735220351</v>
      </c>
      <c r="BP135">
        <f t="shared" si="15"/>
        <v>83557.002674845295</v>
      </c>
      <c r="BQ135">
        <f t="shared" si="16"/>
        <v>1.4305737094938277E-2</v>
      </c>
      <c r="BR135">
        <f t="shared" si="17"/>
        <v>0.21458605642407416</v>
      </c>
      <c r="BS135">
        <v>34.102645174916432</v>
      </c>
      <c r="BT135">
        <v>6.4547935660623672</v>
      </c>
      <c r="BU135">
        <f t="shared" si="18"/>
        <v>40.557438740978796</v>
      </c>
      <c r="BV135">
        <f t="shared" si="19"/>
        <v>338.88580173648393</v>
      </c>
      <c r="BW135">
        <f t="shared" ref="BW135:BW198" si="21">BV135*3.67</f>
        <v>1243.7108923728961</v>
      </c>
      <c r="BX135">
        <f t="shared" si="20"/>
        <v>0.21293488850521008</v>
      </c>
    </row>
    <row r="136" spans="1:76" x14ac:dyDescent="0.25">
      <c r="A136">
        <v>25635</v>
      </c>
      <c r="B136" t="s">
        <v>204</v>
      </c>
      <c r="C136" t="s">
        <v>607</v>
      </c>
      <c r="D136" t="s">
        <v>653</v>
      </c>
      <c r="E136" t="s">
        <v>765</v>
      </c>
      <c r="F136">
        <v>-30.44</v>
      </c>
      <c r="G136">
        <v>136.88889</v>
      </c>
      <c r="H136" t="s">
        <v>826</v>
      </c>
      <c r="I136" t="s">
        <v>832</v>
      </c>
      <c r="J136" t="s">
        <v>839</v>
      </c>
      <c r="K136" t="s">
        <v>859</v>
      </c>
      <c r="L136">
        <v>756000000</v>
      </c>
      <c r="M136">
        <v>10198331.81818182</v>
      </c>
      <c r="O136">
        <v>1988</v>
      </c>
      <c r="P136">
        <v>2081</v>
      </c>
      <c r="Q136">
        <v>93</v>
      </c>
      <c r="AA136">
        <v>16870</v>
      </c>
      <c r="AB136">
        <v>38000</v>
      </c>
      <c r="AC136">
        <v>48250</v>
      </c>
      <c r="AD136">
        <v>61900</v>
      </c>
      <c r="AE136">
        <v>69500</v>
      </c>
      <c r="AF136">
        <v>66680</v>
      </c>
      <c r="AG136">
        <v>68540</v>
      </c>
      <c r="AH136">
        <v>83050</v>
      </c>
      <c r="AI136">
        <v>75440</v>
      </c>
      <c r="AJ136">
        <v>73600</v>
      </c>
      <c r="AK136">
        <v>138272</v>
      </c>
      <c r="AL136">
        <v>200000</v>
      </c>
      <c r="AM136">
        <v>200523</v>
      </c>
      <c r="AN136">
        <v>178120</v>
      </c>
      <c r="AO136">
        <v>160080</v>
      </c>
      <c r="AP136">
        <v>224731</v>
      </c>
      <c r="AQ136">
        <v>231257</v>
      </c>
      <c r="AR136">
        <v>204300</v>
      </c>
      <c r="AS136">
        <v>182500</v>
      </c>
      <c r="AT136">
        <v>169900</v>
      </c>
      <c r="AU136">
        <v>194100</v>
      </c>
      <c r="AV136">
        <v>103300</v>
      </c>
      <c r="AW136">
        <v>194100</v>
      </c>
      <c r="AX136">
        <v>192600</v>
      </c>
      <c r="AY136">
        <v>166200</v>
      </c>
      <c r="AZ136">
        <v>184400</v>
      </c>
      <c r="BA136">
        <v>124500</v>
      </c>
      <c r="BB136">
        <v>202800</v>
      </c>
      <c r="BC136">
        <v>166300</v>
      </c>
      <c r="BD136">
        <v>136700</v>
      </c>
      <c r="BE136">
        <v>160300</v>
      </c>
      <c r="BF136">
        <v>171600</v>
      </c>
      <c r="BG136">
        <v>205300</v>
      </c>
      <c r="BH136">
        <v>138400</v>
      </c>
      <c r="BI136">
        <v>212500</v>
      </c>
      <c r="BJ136" t="s">
        <v>1021</v>
      </c>
      <c r="BK136">
        <v>6920532.4615133032</v>
      </c>
      <c r="BL136">
        <v>43881458.25120689</v>
      </c>
      <c r="BM136">
        <v>43881458.25120689</v>
      </c>
      <c r="BN136">
        <v>3161643148.4290009</v>
      </c>
      <c r="BO136">
        <v>3157002896.7540832</v>
      </c>
      <c r="BP136">
        <f t="shared" si="15"/>
        <v>43817054.711468644</v>
      </c>
      <c r="BQ136">
        <f t="shared" si="16"/>
        <v>6.3314571465628577E-3</v>
      </c>
      <c r="BR136">
        <f t="shared" si="17"/>
        <v>0.58882551463034583</v>
      </c>
      <c r="BS136">
        <v>0.4759247468986596</v>
      </c>
      <c r="BT136">
        <v>2.004113875679125</v>
      </c>
      <c r="BU136">
        <f t="shared" si="18"/>
        <v>2.4800386225777844</v>
      </c>
      <c r="BV136">
        <f t="shared" si="19"/>
        <v>10866.798801204612</v>
      </c>
      <c r="BW136">
        <f t="shared" si="21"/>
        <v>39881.151600420926</v>
      </c>
      <c r="BX136">
        <f t="shared" si="20"/>
        <v>5.7627287816666315E-3</v>
      </c>
    </row>
    <row r="137" spans="1:76" x14ac:dyDescent="0.25">
      <c r="A137">
        <v>31528</v>
      </c>
      <c r="B137" t="s">
        <v>205</v>
      </c>
      <c r="C137" t="s">
        <v>607</v>
      </c>
      <c r="D137" t="s">
        <v>627</v>
      </c>
      <c r="E137" t="s">
        <v>789</v>
      </c>
      <c r="F137">
        <v>43.03304</v>
      </c>
      <c r="G137">
        <v>106.76761999999999</v>
      </c>
      <c r="H137" t="s">
        <v>826</v>
      </c>
      <c r="I137" t="s">
        <v>832</v>
      </c>
      <c r="J137" t="s">
        <v>838</v>
      </c>
      <c r="K137" t="s">
        <v>844</v>
      </c>
      <c r="L137">
        <v>1509000000</v>
      </c>
      <c r="M137">
        <v>9921161.1111111119</v>
      </c>
      <c r="O137">
        <v>2013</v>
      </c>
      <c r="P137">
        <v>2051</v>
      </c>
      <c r="Q137">
        <v>38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76700</v>
      </c>
      <c r="AZ137">
        <v>148400</v>
      </c>
      <c r="BA137">
        <v>202200</v>
      </c>
      <c r="BB137">
        <v>201300</v>
      </c>
      <c r="BC137">
        <v>157400</v>
      </c>
      <c r="BD137">
        <v>159100</v>
      </c>
      <c r="BE137">
        <v>146346</v>
      </c>
      <c r="BF137">
        <v>149631</v>
      </c>
      <c r="BG137">
        <v>163000</v>
      </c>
      <c r="BH137">
        <v>129500</v>
      </c>
      <c r="BI137">
        <v>168100</v>
      </c>
      <c r="BJ137" t="s">
        <v>1022</v>
      </c>
      <c r="BK137">
        <v>3605548.5884818402</v>
      </c>
      <c r="BL137">
        <v>34374181.58961156</v>
      </c>
      <c r="BM137">
        <v>34374181.58961156</v>
      </c>
      <c r="BN137">
        <v>6350554031.9940453</v>
      </c>
      <c r="BO137">
        <v>6060729785.6782751</v>
      </c>
      <c r="BP137">
        <f t="shared" si="15"/>
        <v>32805425.348543502</v>
      </c>
      <c r="BQ137">
        <f t="shared" si="16"/>
        <v>9.0985947196336701E-3</v>
      </c>
      <c r="BR137">
        <f t="shared" si="17"/>
        <v>0.34574659934607949</v>
      </c>
      <c r="BS137">
        <v>0.27661984162561543</v>
      </c>
      <c r="BT137">
        <v>1.1069372822604671</v>
      </c>
      <c r="BU137">
        <f t="shared" si="18"/>
        <v>1.3835571238860824</v>
      </c>
      <c r="BV137">
        <f t="shared" si="19"/>
        <v>4538.8179943090436</v>
      </c>
      <c r="BW137">
        <f t="shared" si="21"/>
        <v>16657.462039114191</v>
      </c>
      <c r="BX137">
        <f t="shared" si="20"/>
        <v>4.6199521738044353E-3</v>
      </c>
    </row>
    <row r="138" spans="1:76" x14ac:dyDescent="0.25">
      <c r="A138">
        <v>27918</v>
      </c>
      <c r="B138" t="s">
        <v>206</v>
      </c>
      <c r="C138" t="s">
        <v>607</v>
      </c>
      <c r="D138" t="s">
        <v>615</v>
      </c>
      <c r="E138" t="s">
        <v>780</v>
      </c>
      <c r="F138">
        <v>16.26389</v>
      </c>
      <c r="G138">
        <v>120.6225</v>
      </c>
      <c r="H138" t="s">
        <v>825</v>
      </c>
      <c r="I138" t="s">
        <v>832</v>
      </c>
      <c r="J138" t="s">
        <v>839</v>
      </c>
      <c r="K138" t="s">
        <v>844</v>
      </c>
      <c r="L138">
        <v>166483000</v>
      </c>
      <c r="M138">
        <v>281745.11428571428</v>
      </c>
      <c r="O138">
        <v>1958</v>
      </c>
      <c r="P138">
        <v>2028</v>
      </c>
      <c r="Q138">
        <v>70</v>
      </c>
      <c r="Z138">
        <v>21950</v>
      </c>
      <c r="AA138">
        <v>19230</v>
      </c>
      <c r="AB138">
        <v>15730</v>
      </c>
      <c r="AC138">
        <v>14550</v>
      </c>
      <c r="AD138">
        <v>3740</v>
      </c>
      <c r="AE138">
        <v>14760</v>
      </c>
      <c r="AF138">
        <v>18480</v>
      </c>
      <c r="AG138">
        <v>18440</v>
      </c>
      <c r="AO138">
        <v>20416</v>
      </c>
      <c r="AP138">
        <v>15985</v>
      </c>
      <c r="AQ138">
        <v>16344</v>
      </c>
      <c r="AR138">
        <v>17252</v>
      </c>
      <c r="AS138">
        <v>20412</v>
      </c>
      <c r="AT138">
        <v>18597</v>
      </c>
      <c r="AU138">
        <v>15331</v>
      </c>
      <c r="AV138">
        <v>16148</v>
      </c>
      <c r="AW138">
        <v>17216</v>
      </c>
      <c r="AX138">
        <v>10118</v>
      </c>
      <c r="AY138">
        <v>14740</v>
      </c>
      <c r="AZ138">
        <v>16053</v>
      </c>
      <c r="BA138">
        <v>15469</v>
      </c>
      <c r="BB138">
        <v>15858</v>
      </c>
      <c r="BC138">
        <v>13661</v>
      </c>
      <c r="BD138">
        <v>12054</v>
      </c>
      <c r="BE138">
        <v>11674</v>
      </c>
      <c r="BF138">
        <v>11965</v>
      </c>
      <c r="BG138">
        <v>11884</v>
      </c>
      <c r="BH138">
        <v>11379</v>
      </c>
      <c r="BI138">
        <v>9661</v>
      </c>
      <c r="BJ138" t="s">
        <v>1023</v>
      </c>
      <c r="BK138">
        <v>440826.55669681681</v>
      </c>
      <c r="BL138">
        <v>5529182.789525466</v>
      </c>
      <c r="BM138">
        <v>5529182.789525466</v>
      </c>
      <c r="BN138">
        <v>696243169.68241441</v>
      </c>
      <c r="BO138">
        <v>695221313.83638871</v>
      </c>
      <c r="BP138">
        <f t="shared" si="15"/>
        <v>5521067.7687924104</v>
      </c>
      <c r="BQ138">
        <f t="shared" si="16"/>
        <v>1.2524353818795866E-2</v>
      </c>
      <c r="BR138">
        <f t="shared" si="17"/>
        <v>0.87670476731571068</v>
      </c>
      <c r="BS138">
        <v>54.061437168933679</v>
      </c>
      <c r="BT138">
        <v>12.83947663545773</v>
      </c>
      <c r="BU138">
        <f t="shared" si="18"/>
        <v>66.900913804391408</v>
      </c>
      <c r="BV138">
        <f t="shared" si="19"/>
        <v>36936.447890818461</v>
      </c>
      <c r="BW138">
        <f t="shared" si="21"/>
        <v>135556.76375930375</v>
      </c>
      <c r="BX138">
        <f t="shared" si="20"/>
        <v>0.30750589251031529</v>
      </c>
    </row>
    <row r="139" spans="1:76" x14ac:dyDescent="0.25">
      <c r="A139">
        <v>27302</v>
      </c>
      <c r="B139" t="s">
        <v>207</v>
      </c>
      <c r="C139" t="s">
        <v>607</v>
      </c>
      <c r="D139" t="s">
        <v>615</v>
      </c>
      <c r="E139" t="s">
        <v>788</v>
      </c>
      <c r="F139">
        <v>42.546149999999997</v>
      </c>
      <c r="G139">
        <v>24.13524</v>
      </c>
      <c r="H139" t="s">
        <v>825</v>
      </c>
      <c r="I139" t="s">
        <v>832</v>
      </c>
      <c r="J139" t="s">
        <v>838</v>
      </c>
      <c r="K139" t="s">
        <v>844</v>
      </c>
      <c r="O139">
        <v>1991</v>
      </c>
      <c r="P139">
        <v>2030</v>
      </c>
      <c r="Q139">
        <v>39</v>
      </c>
      <c r="AL139">
        <v>41400</v>
      </c>
      <c r="AM139">
        <v>41400</v>
      </c>
      <c r="AN139">
        <v>41400</v>
      </c>
      <c r="AO139">
        <v>41400</v>
      </c>
      <c r="AP139">
        <v>45540</v>
      </c>
      <c r="AQ139">
        <v>45540</v>
      </c>
      <c r="AR139">
        <v>45540</v>
      </c>
      <c r="AS139">
        <v>45540</v>
      </c>
      <c r="AT139">
        <v>49680</v>
      </c>
      <c r="AU139">
        <v>49680</v>
      </c>
      <c r="AV139">
        <v>49680</v>
      </c>
      <c r="AW139">
        <v>49518</v>
      </c>
      <c r="AX139">
        <v>42500</v>
      </c>
      <c r="AY139">
        <v>53581</v>
      </c>
      <c r="AZ139">
        <v>53581</v>
      </c>
      <c r="BA139">
        <v>53581</v>
      </c>
      <c r="BB139">
        <v>53581</v>
      </c>
      <c r="BC139">
        <v>53581</v>
      </c>
      <c r="BD139">
        <v>61861</v>
      </c>
      <c r="BE139">
        <v>61861</v>
      </c>
      <c r="BF139">
        <v>61530</v>
      </c>
      <c r="BG139">
        <v>63600</v>
      </c>
      <c r="BH139">
        <v>63600</v>
      </c>
      <c r="BI139">
        <v>63600</v>
      </c>
      <c r="BJ139" t="s">
        <v>1024</v>
      </c>
      <c r="BK139">
        <v>3649605.6721884352</v>
      </c>
      <c r="BL139">
        <v>17117492.259264238</v>
      </c>
      <c r="BM139">
        <v>17117492.259264238</v>
      </c>
      <c r="BN139">
        <v>2465484146.0197859</v>
      </c>
      <c r="BO139">
        <v>2461865626.6610351</v>
      </c>
      <c r="BP139">
        <f t="shared" si="15"/>
        <v>17092369.413833085</v>
      </c>
      <c r="BQ139">
        <f t="shared" si="16"/>
        <v>4.6833469007581535E-3</v>
      </c>
      <c r="BR139">
        <f t="shared" si="17"/>
        <v>0.18265052912956797</v>
      </c>
      <c r="BS139">
        <v>26.694223863976219</v>
      </c>
      <c r="BT139">
        <v>10.22777554044106</v>
      </c>
      <c r="BU139">
        <f t="shared" si="18"/>
        <v>36.921999404417278</v>
      </c>
      <c r="BV139">
        <f t="shared" si="19"/>
        <v>63108.445331762523</v>
      </c>
      <c r="BW139">
        <f t="shared" si="21"/>
        <v>231607.99436756846</v>
      </c>
      <c r="BX139">
        <f t="shared" si="20"/>
        <v>6.3461101053333246E-2</v>
      </c>
    </row>
    <row r="140" spans="1:76" x14ac:dyDescent="0.25">
      <c r="A140">
        <v>33208</v>
      </c>
      <c r="B140" t="s">
        <v>208</v>
      </c>
      <c r="C140" t="s">
        <v>607</v>
      </c>
      <c r="D140" t="s">
        <v>615</v>
      </c>
      <c r="E140" t="s">
        <v>794</v>
      </c>
      <c r="F140">
        <v>18.88278</v>
      </c>
      <c r="G140">
        <v>102.91194</v>
      </c>
      <c r="H140" t="s">
        <v>825</v>
      </c>
      <c r="I140" t="s">
        <v>832</v>
      </c>
      <c r="J140" t="s">
        <v>838</v>
      </c>
      <c r="K140" t="s">
        <v>846</v>
      </c>
      <c r="L140">
        <v>210000000</v>
      </c>
      <c r="M140">
        <v>801316.66666666663</v>
      </c>
      <c r="O140">
        <v>2008</v>
      </c>
      <c r="P140">
        <v>2026</v>
      </c>
      <c r="Q140">
        <v>18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24929</v>
      </c>
      <c r="AU140">
        <v>54019</v>
      </c>
      <c r="AV140">
        <v>67806</v>
      </c>
      <c r="AW140">
        <v>59897</v>
      </c>
      <c r="AX140">
        <v>63285</v>
      </c>
      <c r="AY140">
        <v>64885</v>
      </c>
      <c r="AZ140">
        <v>71155</v>
      </c>
      <c r="BA140">
        <v>78449</v>
      </c>
      <c r="BB140">
        <v>89187</v>
      </c>
      <c r="BC140">
        <v>90363</v>
      </c>
      <c r="BD140">
        <v>83680</v>
      </c>
      <c r="BE140">
        <v>69284</v>
      </c>
      <c r="BF140">
        <v>48433</v>
      </c>
      <c r="BG140">
        <v>32385</v>
      </c>
      <c r="BH140">
        <v>37162</v>
      </c>
      <c r="BI140">
        <v>50000</v>
      </c>
      <c r="BJ140" t="s">
        <v>1025</v>
      </c>
      <c r="BK140">
        <v>1184356.8779085169</v>
      </c>
      <c r="BL140">
        <v>9163924.1543563437</v>
      </c>
      <c r="BM140">
        <v>9163924.1543563437</v>
      </c>
      <c r="BN140">
        <v>878234207.89694512</v>
      </c>
      <c r="BO140">
        <v>876945249.0983566</v>
      </c>
      <c r="BP140">
        <f t="shared" si="15"/>
        <v>9150474.5294588562</v>
      </c>
      <c r="BQ140">
        <f t="shared" si="16"/>
        <v>7.726112542714228E-3</v>
      </c>
      <c r="BR140">
        <f t="shared" si="17"/>
        <v>0.1390700257688561</v>
      </c>
      <c r="BS140">
        <v>62.45277084493123</v>
      </c>
      <c r="BT140">
        <v>21.004648230280971</v>
      </c>
      <c r="BU140">
        <f t="shared" si="18"/>
        <v>83.457419075212201</v>
      </c>
      <c r="BV140">
        <f t="shared" si="19"/>
        <v>76367.49875421029</v>
      </c>
      <c r="BW140">
        <f t="shared" si="21"/>
        <v>280268.72042795178</v>
      </c>
      <c r="BX140">
        <f t="shared" si="20"/>
        <v>0.23664211831393656</v>
      </c>
    </row>
    <row r="141" spans="1:76" x14ac:dyDescent="0.25">
      <c r="A141">
        <v>28240</v>
      </c>
      <c r="B141" t="s">
        <v>209</v>
      </c>
      <c r="C141" t="s">
        <v>607</v>
      </c>
      <c r="D141" t="s">
        <v>607</v>
      </c>
      <c r="E141" t="s">
        <v>782</v>
      </c>
      <c r="F141">
        <v>27.16667</v>
      </c>
      <c r="G141">
        <v>-109.01667</v>
      </c>
      <c r="H141" t="s">
        <v>828</v>
      </c>
      <c r="I141" t="s">
        <v>832</v>
      </c>
      <c r="J141" t="s">
        <v>838</v>
      </c>
      <c r="K141" t="s">
        <v>844</v>
      </c>
      <c r="L141">
        <v>291810000</v>
      </c>
      <c r="M141">
        <v>668300</v>
      </c>
      <c r="O141">
        <v>2006</v>
      </c>
      <c r="P141">
        <v>2031</v>
      </c>
      <c r="Q141">
        <v>25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4173</v>
      </c>
      <c r="AS141">
        <v>24358</v>
      </c>
      <c r="AT141">
        <v>18869</v>
      </c>
      <c r="AU141">
        <v>7910</v>
      </c>
      <c r="AV141">
        <v>11250</v>
      </c>
      <c r="AW141">
        <v>30000</v>
      </c>
      <c r="AX141">
        <v>30000</v>
      </c>
      <c r="AY141">
        <v>35000</v>
      </c>
      <c r="AZ141">
        <v>36000</v>
      </c>
      <c r="BA141">
        <v>36000</v>
      </c>
      <c r="BB141">
        <v>35000</v>
      </c>
      <c r="BC141">
        <v>32000</v>
      </c>
      <c r="BD141">
        <v>23000</v>
      </c>
      <c r="BE141">
        <v>20000</v>
      </c>
      <c r="BF141">
        <v>20000</v>
      </c>
      <c r="BG141">
        <v>20000</v>
      </c>
      <c r="BH141">
        <v>20000</v>
      </c>
      <c r="BI141">
        <v>20000</v>
      </c>
      <c r="BJ141" t="s">
        <v>1026</v>
      </c>
      <c r="BK141">
        <v>472293.47744861501</v>
      </c>
      <c r="BL141">
        <v>19945458.147485211</v>
      </c>
      <c r="BM141">
        <v>19945458.147485211</v>
      </c>
      <c r="BN141">
        <v>1220141228.0701749</v>
      </c>
      <c r="BO141">
        <v>1220141228.0701749</v>
      </c>
      <c r="BP141">
        <f t="shared" si="15"/>
        <v>19945458.147485211</v>
      </c>
      <c r="BQ141">
        <f t="shared" si="16"/>
        <v>4.2231068392544667E-2</v>
      </c>
      <c r="BR141">
        <f t="shared" si="17"/>
        <v>1.0557767098136166</v>
      </c>
      <c r="BS141">
        <v>5.1326910061012203</v>
      </c>
      <c r="BT141">
        <v>2.8093233505542061</v>
      </c>
      <c r="BU141">
        <f t="shared" si="18"/>
        <v>7.9420143566554264</v>
      </c>
      <c r="BV141">
        <f t="shared" si="19"/>
        <v>15840.71149573975</v>
      </c>
      <c r="BW141">
        <f t="shared" si="21"/>
        <v>58135.411189364881</v>
      </c>
      <c r="BX141">
        <f t="shared" si="20"/>
        <v>0.1230917087896687</v>
      </c>
    </row>
    <row r="142" spans="1:76" x14ac:dyDescent="0.25">
      <c r="A142">
        <v>32233</v>
      </c>
      <c r="B142" t="s">
        <v>210</v>
      </c>
      <c r="C142" t="s">
        <v>607</v>
      </c>
      <c r="D142" t="s">
        <v>615</v>
      </c>
      <c r="E142" t="s">
        <v>765</v>
      </c>
      <c r="F142">
        <v>-29.72</v>
      </c>
      <c r="G142">
        <v>135.57490000000001</v>
      </c>
      <c r="H142" t="s">
        <v>826</v>
      </c>
      <c r="I142" t="s">
        <v>832</v>
      </c>
      <c r="J142" t="s">
        <v>839</v>
      </c>
      <c r="K142" t="s">
        <v>860</v>
      </c>
      <c r="L142">
        <v>79000000</v>
      </c>
      <c r="M142">
        <v>741044.4444444445</v>
      </c>
      <c r="O142">
        <v>2009</v>
      </c>
      <c r="P142">
        <v>2036</v>
      </c>
      <c r="Q142">
        <v>27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96310</v>
      </c>
      <c r="AV142">
        <v>112171</v>
      </c>
      <c r="AW142">
        <v>107744</v>
      </c>
      <c r="AX142">
        <v>101737</v>
      </c>
      <c r="AY142">
        <v>73362</v>
      </c>
      <c r="AZ142">
        <v>92615</v>
      </c>
      <c r="BA142">
        <v>130305</v>
      </c>
      <c r="BB142">
        <v>116882</v>
      </c>
      <c r="BC142">
        <v>112008</v>
      </c>
      <c r="BD142">
        <v>110111</v>
      </c>
      <c r="BE142">
        <v>102479</v>
      </c>
      <c r="BF142">
        <v>61375</v>
      </c>
      <c r="BG142">
        <v>62927</v>
      </c>
      <c r="BH142">
        <v>55547</v>
      </c>
      <c r="BI142">
        <v>53037</v>
      </c>
      <c r="BJ142" t="s">
        <v>1027</v>
      </c>
      <c r="BK142">
        <v>2324054.858142809</v>
      </c>
      <c r="BL142">
        <v>15451730.83896354</v>
      </c>
      <c r="BM142">
        <v>15451730.83896354</v>
      </c>
      <c r="BN142">
        <v>330383344.87551749</v>
      </c>
      <c r="BO142">
        <v>329898450.85128659</v>
      </c>
      <c r="BP142">
        <f t="shared" si="15"/>
        <v>15429052.783110995</v>
      </c>
      <c r="BQ142">
        <f t="shared" si="16"/>
        <v>6.638850511231309E-3</v>
      </c>
      <c r="BR142">
        <f t="shared" si="17"/>
        <v>0.17924896380324534</v>
      </c>
      <c r="BS142">
        <v>0.32131271879484691</v>
      </c>
      <c r="BT142">
        <v>1.353321202424369</v>
      </c>
      <c r="BU142">
        <f t="shared" si="18"/>
        <v>1.6746339212192161</v>
      </c>
      <c r="BV142">
        <f t="shared" si="19"/>
        <v>2583.8015162879424</v>
      </c>
      <c r="BW142">
        <f t="shared" si="21"/>
        <v>9482.5515647767479</v>
      </c>
      <c r="BX142">
        <f t="shared" si="20"/>
        <v>4.0801754448922143E-3</v>
      </c>
    </row>
    <row r="143" spans="1:76" x14ac:dyDescent="0.25">
      <c r="A143">
        <v>26968</v>
      </c>
      <c r="B143" t="s">
        <v>211</v>
      </c>
      <c r="C143" t="s">
        <v>607</v>
      </c>
      <c r="D143" t="s">
        <v>619</v>
      </c>
      <c r="E143" t="s">
        <v>778</v>
      </c>
      <c r="F143">
        <v>-30.71837</v>
      </c>
      <c r="G143">
        <v>-71.203339999999997</v>
      </c>
      <c r="H143" t="s">
        <v>825</v>
      </c>
      <c r="I143" t="s">
        <v>832</v>
      </c>
      <c r="J143" t="s">
        <v>839</v>
      </c>
      <c r="K143" t="s">
        <v>861</v>
      </c>
      <c r="L143">
        <v>5788148</v>
      </c>
      <c r="M143">
        <v>48603.090909090912</v>
      </c>
      <c r="O143">
        <v>1995</v>
      </c>
      <c r="P143">
        <v>2020</v>
      </c>
      <c r="Q143">
        <v>25</v>
      </c>
      <c r="AG143">
        <v>1370</v>
      </c>
      <c r="AH143">
        <v>2010</v>
      </c>
      <c r="AL143">
        <v>2000</v>
      </c>
      <c r="AM143">
        <v>1000</v>
      </c>
      <c r="AN143">
        <v>1000</v>
      </c>
      <c r="AO143">
        <v>2000</v>
      </c>
      <c r="AP143">
        <v>533</v>
      </c>
      <c r="AQ143">
        <v>1800</v>
      </c>
      <c r="AR143">
        <v>2026</v>
      </c>
      <c r="AS143">
        <v>5345</v>
      </c>
      <c r="AT143">
        <v>8000</v>
      </c>
      <c r="AU143">
        <v>0</v>
      </c>
      <c r="AV143">
        <v>2000</v>
      </c>
      <c r="AW143">
        <v>39000</v>
      </c>
      <c r="AX143">
        <v>11900</v>
      </c>
      <c r="AY143">
        <v>12000</v>
      </c>
      <c r="AZ143">
        <v>11600</v>
      </c>
      <c r="BA143">
        <v>10300</v>
      </c>
      <c r="BB143">
        <v>10500</v>
      </c>
      <c r="BC143">
        <v>5500</v>
      </c>
      <c r="BD143">
        <v>4944</v>
      </c>
      <c r="BE143">
        <v>5951</v>
      </c>
      <c r="BF143">
        <v>1984</v>
      </c>
      <c r="BG143">
        <v>0</v>
      </c>
      <c r="BH143">
        <v>0</v>
      </c>
      <c r="BI143">
        <v>0</v>
      </c>
      <c r="BJ143" t="s">
        <v>1028</v>
      </c>
      <c r="BK143">
        <v>119519.6230283218</v>
      </c>
      <c r="BL143">
        <v>2898711.4760895381</v>
      </c>
      <c r="BM143">
        <v>2898711.4760895381</v>
      </c>
      <c r="BN143">
        <v>24206426.54271565</v>
      </c>
      <c r="BO143">
        <v>24170899.474657878</v>
      </c>
      <c r="BP143">
        <f t="shared" si="15"/>
        <v>2894457.1215812773</v>
      </c>
      <c r="BQ143">
        <f t="shared" si="16"/>
        <v>2.4217421777638942E-2</v>
      </c>
      <c r="BR143">
        <f t="shared" si="17"/>
        <v>0.60543554444097358</v>
      </c>
      <c r="BS143">
        <v>7.4080590079556314</v>
      </c>
      <c r="BT143">
        <v>2.5449226997211549</v>
      </c>
      <c r="BU143">
        <f t="shared" si="18"/>
        <v>9.9529817076767859</v>
      </c>
      <c r="BV143">
        <f t="shared" si="19"/>
        <v>2880.8478784753256</v>
      </c>
      <c r="BW143">
        <f t="shared" si="21"/>
        <v>10572.711714004445</v>
      </c>
      <c r="BX143">
        <f t="shared" si="20"/>
        <v>8.8460049037295707E-2</v>
      </c>
    </row>
    <row r="144" spans="1:76" x14ac:dyDescent="0.25">
      <c r="A144">
        <v>27019</v>
      </c>
      <c r="B144" t="s">
        <v>212</v>
      </c>
      <c r="C144" t="s">
        <v>607</v>
      </c>
      <c r="D144" t="s">
        <v>654</v>
      </c>
      <c r="E144" t="s">
        <v>778</v>
      </c>
      <c r="F144">
        <v>-20.975159000000001</v>
      </c>
      <c r="G144">
        <v>-68.802031999999997</v>
      </c>
      <c r="H144" t="s">
        <v>825</v>
      </c>
      <c r="I144" t="s">
        <v>832</v>
      </c>
      <c r="J144" t="s">
        <v>838</v>
      </c>
      <c r="K144" t="s">
        <v>844</v>
      </c>
      <c r="L144">
        <v>1637100000</v>
      </c>
      <c r="M144">
        <v>4196770</v>
      </c>
      <c r="O144">
        <v>1994</v>
      </c>
      <c r="P144">
        <v>2050</v>
      </c>
      <c r="Q144">
        <v>56</v>
      </c>
      <c r="AF144">
        <v>6900</v>
      </c>
      <c r="AG144">
        <v>46350</v>
      </c>
      <c r="AH144">
        <v>67600</v>
      </c>
      <c r="AI144">
        <v>66800</v>
      </c>
      <c r="AJ144">
        <v>71100</v>
      </c>
      <c r="AK144">
        <v>73000</v>
      </c>
      <c r="AL144">
        <v>68615</v>
      </c>
      <c r="AM144">
        <v>74570</v>
      </c>
      <c r="AN144">
        <v>73850</v>
      </c>
      <c r="AO144">
        <v>80085</v>
      </c>
      <c r="AP144">
        <v>76204</v>
      </c>
      <c r="AQ144">
        <v>79650</v>
      </c>
      <c r="AR144">
        <v>83790</v>
      </c>
      <c r="AS144">
        <v>83005</v>
      </c>
      <c r="AT144">
        <v>85410</v>
      </c>
      <c r="AU144">
        <v>87437</v>
      </c>
      <c r="AV144">
        <v>86177</v>
      </c>
      <c r="AW144">
        <v>63384</v>
      </c>
      <c r="AX144">
        <v>62437</v>
      </c>
      <c r="AY144">
        <v>56200</v>
      </c>
      <c r="AZ144">
        <v>46622</v>
      </c>
      <c r="BA144">
        <v>39087</v>
      </c>
      <c r="BB144">
        <v>34661</v>
      </c>
      <c r="BC144">
        <v>23369</v>
      </c>
      <c r="BD144">
        <v>25454</v>
      </c>
      <c r="BE144">
        <v>21132</v>
      </c>
      <c r="BF144">
        <v>13364</v>
      </c>
      <c r="BG144">
        <v>11505</v>
      </c>
      <c r="BH144">
        <v>9595</v>
      </c>
      <c r="BI144">
        <v>62700</v>
      </c>
      <c r="BJ144" t="s">
        <v>1029</v>
      </c>
      <c r="BK144">
        <v>2076881.6407822811</v>
      </c>
      <c r="BL144">
        <v>97464501.156082958</v>
      </c>
      <c r="BM144">
        <v>97464501.156082958</v>
      </c>
      <c r="BN144">
        <v>6889355085.8035545</v>
      </c>
      <c r="BO144">
        <v>6575347035.7291193</v>
      </c>
      <c r="BP144">
        <f t="shared" si="15"/>
        <v>93022193.047655776</v>
      </c>
      <c r="BQ144">
        <f t="shared" si="16"/>
        <v>4.4789356899807689E-2</v>
      </c>
      <c r="BR144">
        <f t="shared" si="17"/>
        <v>2.5082039863892307</v>
      </c>
      <c r="BS144">
        <v>0.2101110345059265</v>
      </c>
      <c r="BT144">
        <v>0.93982604157059768</v>
      </c>
      <c r="BU144">
        <f t="shared" si="18"/>
        <v>1.1499370760765242</v>
      </c>
      <c r="BV144">
        <f t="shared" si="19"/>
        <v>10696.966868344727</v>
      </c>
      <c r="BW144">
        <f t="shared" si="21"/>
        <v>39257.868406825146</v>
      </c>
      <c r="BX144">
        <f t="shared" si="20"/>
        <v>1.890231375536558E-2</v>
      </c>
    </row>
    <row r="145" spans="1:76" x14ac:dyDescent="0.25">
      <c r="A145">
        <v>27523</v>
      </c>
      <c r="B145" t="s">
        <v>213</v>
      </c>
      <c r="C145" t="s">
        <v>607</v>
      </c>
      <c r="D145" t="s">
        <v>631</v>
      </c>
      <c r="E145" t="s">
        <v>778</v>
      </c>
      <c r="F145">
        <v>-22.227219999999999</v>
      </c>
      <c r="G145">
        <v>-68.883330000000001</v>
      </c>
      <c r="H145" t="s">
        <v>825</v>
      </c>
      <c r="I145" t="s">
        <v>832</v>
      </c>
      <c r="J145" t="s">
        <v>838</v>
      </c>
      <c r="K145" t="s">
        <v>844</v>
      </c>
      <c r="L145">
        <v>2581000000</v>
      </c>
      <c r="M145">
        <v>12942925</v>
      </c>
      <c r="O145">
        <v>1997</v>
      </c>
      <c r="P145">
        <v>2030</v>
      </c>
      <c r="Q145">
        <v>33</v>
      </c>
      <c r="AI145">
        <v>4049</v>
      </c>
      <c r="AJ145">
        <v>161896</v>
      </c>
      <c r="AK145">
        <v>190104</v>
      </c>
      <c r="AL145">
        <v>191429</v>
      </c>
      <c r="AM145">
        <v>260336</v>
      </c>
      <c r="AN145">
        <v>222000</v>
      </c>
      <c r="AO145">
        <v>297119</v>
      </c>
      <c r="AP145">
        <v>291006</v>
      </c>
      <c r="AT145">
        <v>332000</v>
      </c>
      <c r="AU145">
        <v>353940</v>
      </c>
      <c r="AV145">
        <v>375344</v>
      </c>
      <c r="AW145">
        <v>470096</v>
      </c>
      <c r="AX145">
        <v>427791</v>
      </c>
      <c r="AY145">
        <v>379589</v>
      </c>
      <c r="AZ145">
        <v>327278</v>
      </c>
      <c r="BA145">
        <v>315747</v>
      </c>
      <c r="BB145">
        <v>318255</v>
      </c>
      <c r="BC145">
        <v>318878</v>
      </c>
      <c r="BD145">
        <v>332667</v>
      </c>
      <c r="BE145">
        <v>266415</v>
      </c>
      <c r="BF145">
        <v>260653</v>
      </c>
      <c r="BG145">
        <v>326456</v>
      </c>
      <c r="BH145">
        <v>301062</v>
      </c>
      <c r="BI145">
        <v>314805</v>
      </c>
      <c r="BJ145" t="s">
        <v>963</v>
      </c>
      <c r="BK145">
        <v>11151427.88289433</v>
      </c>
      <c r="BL145">
        <v>285298923.22082072</v>
      </c>
      <c r="BM145">
        <v>111037488.35715391</v>
      </c>
      <c r="BN145">
        <v>10860159644.23427</v>
      </c>
      <c r="BO145">
        <v>10379086927.915581</v>
      </c>
      <c r="BP145">
        <f t="shared" si="15"/>
        <v>106118858.43944912</v>
      </c>
      <c r="BQ145">
        <f t="shared" si="16"/>
        <v>9.5161677548244346E-3</v>
      </c>
      <c r="BR145">
        <f t="shared" si="17"/>
        <v>0.31403353590920635</v>
      </c>
      <c r="BS145">
        <v>1.1968187056013</v>
      </c>
      <c r="BT145">
        <v>1.365908176779197</v>
      </c>
      <c r="BU145">
        <f t="shared" si="18"/>
        <v>2.5627268823804972</v>
      </c>
      <c r="BV145">
        <f t="shared" si="19"/>
        <v>27195.365125030676</v>
      </c>
      <c r="BW145">
        <f t="shared" si="21"/>
        <v>99806.990008862573</v>
      </c>
      <c r="BX145">
        <f t="shared" si="20"/>
        <v>8.9501533845688895E-3</v>
      </c>
    </row>
    <row r="146" spans="1:76" x14ac:dyDescent="0.25">
      <c r="A146">
        <v>24509</v>
      </c>
      <c r="B146" t="s">
        <v>214</v>
      </c>
      <c r="C146" t="s">
        <v>607</v>
      </c>
      <c r="D146" t="s">
        <v>650</v>
      </c>
      <c r="E146" t="s">
        <v>781</v>
      </c>
      <c r="F146">
        <v>33.183619999999998</v>
      </c>
      <c r="G146">
        <v>-110.99653000000001</v>
      </c>
      <c r="H146" t="s">
        <v>825</v>
      </c>
      <c r="I146" t="s">
        <v>832</v>
      </c>
      <c r="J146" t="s">
        <v>838</v>
      </c>
      <c r="K146" t="s">
        <v>844</v>
      </c>
      <c r="L146">
        <v>988700000</v>
      </c>
      <c r="M146">
        <v>3580776</v>
      </c>
      <c r="O146">
        <v>1980</v>
      </c>
      <c r="P146">
        <v>2044</v>
      </c>
      <c r="Q146">
        <v>64</v>
      </c>
      <c r="X146">
        <v>7000</v>
      </c>
      <c r="Y146">
        <v>97700</v>
      </c>
      <c r="Z146">
        <v>106200</v>
      </c>
      <c r="AA146">
        <v>104200</v>
      </c>
      <c r="AB146">
        <v>110500</v>
      </c>
      <c r="AC146">
        <v>106400</v>
      </c>
      <c r="AD146">
        <v>149800</v>
      </c>
      <c r="AE146">
        <v>144500</v>
      </c>
      <c r="AF146">
        <v>126400</v>
      </c>
      <c r="AG146">
        <v>150000</v>
      </c>
      <c r="AH146">
        <v>155800</v>
      </c>
      <c r="AI146">
        <v>93033</v>
      </c>
      <c r="AJ146">
        <v>151860</v>
      </c>
      <c r="AK146">
        <v>144201</v>
      </c>
      <c r="AL146">
        <v>138090</v>
      </c>
      <c r="AM146">
        <v>159900</v>
      </c>
      <c r="AN146">
        <v>173300</v>
      </c>
      <c r="AO146">
        <v>123400</v>
      </c>
      <c r="AP146">
        <v>109400</v>
      </c>
      <c r="AQ146">
        <v>68400</v>
      </c>
      <c r="AR146">
        <v>105599</v>
      </c>
      <c r="AS146">
        <v>100841</v>
      </c>
      <c r="AT146">
        <v>97178</v>
      </c>
      <c r="AU146">
        <v>5100</v>
      </c>
      <c r="AV146">
        <v>105100</v>
      </c>
      <c r="AW146">
        <v>88813</v>
      </c>
      <c r="AX146">
        <v>106700</v>
      </c>
      <c r="AY146">
        <v>106000</v>
      </c>
      <c r="AZ146">
        <v>93500</v>
      </c>
      <c r="BA146">
        <v>75110</v>
      </c>
      <c r="BB146">
        <v>67200</v>
      </c>
      <c r="BC146">
        <v>53200</v>
      </c>
      <c r="BD146">
        <v>55700</v>
      </c>
      <c r="BE146">
        <v>50200</v>
      </c>
      <c r="BF146">
        <v>49300</v>
      </c>
      <c r="BG146">
        <v>50200</v>
      </c>
      <c r="BH146">
        <v>47800</v>
      </c>
      <c r="BI146">
        <v>49663</v>
      </c>
      <c r="BJ146" t="s">
        <v>1030</v>
      </c>
      <c r="BK146">
        <v>5484889.1566315051</v>
      </c>
      <c r="BL146">
        <v>43446507.255445227</v>
      </c>
      <c r="BM146">
        <v>43446507.255445227</v>
      </c>
      <c r="BN146">
        <v>4134759381.4812508</v>
      </c>
      <c r="BO146">
        <v>4128957529.417541</v>
      </c>
      <c r="BP146">
        <f t="shared" si="15"/>
        <v>43385543.560941033</v>
      </c>
      <c r="BQ146">
        <f t="shared" si="16"/>
        <v>7.9100128228636567E-3</v>
      </c>
      <c r="BR146">
        <f t="shared" si="17"/>
        <v>0.50624082066327403</v>
      </c>
      <c r="BS146">
        <v>10.838948290859969</v>
      </c>
      <c r="BT146">
        <v>3.8541710431779408</v>
      </c>
      <c r="BU146">
        <f t="shared" si="18"/>
        <v>14.69311933403791</v>
      </c>
      <c r="BV146">
        <f t="shared" si="19"/>
        <v>63746.896891300661</v>
      </c>
      <c r="BW146">
        <f t="shared" si="21"/>
        <v>233951.11159107342</v>
      </c>
      <c r="BX146">
        <f t="shared" si="20"/>
        <v>4.2653753778818818E-2</v>
      </c>
    </row>
    <row r="147" spans="1:76" x14ac:dyDescent="0.25">
      <c r="A147">
        <v>28908</v>
      </c>
      <c r="B147" t="s">
        <v>215</v>
      </c>
      <c r="C147" t="s">
        <v>607</v>
      </c>
      <c r="D147" t="s">
        <v>615</v>
      </c>
      <c r="E147" t="s">
        <v>787</v>
      </c>
      <c r="F147">
        <v>57.700189999999999</v>
      </c>
      <c r="G147">
        <v>-129.80494999999999</v>
      </c>
      <c r="H147" t="s">
        <v>825</v>
      </c>
      <c r="I147" t="s">
        <v>832</v>
      </c>
      <c r="J147" t="s">
        <v>838</v>
      </c>
      <c r="K147" t="s">
        <v>844</v>
      </c>
      <c r="L147">
        <v>472500000</v>
      </c>
      <c r="M147">
        <v>1199628.117647059</v>
      </c>
      <c r="O147">
        <v>2015</v>
      </c>
      <c r="P147">
        <v>2057</v>
      </c>
      <c r="Q147">
        <v>42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26529</v>
      </c>
      <c r="BB147">
        <v>37927</v>
      </c>
      <c r="BC147">
        <v>33854</v>
      </c>
      <c r="BD147">
        <v>28735</v>
      </c>
      <c r="BE147">
        <v>32604</v>
      </c>
      <c r="BF147">
        <v>40072</v>
      </c>
      <c r="BG147">
        <v>29677</v>
      </c>
      <c r="BH147">
        <v>30665</v>
      </c>
      <c r="BI147">
        <v>25878</v>
      </c>
      <c r="BJ147" t="s">
        <v>1031</v>
      </c>
      <c r="BK147">
        <v>603222.60550891864</v>
      </c>
      <c r="BL147">
        <v>11331800.1306511</v>
      </c>
      <c r="BM147">
        <v>11331800.1306511</v>
      </c>
      <c r="BN147">
        <v>1976026967.768127</v>
      </c>
      <c r="BO147">
        <v>1973126810.471303</v>
      </c>
      <c r="BP147">
        <f t="shared" si="15"/>
        <v>11315168.777247973</v>
      </c>
      <c r="BQ147">
        <f t="shared" si="16"/>
        <v>1.8757865958457815E-2</v>
      </c>
      <c r="BR147">
        <f t="shared" si="17"/>
        <v>0.78783037025522829</v>
      </c>
      <c r="BS147">
        <v>27.831745421229101</v>
      </c>
      <c r="BT147">
        <v>8.6371622146449081</v>
      </c>
      <c r="BU147">
        <f t="shared" si="18"/>
        <v>36.468907635874011</v>
      </c>
      <c r="BV147">
        <f t="shared" si="19"/>
        <v>41265.184502178177</v>
      </c>
      <c r="BW147">
        <f t="shared" si="21"/>
        <v>151443.22712299391</v>
      </c>
      <c r="BX147">
        <f t="shared" si="20"/>
        <v>0.25105694935823292</v>
      </c>
    </row>
    <row r="148" spans="1:76" x14ac:dyDescent="0.25">
      <c r="A148">
        <v>29830</v>
      </c>
      <c r="B148" t="s">
        <v>216</v>
      </c>
      <c r="C148" t="s">
        <v>607</v>
      </c>
      <c r="D148" t="s">
        <v>636</v>
      </c>
      <c r="E148" t="s">
        <v>790</v>
      </c>
      <c r="F148">
        <v>-11.623060000000001</v>
      </c>
      <c r="G148">
        <v>27.54833</v>
      </c>
      <c r="H148" t="s">
        <v>825</v>
      </c>
      <c r="I148" t="s">
        <v>832</v>
      </c>
      <c r="J148" t="s">
        <v>838</v>
      </c>
      <c r="L148">
        <v>24120000</v>
      </c>
      <c r="M148">
        <v>405677.77777777781</v>
      </c>
      <c r="O148">
        <v>2006</v>
      </c>
      <c r="P148">
        <v>2031</v>
      </c>
      <c r="Q148">
        <v>25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2217</v>
      </c>
      <c r="AS148">
        <v>9175</v>
      </c>
      <c r="AT148">
        <v>10767</v>
      </c>
      <c r="AU148">
        <v>31207</v>
      </c>
      <c r="AV148">
        <v>27531</v>
      </c>
      <c r="AW148">
        <v>34534</v>
      </c>
      <c r="AX148">
        <v>26976</v>
      </c>
      <c r="AY148">
        <v>34647</v>
      </c>
      <c r="AZ148">
        <v>37170</v>
      </c>
      <c r="BA148">
        <v>35056</v>
      </c>
      <c r="BB148">
        <v>32129</v>
      </c>
      <c r="BC148">
        <v>31546</v>
      </c>
      <c r="BD148">
        <v>24108</v>
      </c>
      <c r="BE148">
        <v>33824</v>
      </c>
      <c r="BF148">
        <v>33897</v>
      </c>
      <c r="BG148">
        <v>33063</v>
      </c>
      <c r="BH148">
        <v>30353</v>
      </c>
      <c r="BI148">
        <v>31787</v>
      </c>
      <c r="BJ148" t="s">
        <v>978</v>
      </c>
      <c r="BK148">
        <v>718510.20384302211</v>
      </c>
      <c r="BL148">
        <v>20428739.68936706</v>
      </c>
      <c r="BM148">
        <v>10934336.46340863</v>
      </c>
      <c r="BN148">
        <v>103097843.7383884</v>
      </c>
      <c r="BO148">
        <v>96428027.81197086</v>
      </c>
      <c r="BP148">
        <f t="shared" si="15"/>
        <v>10226950.073509812</v>
      </c>
      <c r="BQ148">
        <f t="shared" si="16"/>
        <v>1.4233548833141088E-2</v>
      </c>
      <c r="BR148">
        <f t="shared" si="17"/>
        <v>0.35583872082852719</v>
      </c>
      <c r="BS148">
        <v>26.049855019902129</v>
      </c>
      <c r="BT148">
        <v>35.000904786602092</v>
      </c>
      <c r="BU148">
        <f t="shared" si="18"/>
        <v>61.050759806504217</v>
      </c>
      <c r="BV148">
        <f t="shared" si="19"/>
        <v>62436.307249095815</v>
      </c>
      <c r="BW148">
        <f t="shared" si="21"/>
        <v>229141.24760418164</v>
      </c>
      <c r="BX148">
        <f t="shared" si="20"/>
        <v>0.31891161235929188</v>
      </c>
    </row>
    <row r="149" spans="1:76" x14ac:dyDescent="0.25">
      <c r="A149">
        <v>29183</v>
      </c>
      <c r="B149" t="s">
        <v>217</v>
      </c>
      <c r="C149" t="s">
        <v>607</v>
      </c>
      <c r="D149" t="s">
        <v>629</v>
      </c>
      <c r="E149" t="s">
        <v>773</v>
      </c>
      <c r="F149">
        <v>57.384500000000003</v>
      </c>
      <c r="G149">
        <v>61.53389</v>
      </c>
      <c r="H149" t="s">
        <v>825</v>
      </c>
      <c r="I149" t="s">
        <v>832</v>
      </c>
      <c r="J149" t="s">
        <v>839</v>
      </c>
      <c r="L149">
        <v>30000000</v>
      </c>
      <c r="M149">
        <v>693538.4615384615</v>
      </c>
      <c r="O149">
        <v>1996</v>
      </c>
      <c r="P149">
        <v>2028</v>
      </c>
      <c r="Q149">
        <v>32</v>
      </c>
      <c r="AH149">
        <v>12000</v>
      </c>
      <c r="AI149">
        <v>7700</v>
      </c>
      <c r="AJ149">
        <v>10000</v>
      </c>
      <c r="AK149">
        <v>15000</v>
      </c>
      <c r="AL149">
        <v>25000</v>
      </c>
      <c r="AM149">
        <v>25000</v>
      </c>
      <c r="AO149">
        <v>28900</v>
      </c>
      <c r="AP149">
        <v>32260</v>
      </c>
      <c r="AQ149">
        <v>35000</v>
      </c>
      <c r="AR149">
        <v>37000</v>
      </c>
      <c r="AS149">
        <v>38000</v>
      </c>
      <c r="AT149">
        <v>42000</v>
      </c>
      <c r="AU149">
        <v>30000</v>
      </c>
      <c r="AV149">
        <v>35000</v>
      </c>
      <c r="AW149">
        <v>35000</v>
      </c>
      <c r="AX149">
        <v>35000</v>
      </c>
      <c r="AY149">
        <v>35000</v>
      </c>
      <c r="AZ149">
        <v>33000</v>
      </c>
      <c r="BA149">
        <v>41177</v>
      </c>
      <c r="BB149">
        <v>55883</v>
      </c>
      <c r="BC149">
        <v>47059</v>
      </c>
      <c r="BD149">
        <v>38236</v>
      </c>
      <c r="BE149">
        <v>29412</v>
      </c>
      <c r="BF149">
        <v>20588</v>
      </c>
      <c r="BG149">
        <v>14706</v>
      </c>
      <c r="BH149">
        <v>14706</v>
      </c>
      <c r="BI149">
        <v>14706</v>
      </c>
      <c r="BJ149" t="s">
        <v>1032</v>
      </c>
      <c r="BK149">
        <v>926588.97437884798</v>
      </c>
      <c r="BL149">
        <v>5425463.5741443746</v>
      </c>
      <c r="BM149">
        <v>5425463.5741443746</v>
      </c>
      <c r="BN149">
        <v>132598286.7566947</v>
      </c>
      <c r="BO149">
        <v>56991728.268615283</v>
      </c>
      <c r="BP149">
        <f t="shared" si="15"/>
        <v>2331904.5314384131</v>
      </c>
      <c r="BQ149">
        <f t="shared" si="16"/>
        <v>2.5166547368013293E-3</v>
      </c>
      <c r="BR149">
        <f t="shared" si="17"/>
        <v>8.0532951577642536E-2</v>
      </c>
      <c r="BS149">
        <v>42.743747841969622</v>
      </c>
      <c r="BT149">
        <v>13.957594648766991</v>
      </c>
      <c r="BU149">
        <f t="shared" si="18"/>
        <v>56.701342490736614</v>
      </c>
      <c r="BV149">
        <f t="shared" si="19"/>
        <v>13222.211749279015</v>
      </c>
      <c r="BW149">
        <f t="shared" si="21"/>
        <v>48525.517119853983</v>
      </c>
      <c r="BX149">
        <f t="shared" si="20"/>
        <v>5.2370056693566584E-2</v>
      </c>
    </row>
    <row r="150" spans="1:76" x14ac:dyDescent="0.25">
      <c r="A150">
        <v>25824</v>
      </c>
      <c r="B150" t="s">
        <v>218</v>
      </c>
      <c r="C150" t="s">
        <v>607</v>
      </c>
      <c r="D150" t="s">
        <v>615</v>
      </c>
      <c r="E150" t="s">
        <v>795</v>
      </c>
      <c r="F150">
        <v>29.251300000000001</v>
      </c>
      <c r="G150">
        <v>61.612439999999999</v>
      </c>
      <c r="H150" t="s">
        <v>825</v>
      </c>
      <c r="I150" t="s">
        <v>832</v>
      </c>
      <c r="J150" t="s">
        <v>838</v>
      </c>
      <c r="K150" t="s">
        <v>844</v>
      </c>
      <c r="L150">
        <v>412000000</v>
      </c>
      <c r="M150">
        <v>418736.84210526309</v>
      </c>
      <c r="O150">
        <v>1995</v>
      </c>
      <c r="P150">
        <v>2041</v>
      </c>
      <c r="Q150">
        <v>46</v>
      </c>
      <c r="AG150">
        <v>4400</v>
      </c>
      <c r="AL150">
        <v>0</v>
      </c>
      <c r="AM150">
        <v>0</v>
      </c>
      <c r="AN150">
        <v>0</v>
      </c>
      <c r="AO150">
        <v>6000</v>
      </c>
      <c r="AP150">
        <v>15000</v>
      </c>
      <c r="AQ150">
        <v>16000</v>
      </c>
      <c r="AR150">
        <v>16000</v>
      </c>
      <c r="AS150">
        <v>17000</v>
      </c>
      <c r="AT150">
        <v>17800</v>
      </c>
      <c r="AU150">
        <v>18432</v>
      </c>
      <c r="AV150">
        <v>19337</v>
      </c>
      <c r="AW150">
        <v>18016</v>
      </c>
      <c r="AX150">
        <v>19221</v>
      </c>
      <c r="AY150">
        <v>13500</v>
      </c>
      <c r="AZ150">
        <v>13122</v>
      </c>
      <c r="BA150">
        <v>13056</v>
      </c>
      <c r="BB150">
        <v>14136</v>
      </c>
      <c r="BC150">
        <v>10052</v>
      </c>
      <c r="BD150">
        <v>12538</v>
      </c>
      <c r="BE150">
        <v>13049</v>
      </c>
      <c r="BF150">
        <v>13200</v>
      </c>
      <c r="BG150">
        <v>18806</v>
      </c>
      <c r="BH150">
        <v>16346</v>
      </c>
      <c r="BI150">
        <v>17042</v>
      </c>
      <c r="BJ150" t="s">
        <v>1033</v>
      </c>
      <c r="BK150">
        <v>579042.14926241001</v>
      </c>
      <c r="BL150">
        <v>11483212.61989313</v>
      </c>
      <c r="BM150">
        <v>11483212.61989313</v>
      </c>
      <c r="BN150">
        <v>1723011874.540673</v>
      </c>
      <c r="BO150">
        <v>1720483060.135823</v>
      </c>
      <c r="BP150">
        <f t="shared" si="15"/>
        <v>11466359.04278422</v>
      </c>
      <c r="BQ150">
        <f t="shared" si="16"/>
        <v>1.9802287376471966E-2</v>
      </c>
      <c r="BR150">
        <f t="shared" si="17"/>
        <v>0.91090521931771051</v>
      </c>
      <c r="BS150">
        <v>0.14187969878540829</v>
      </c>
      <c r="BT150">
        <v>0.5315758738718257</v>
      </c>
      <c r="BU150">
        <f t="shared" si="18"/>
        <v>0.67345557265723399</v>
      </c>
      <c r="BV150">
        <f t="shared" si="19"/>
        <v>772.20833954517002</v>
      </c>
      <c r="BW150">
        <f t="shared" si="21"/>
        <v>2834.0046061307739</v>
      </c>
      <c r="BX150">
        <f t="shared" si="20"/>
        <v>4.8942976081115322E-3</v>
      </c>
    </row>
    <row r="151" spans="1:76" x14ac:dyDescent="0.25">
      <c r="A151">
        <v>25761</v>
      </c>
      <c r="B151" t="s">
        <v>219</v>
      </c>
      <c r="C151" t="s">
        <v>607</v>
      </c>
      <c r="D151" t="s">
        <v>627</v>
      </c>
      <c r="E151" t="s">
        <v>769</v>
      </c>
      <c r="F151">
        <v>-5.7899599999999998</v>
      </c>
      <c r="G151">
        <v>-50.539189999999998</v>
      </c>
      <c r="H151" t="s">
        <v>826</v>
      </c>
      <c r="I151" t="s">
        <v>832</v>
      </c>
      <c r="J151" t="s">
        <v>838</v>
      </c>
      <c r="K151" t="s">
        <v>857</v>
      </c>
      <c r="L151">
        <v>1193400000</v>
      </c>
      <c r="M151">
        <v>7107400</v>
      </c>
      <c r="O151">
        <v>2012</v>
      </c>
      <c r="P151">
        <v>2053</v>
      </c>
      <c r="Q151">
        <v>41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13000</v>
      </c>
      <c r="AY151">
        <v>65000</v>
      </c>
      <c r="AZ151">
        <v>98000</v>
      </c>
      <c r="BA151">
        <v>155400</v>
      </c>
      <c r="BB151">
        <v>175900</v>
      </c>
      <c r="BC151">
        <v>193400</v>
      </c>
      <c r="BD151">
        <v>192600</v>
      </c>
      <c r="BE151">
        <v>189400</v>
      </c>
      <c r="BF151">
        <v>172700</v>
      </c>
      <c r="BG151">
        <v>144600</v>
      </c>
      <c r="BH151">
        <v>127800</v>
      </c>
      <c r="BI151">
        <v>180400</v>
      </c>
      <c r="BJ151" t="s">
        <v>1034</v>
      </c>
      <c r="BK151">
        <v>2249381.1280355742</v>
      </c>
      <c r="BL151">
        <v>37439035.830282293</v>
      </c>
      <c r="BM151">
        <v>37439035.830282293</v>
      </c>
      <c r="BN151">
        <v>5022366588.3245163</v>
      </c>
      <c r="BO151">
        <v>4793157671.4568939</v>
      </c>
      <c r="BP151">
        <f t="shared" si="15"/>
        <v>35730406.90001341</v>
      </c>
      <c r="BQ151">
        <f t="shared" si="16"/>
        <v>1.5884549956732955E-2</v>
      </c>
      <c r="BR151">
        <f t="shared" si="17"/>
        <v>0.65126654822605112</v>
      </c>
      <c r="BS151">
        <v>111.9286273415492</v>
      </c>
      <c r="BT151">
        <v>26.275321880458382</v>
      </c>
      <c r="BU151">
        <f t="shared" si="18"/>
        <v>138.20394922200759</v>
      </c>
      <c r="BV151">
        <f t="shared" si="19"/>
        <v>493808.33408911229</v>
      </c>
      <c r="BW151">
        <f t="shared" si="21"/>
        <v>1812276.5861070422</v>
      </c>
      <c r="BX151">
        <f t="shared" si="20"/>
        <v>0.8056778655779584</v>
      </c>
    </row>
    <row r="152" spans="1:76" x14ac:dyDescent="0.25">
      <c r="A152">
        <v>28010</v>
      </c>
      <c r="B152" t="s">
        <v>220</v>
      </c>
      <c r="C152" t="s">
        <v>607</v>
      </c>
      <c r="D152" t="s">
        <v>617</v>
      </c>
      <c r="E152" t="s">
        <v>778</v>
      </c>
      <c r="F152">
        <v>-26.256519999999998</v>
      </c>
      <c r="G152">
        <v>-69.580290000000005</v>
      </c>
      <c r="H152" t="s">
        <v>826</v>
      </c>
      <c r="I152" t="s">
        <v>832</v>
      </c>
      <c r="J152" t="s">
        <v>839</v>
      </c>
      <c r="K152" t="s">
        <v>844</v>
      </c>
      <c r="L152">
        <v>853000000</v>
      </c>
      <c r="M152">
        <v>2196363.6363636358</v>
      </c>
      <c r="O152">
        <v>1959</v>
      </c>
      <c r="P152">
        <v>2070</v>
      </c>
      <c r="Q152">
        <v>111</v>
      </c>
      <c r="AC152">
        <v>91000</v>
      </c>
      <c r="AD152">
        <v>85030</v>
      </c>
      <c r="AE152">
        <v>84000</v>
      </c>
      <c r="AF152">
        <v>82630</v>
      </c>
      <c r="AG152">
        <v>85880</v>
      </c>
      <c r="AH152">
        <v>89490</v>
      </c>
      <c r="AI152">
        <v>88297</v>
      </c>
      <c r="AJ152">
        <v>88143</v>
      </c>
      <c r="AK152">
        <v>91702</v>
      </c>
      <c r="AL152">
        <v>80538</v>
      </c>
      <c r="AM152">
        <v>81166</v>
      </c>
      <c r="AN152">
        <v>72819</v>
      </c>
      <c r="AO152">
        <v>80105</v>
      </c>
      <c r="AP152">
        <v>74874</v>
      </c>
      <c r="AQ152">
        <v>77520</v>
      </c>
      <c r="AR152">
        <v>80615</v>
      </c>
      <c r="AS152">
        <v>63885</v>
      </c>
      <c r="AT152">
        <v>42682</v>
      </c>
      <c r="AU152">
        <v>65462</v>
      </c>
      <c r="AV152">
        <v>76184</v>
      </c>
      <c r="AW152">
        <v>69046</v>
      </c>
      <c r="AX152">
        <v>62728</v>
      </c>
      <c r="AY152">
        <v>54242</v>
      </c>
      <c r="AZ152">
        <v>54015</v>
      </c>
      <c r="BA152">
        <v>48582</v>
      </c>
      <c r="BB152">
        <v>59796</v>
      </c>
      <c r="BC152">
        <v>61942</v>
      </c>
      <c r="BD152">
        <v>60840</v>
      </c>
      <c r="BE152">
        <v>50561</v>
      </c>
      <c r="BF152">
        <v>56302</v>
      </c>
      <c r="BG152">
        <v>52885</v>
      </c>
      <c r="BH152">
        <v>32065</v>
      </c>
      <c r="BI152">
        <v>13000</v>
      </c>
      <c r="BJ152" t="s">
        <v>1035</v>
      </c>
      <c r="BK152">
        <v>6089289.3875444038</v>
      </c>
      <c r="BL152">
        <v>32094512.44083992</v>
      </c>
      <c r="BM152">
        <v>32094512.44083992</v>
      </c>
      <c r="BN152">
        <v>3589809535.6467342</v>
      </c>
      <c r="BO152">
        <v>3425979130.0089922</v>
      </c>
      <c r="BP152">
        <f t="shared" si="15"/>
        <v>30629794.900893588</v>
      </c>
      <c r="BQ152">
        <f t="shared" si="16"/>
        <v>5.030109911272505E-3</v>
      </c>
      <c r="BR152">
        <f t="shared" si="17"/>
        <v>0.55834220015124802</v>
      </c>
      <c r="BS152">
        <v>0.1810374396683056</v>
      </c>
      <c r="BT152">
        <v>0.66209454479065044</v>
      </c>
      <c r="BU152">
        <f t="shared" si="18"/>
        <v>0.84313198445895599</v>
      </c>
      <c r="BV152">
        <f t="shared" si="19"/>
        <v>2582.4959758361224</v>
      </c>
      <c r="BW152">
        <f t="shared" si="21"/>
        <v>9477.7602313185689</v>
      </c>
      <c r="BX152">
        <f t="shared" si="20"/>
        <v>1.5564640844143911E-3</v>
      </c>
    </row>
    <row r="153" spans="1:76" x14ac:dyDescent="0.25">
      <c r="A153">
        <v>27619</v>
      </c>
      <c r="B153" t="s">
        <v>221</v>
      </c>
      <c r="C153" t="s">
        <v>607</v>
      </c>
      <c r="D153" t="s">
        <v>637</v>
      </c>
      <c r="E153" t="s">
        <v>796</v>
      </c>
      <c r="F153">
        <v>29.947469999999999</v>
      </c>
      <c r="G153">
        <v>55.864139999999999</v>
      </c>
      <c r="H153" t="s">
        <v>826</v>
      </c>
      <c r="I153" t="s">
        <v>832</v>
      </c>
      <c r="J153" t="s">
        <v>838</v>
      </c>
      <c r="K153" t="s">
        <v>844</v>
      </c>
      <c r="L153">
        <v>1538000000</v>
      </c>
      <c r="M153">
        <v>8712240</v>
      </c>
      <c r="O153">
        <v>1974</v>
      </c>
      <c r="P153">
        <v>2023</v>
      </c>
      <c r="Q153">
        <v>49</v>
      </c>
      <c r="X153">
        <v>22500</v>
      </c>
      <c r="AA153">
        <v>48000</v>
      </c>
      <c r="AB153">
        <v>92000</v>
      </c>
      <c r="AC153">
        <v>91260</v>
      </c>
      <c r="AD153">
        <v>108000</v>
      </c>
      <c r="AF153">
        <v>188470</v>
      </c>
      <c r="AG153">
        <v>136400</v>
      </c>
      <c r="AH153">
        <v>176000</v>
      </c>
      <c r="AI153">
        <v>105000</v>
      </c>
      <c r="AJ153">
        <v>138000</v>
      </c>
      <c r="AK153">
        <v>138000</v>
      </c>
      <c r="AL153">
        <v>155850</v>
      </c>
      <c r="AM153">
        <v>156000</v>
      </c>
      <c r="AN153">
        <v>153500</v>
      </c>
      <c r="AO153">
        <v>148000</v>
      </c>
      <c r="AQ153">
        <v>128506</v>
      </c>
      <c r="AR153">
        <v>129000</v>
      </c>
      <c r="AS153">
        <v>203000</v>
      </c>
      <c r="AT153">
        <v>190000</v>
      </c>
      <c r="AU153">
        <v>190000</v>
      </c>
      <c r="AV153">
        <v>190000</v>
      </c>
      <c r="AW153">
        <v>252500</v>
      </c>
      <c r="AX153">
        <v>177633</v>
      </c>
      <c r="AY153">
        <v>171312</v>
      </c>
      <c r="AZ153">
        <v>158240</v>
      </c>
      <c r="BA153">
        <v>153038</v>
      </c>
      <c r="BB153">
        <v>168533</v>
      </c>
      <c r="BC153">
        <v>169207</v>
      </c>
      <c r="BD153">
        <v>162000</v>
      </c>
      <c r="BE153">
        <v>165000</v>
      </c>
      <c r="BF153">
        <v>165000</v>
      </c>
      <c r="BG153">
        <v>165000</v>
      </c>
      <c r="BH153">
        <v>160000</v>
      </c>
      <c r="BI153">
        <v>155000</v>
      </c>
      <c r="BJ153" t="s">
        <v>1036</v>
      </c>
      <c r="BK153">
        <v>6313065.156942904</v>
      </c>
      <c r="BL153">
        <v>51621510.37014553</v>
      </c>
      <c r="BM153">
        <v>51621510.37014553</v>
      </c>
      <c r="BN153">
        <v>6472389892.7256088</v>
      </c>
      <c r="BO153">
        <v>6177005346.2639198</v>
      </c>
      <c r="BP153">
        <f t="shared" si="15"/>
        <v>49265626.88953346</v>
      </c>
      <c r="BQ153">
        <f t="shared" si="16"/>
        <v>7.8037570759669295E-3</v>
      </c>
      <c r="BR153">
        <f t="shared" si="17"/>
        <v>0.38238409672237955</v>
      </c>
      <c r="BS153">
        <v>0.47160004398656657</v>
      </c>
      <c r="BT153">
        <v>1.975303232616858</v>
      </c>
      <c r="BU153">
        <f t="shared" si="18"/>
        <v>2.4469032766034244</v>
      </c>
      <c r="BV153">
        <f t="shared" si="19"/>
        <v>12054.82238599212</v>
      </c>
      <c r="BW153">
        <f t="shared" si="21"/>
        <v>44241.198156591083</v>
      </c>
      <c r="BX153">
        <f t="shared" si="20"/>
        <v>7.0078792245532344E-3</v>
      </c>
    </row>
    <row r="154" spans="1:76" x14ac:dyDescent="0.25">
      <c r="A154">
        <v>37670</v>
      </c>
      <c r="B154" t="s">
        <v>222</v>
      </c>
      <c r="C154" t="s">
        <v>607</v>
      </c>
      <c r="D154" t="s">
        <v>655</v>
      </c>
      <c r="E154" t="s">
        <v>767</v>
      </c>
      <c r="F154">
        <v>31.163119999999999</v>
      </c>
      <c r="G154">
        <v>117.29809</v>
      </c>
      <c r="H154" t="s">
        <v>825</v>
      </c>
      <c r="I154" t="s">
        <v>832</v>
      </c>
      <c r="J154" t="s">
        <v>839</v>
      </c>
      <c r="K154" t="s">
        <v>844</v>
      </c>
      <c r="M154">
        <v>320000</v>
      </c>
      <c r="O154">
        <v>2017</v>
      </c>
      <c r="P154">
        <v>2053</v>
      </c>
      <c r="Q154">
        <v>36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4590</v>
      </c>
      <c r="BD154">
        <v>8650</v>
      </c>
      <c r="BE154">
        <v>11450</v>
      </c>
      <c r="BF154">
        <v>12600</v>
      </c>
      <c r="BG154">
        <v>12470</v>
      </c>
      <c r="BH154">
        <v>11920</v>
      </c>
      <c r="BI154">
        <v>12740</v>
      </c>
      <c r="BJ154" t="s">
        <v>1037</v>
      </c>
      <c r="BK154">
        <v>122372.7836236384</v>
      </c>
      <c r="BL154">
        <v>2536841.2349781329</v>
      </c>
      <c r="BM154">
        <v>2536841.2349781329</v>
      </c>
      <c r="BN154">
        <v>114215184.9552163</v>
      </c>
      <c r="BO154">
        <v>30076827.410781361</v>
      </c>
      <c r="BP154">
        <f t="shared" si="15"/>
        <v>668038.45760883705</v>
      </c>
      <c r="BQ154">
        <f t="shared" si="16"/>
        <v>5.459044387381198E-3</v>
      </c>
      <c r="BR154">
        <f t="shared" si="17"/>
        <v>0.19652559794572314</v>
      </c>
      <c r="BS154">
        <v>13.72443126652338</v>
      </c>
      <c r="BT154">
        <v>3.5691077538371241</v>
      </c>
      <c r="BU154">
        <f t="shared" si="18"/>
        <v>17.293539020360505</v>
      </c>
      <c r="BV154">
        <f t="shared" si="19"/>
        <v>1155.2749133759871</v>
      </c>
      <c r="BW154">
        <f t="shared" si="21"/>
        <v>4239.8589320898727</v>
      </c>
      <c r="BX154">
        <f t="shared" si="20"/>
        <v>3.464707434562983E-2</v>
      </c>
    </row>
    <row r="155" spans="1:76" x14ac:dyDescent="0.25">
      <c r="A155">
        <v>81649</v>
      </c>
      <c r="B155" t="s">
        <v>223</v>
      </c>
      <c r="C155" t="s">
        <v>607</v>
      </c>
      <c r="D155" t="s">
        <v>615</v>
      </c>
      <c r="E155" t="s">
        <v>767</v>
      </c>
      <c r="F155">
        <v>26.167149999999999</v>
      </c>
      <c r="G155">
        <v>102.01241</v>
      </c>
      <c r="H155" t="s">
        <v>825</v>
      </c>
      <c r="I155" t="s">
        <v>832</v>
      </c>
      <c r="J155" t="s">
        <v>839</v>
      </c>
      <c r="O155">
        <v>2017</v>
      </c>
      <c r="P155">
        <v>2051</v>
      </c>
      <c r="Q155">
        <v>34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1125</v>
      </c>
      <c r="BD155">
        <v>1030</v>
      </c>
      <c r="BE155">
        <v>1040</v>
      </c>
      <c r="BF155">
        <v>1100</v>
      </c>
      <c r="BG155">
        <v>1210</v>
      </c>
      <c r="BH155">
        <v>860</v>
      </c>
      <c r="BI155">
        <v>864</v>
      </c>
      <c r="BJ155" t="s">
        <v>1038</v>
      </c>
      <c r="BK155">
        <v>18262.48982388217</v>
      </c>
      <c r="BL155">
        <v>474787.05372859252</v>
      </c>
      <c r="BM155">
        <v>474787.05372859252</v>
      </c>
      <c r="BN155">
        <v>4495113.6895391224</v>
      </c>
      <c r="BO155">
        <v>4488561.4125880878</v>
      </c>
      <c r="BP155">
        <f t="shared" si="15"/>
        <v>474094.983075066</v>
      </c>
      <c r="BQ155">
        <f t="shared" si="16"/>
        <v>2.5960040917043188E-2</v>
      </c>
      <c r="BR155">
        <f t="shared" si="17"/>
        <v>0.88264139117946838</v>
      </c>
      <c r="BS155">
        <v>43.62275766006838</v>
      </c>
      <c r="BT155">
        <v>8.3942223356850487</v>
      </c>
      <c r="BU155">
        <f t="shared" si="18"/>
        <v>52.016979995753431</v>
      </c>
      <c r="BV155">
        <f t="shared" si="19"/>
        <v>2466.0989250702769</v>
      </c>
      <c r="BW155">
        <f t="shared" si="21"/>
        <v>9050.5830550079154</v>
      </c>
      <c r="BX155">
        <f t="shared" si="20"/>
        <v>0.49558319496897479</v>
      </c>
    </row>
    <row r="156" spans="1:76" x14ac:dyDescent="0.25">
      <c r="A156">
        <v>58786</v>
      </c>
      <c r="B156" t="s">
        <v>224</v>
      </c>
      <c r="C156" t="s">
        <v>607</v>
      </c>
      <c r="D156" t="s">
        <v>644</v>
      </c>
      <c r="E156" t="s">
        <v>767</v>
      </c>
      <c r="F156">
        <v>30.92109</v>
      </c>
      <c r="G156">
        <v>117.99393999999999</v>
      </c>
      <c r="H156" t="s">
        <v>826</v>
      </c>
      <c r="I156" t="s">
        <v>832</v>
      </c>
      <c r="J156" t="s">
        <v>839</v>
      </c>
      <c r="O156">
        <v>2016</v>
      </c>
      <c r="P156">
        <v>2023</v>
      </c>
      <c r="Q156">
        <v>7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2196</v>
      </c>
      <c r="BC156">
        <v>2196</v>
      </c>
      <c r="BD156">
        <v>2370</v>
      </c>
      <c r="BE156">
        <v>1850</v>
      </c>
      <c r="BF156">
        <v>1500</v>
      </c>
      <c r="BG156">
        <v>1510</v>
      </c>
      <c r="BH156">
        <v>1480</v>
      </c>
      <c r="BI156">
        <v>1472</v>
      </c>
      <c r="BJ156" t="s">
        <v>971</v>
      </c>
      <c r="BK156">
        <v>32546.85471747498</v>
      </c>
      <c r="BL156">
        <v>19682634.225332331</v>
      </c>
      <c r="BM156">
        <v>361533.42294586648</v>
      </c>
      <c r="BN156">
        <v>7999691.8308659038</v>
      </c>
      <c r="BO156">
        <v>7999377.8282590071</v>
      </c>
      <c r="BP156">
        <f t="shared" si="15"/>
        <v>361519.23209455801</v>
      </c>
      <c r="BQ156">
        <f t="shared" si="16"/>
        <v>1.1107654955686148E-2</v>
      </c>
      <c r="BR156">
        <f t="shared" si="17"/>
        <v>7.7753584689803035E-2</v>
      </c>
      <c r="BS156">
        <v>31.835842912533579</v>
      </c>
      <c r="BT156">
        <v>5.436717456116801</v>
      </c>
      <c r="BU156">
        <f t="shared" si="18"/>
        <v>37.272560368650382</v>
      </c>
      <c r="BV156">
        <f t="shared" si="19"/>
        <v>1347.4747402672542</v>
      </c>
      <c r="BW156">
        <f t="shared" si="21"/>
        <v>4945.2322967808232</v>
      </c>
      <c r="BX156">
        <f t="shared" si="20"/>
        <v>0.15194194153961182</v>
      </c>
    </row>
    <row r="157" spans="1:76" x14ac:dyDescent="0.25">
      <c r="A157">
        <v>28091</v>
      </c>
      <c r="B157" t="s">
        <v>225</v>
      </c>
      <c r="C157" t="s">
        <v>607</v>
      </c>
      <c r="D157" t="s">
        <v>622</v>
      </c>
      <c r="E157" t="s">
        <v>773</v>
      </c>
      <c r="F157">
        <v>52.694499999999998</v>
      </c>
      <c r="G157">
        <v>58.637779999999999</v>
      </c>
      <c r="H157" t="s">
        <v>825</v>
      </c>
      <c r="I157" t="s">
        <v>832</v>
      </c>
      <c r="J157" t="s">
        <v>839</v>
      </c>
      <c r="K157" t="s">
        <v>847</v>
      </c>
      <c r="O157">
        <v>1955</v>
      </c>
      <c r="P157">
        <v>2022</v>
      </c>
      <c r="Q157">
        <v>67</v>
      </c>
      <c r="AL157">
        <v>32659</v>
      </c>
      <c r="AM157">
        <v>32659</v>
      </c>
      <c r="AO157">
        <v>32659</v>
      </c>
      <c r="AP157">
        <v>32659</v>
      </c>
      <c r="AQ157">
        <v>7000</v>
      </c>
      <c r="AR157">
        <v>19584</v>
      </c>
      <c r="AS157">
        <v>28990</v>
      </c>
      <c r="AT157">
        <v>35904</v>
      </c>
      <c r="AU157">
        <v>35904</v>
      </c>
      <c r="AV157">
        <v>35904</v>
      </c>
      <c r="AW157">
        <v>20030</v>
      </c>
      <c r="AX157">
        <v>22000</v>
      </c>
      <c r="AY157">
        <v>38000</v>
      </c>
      <c r="AZ157">
        <v>40000</v>
      </c>
      <c r="BA157">
        <v>20000</v>
      </c>
      <c r="BB157">
        <v>20000</v>
      </c>
      <c r="BC157">
        <v>18000</v>
      </c>
      <c r="BD157">
        <v>10000</v>
      </c>
      <c r="BE157">
        <v>10000</v>
      </c>
      <c r="BF157">
        <v>24359</v>
      </c>
      <c r="BG157">
        <v>24359</v>
      </c>
      <c r="BH157">
        <v>10000</v>
      </c>
      <c r="BI157">
        <v>0</v>
      </c>
      <c r="BJ157" t="s">
        <v>1039</v>
      </c>
      <c r="BK157">
        <v>551007.17476640095</v>
      </c>
      <c r="BL157">
        <v>17774050.64249903</v>
      </c>
      <c r="BM157">
        <v>17774050.64249903</v>
      </c>
      <c r="BN157">
        <v>59588110.511026107</v>
      </c>
      <c r="BO157">
        <v>25606178.616080191</v>
      </c>
      <c r="BP157">
        <f t="shared" si="15"/>
        <v>7637857.8139152313</v>
      </c>
      <c r="BQ157">
        <f t="shared" si="16"/>
        <v>1.386163041734129E-2</v>
      </c>
      <c r="BR157">
        <f t="shared" si="17"/>
        <v>0.92872923796186646</v>
      </c>
      <c r="BS157">
        <v>20.46472231399046</v>
      </c>
      <c r="BT157">
        <v>9.2823578387740966</v>
      </c>
      <c r="BU157">
        <f t="shared" si="18"/>
        <v>29.747080152764557</v>
      </c>
      <c r="BV157">
        <f t="shared" si="19"/>
        <v>22720.396858595544</v>
      </c>
      <c r="BW157">
        <f t="shared" si="21"/>
        <v>83383.856471045641</v>
      </c>
      <c r="BX157">
        <f t="shared" si="20"/>
        <v>0.15132989240366274</v>
      </c>
    </row>
    <row r="158" spans="1:76" x14ac:dyDescent="0.25">
      <c r="A158">
        <v>28650</v>
      </c>
      <c r="B158" t="s">
        <v>226</v>
      </c>
      <c r="C158" t="s">
        <v>607</v>
      </c>
      <c r="D158" t="s">
        <v>617</v>
      </c>
      <c r="E158" t="s">
        <v>778</v>
      </c>
      <c r="F158">
        <v>-22.84722</v>
      </c>
      <c r="G158">
        <v>-69.338890000000006</v>
      </c>
      <c r="H158" t="s">
        <v>825</v>
      </c>
      <c r="I158" t="s">
        <v>832</v>
      </c>
      <c r="J158" t="s">
        <v>838</v>
      </c>
      <c r="K158" t="s">
        <v>844</v>
      </c>
      <c r="L158">
        <v>1545576000</v>
      </c>
      <c r="M158">
        <v>5877593.25</v>
      </c>
      <c r="O158">
        <v>2014</v>
      </c>
      <c r="P158">
        <v>2040</v>
      </c>
      <c r="Q158">
        <v>26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11000</v>
      </c>
      <c r="BA158">
        <v>84200</v>
      </c>
      <c r="BB158">
        <v>93700</v>
      </c>
      <c r="BC158">
        <v>97100</v>
      </c>
      <c r="BD158">
        <v>96900</v>
      </c>
      <c r="BE158">
        <v>108182</v>
      </c>
      <c r="BF158">
        <v>148727</v>
      </c>
      <c r="BG158">
        <v>189818</v>
      </c>
      <c r="BH158">
        <v>165091</v>
      </c>
      <c r="BI158">
        <v>143111</v>
      </c>
      <c r="BJ158" t="s">
        <v>1040</v>
      </c>
      <c r="BK158">
        <v>1922144.6853635521</v>
      </c>
      <c r="BL158">
        <v>345691405.28710628</v>
      </c>
      <c r="BM158">
        <v>173045890.82763451</v>
      </c>
      <c r="BN158">
        <v>6504482371.4733124</v>
      </c>
      <c r="BO158">
        <v>6207633200.2846146</v>
      </c>
      <c r="BP158">
        <f t="shared" si="15"/>
        <v>165148486.18632439</v>
      </c>
      <c r="BQ158">
        <f t="shared" si="16"/>
        <v>8.5918863155240791E-2</v>
      </c>
      <c r="BR158">
        <f t="shared" si="17"/>
        <v>2.2338904420362606</v>
      </c>
      <c r="BS158">
        <v>0.14654047922825439</v>
      </c>
      <c r="BT158">
        <v>0.52455015395315796</v>
      </c>
      <c r="BU158">
        <f t="shared" si="18"/>
        <v>0.67109063318141238</v>
      </c>
      <c r="BV158">
        <f t="shared" si="19"/>
        <v>11082.960216373216</v>
      </c>
      <c r="BW158">
        <f t="shared" si="21"/>
        <v>40674.463994089703</v>
      </c>
      <c r="BX158">
        <f t="shared" si="20"/>
        <v>2.1160979349687498E-2</v>
      </c>
    </row>
    <row r="159" spans="1:76" x14ac:dyDescent="0.25">
      <c r="A159">
        <v>24880</v>
      </c>
      <c r="B159" t="s">
        <v>227</v>
      </c>
      <c r="C159" t="s">
        <v>607</v>
      </c>
      <c r="D159" t="s">
        <v>607</v>
      </c>
      <c r="E159" t="s">
        <v>781</v>
      </c>
      <c r="F159">
        <v>32.395789999999998</v>
      </c>
      <c r="G159">
        <v>-111.50413</v>
      </c>
      <c r="H159" t="s">
        <v>825</v>
      </c>
      <c r="I159" t="s">
        <v>832</v>
      </c>
      <c r="J159" t="s">
        <v>838</v>
      </c>
      <c r="K159" t="s">
        <v>844</v>
      </c>
      <c r="L159">
        <v>405536000</v>
      </c>
      <c r="M159">
        <v>611795</v>
      </c>
      <c r="O159">
        <v>1985</v>
      </c>
      <c r="P159">
        <v>2031</v>
      </c>
      <c r="Q159">
        <v>46</v>
      </c>
      <c r="W159">
        <v>4000</v>
      </c>
      <c r="X159">
        <v>3300</v>
      </c>
      <c r="Y159">
        <v>5800</v>
      </c>
      <c r="Z159">
        <v>3900</v>
      </c>
      <c r="AA159">
        <v>4500</v>
      </c>
      <c r="AB159">
        <v>3800</v>
      </c>
      <c r="AC159">
        <v>3600</v>
      </c>
      <c r="AD159">
        <v>3200</v>
      </c>
      <c r="AE159">
        <v>3200</v>
      </c>
      <c r="AF159">
        <v>2700</v>
      </c>
      <c r="AG159">
        <v>3200</v>
      </c>
      <c r="AH159">
        <v>2200</v>
      </c>
      <c r="AI159">
        <v>8754</v>
      </c>
      <c r="AJ159">
        <v>19190</v>
      </c>
      <c r="AK159">
        <v>20701</v>
      </c>
      <c r="AL159">
        <v>18300</v>
      </c>
      <c r="AM159">
        <v>19000</v>
      </c>
      <c r="AN159">
        <v>20400</v>
      </c>
      <c r="AO159">
        <v>22000</v>
      </c>
      <c r="AP159">
        <v>21500</v>
      </c>
      <c r="AQ159">
        <v>12700</v>
      </c>
      <c r="AR159">
        <v>20470</v>
      </c>
      <c r="AS159">
        <v>21160</v>
      </c>
      <c r="AT159">
        <v>21560</v>
      </c>
      <c r="AU159">
        <v>1100</v>
      </c>
      <c r="AV159">
        <v>21000</v>
      </c>
      <c r="AW159">
        <v>21200</v>
      </c>
      <c r="AX159">
        <v>20800</v>
      </c>
      <c r="AY159">
        <v>19900</v>
      </c>
      <c r="AZ159">
        <v>19400</v>
      </c>
      <c r="BA159">
        <v>19300</v>
      </c>
      <c r="BB159">
        <v>19100</v>
      </c>
      <c r="BC159">
        <v>18600</v>
      </c>
      <c r="BD159">
        <v>19100</v>
      </c>
      <c r="BE159">
        <v>20400</v>
      </c>
      <c r="BF159">
        <v>20400</v>
      </c>
      <c r="BG159">
        <v>21400</v>
      </c>
      <c r="BH159">
        <v>21500</v>
      </c>
      <c r="BI159">
        <v>19900</v>
      </c>
      <c r="BJ159" t="s">
        <v>1041</v>
      </c>
      <c r="BK159">
        <v>694388.21826921694</v>
      </c>
      <c r="BL159">
        <v>25139917.525219701</v>
      </c>
      <c r="BM159">
        <v>25139917.525219701</v>
      </c>
      <c r="BN159">
        <v>1695662222.2222221</v>
      </c>
      <c r="BO159">
        <v>1695662222.2222221</v>
      </c>
      <c r="BP159">
        <f t="shared" si="15"/>
        <v>25139917.525219701</v>
      </c>
      <c r="BQ159">
        <f t="shared" si="16"/>
        <v>3.620441255164393E-2</v>
      </c>
      <c r="BR159">
        <f t="shared" si="17"/>
        <v>1.6654029773756207</v>
      </c>
      <c r="BS159">
        <v>0.52804606399938114</v>
      </c>
      <c r="BT159">
        <v>2.1589163164372498</v>
      </c>
      <c r="BU159">
        <f t="shared" si="18"/>
        <v>2.6869623804366309</v>
      </c>
      <c r="BV159">
        <f t="shared" si="19"/>
        <v>6755.0012637544905</v>
      </c>
      <c r="BW159">
        <f t="shared" si="21"/>
        <v>24790.85463797898</v>
      </c>
      <c r="BX159">
        <f t="shared" si="20"/>
        <v>3.5701721293271531E-2</v>
      </c>
    </row>
    <row r="160" spans="1:76" x14ac:dyDescent="0.25">
      <c r="A160">
        <v>36775</v>
      </c>
      <c r="B160" t="s">
        <v>228</v>
      </c>
      <c r="C160" t="s">
        <v>607</v>
      </c>
      <c r="D160" t="s">
        <v>656</v>
      </c>
      <c r="E160" t="s">
        <v>767</v>
      </c>
      <c r="F160">
        <v>45.552329999999998</v>
      </c>
      <c r="G160">
        <v>127.45013</v>
      </c>
      <c r="H160" t="s">
        <v>825</v>
      </c>
      <c r="I160" t="s">
        <v>832</v>
      </c>
      <c r="J160" t="s">
        <v>839</v>
      </c>
      <c r="K160" t="s">
        <v>849</v>
      </c>
      <c r="O160">
        <v>2005</v>
      </c>
      <c r="P160">
        <v>2026</v>
      </c>
      <c r="Q160">
        <v>21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3974</v>
      </c>
      <c r="AR160">
        <v>4901</v>
      </c>
      <c r="AS160">
        <v>3354</v>
      </c>
      <c r="AT160">
        <v>1146</v>
      </c>
      <c r="AU160">
        <v>705</v>
      </c>
      <c r="AV160">
        <v>1104</v>
      </c>
      <c r="AW160">
        <v>2241</v>
      </c>
      <c r="AX160">
        <v>2117</v>
      </c>
      <c r="AY160">
        <v>1933</v>
      </c>
      <c r="AZ160">
        <v>1868</v>
      </c>
      <c r="BA160">
        <v>1744</v>
      </c>
      <c r="BB160">
        <v>1782</v>
      </c>
      <c r="BC160">
        <v>1674</v>
      </c>
      <c r="BD160">
        <v>1660</v>
      </c>
      <c r="BE160">
        <v>1690</v>
      </c>
      <c r="BF160">
        <v>2000</v>
      </c>
      <c r="BG160">
        <v>0</v>
      </c>
      <c r="BH160">
        <v>440</v>
      </c>
      <c r="BI160">
        <v>1365</v>
      </c>
      <c r="BJ160" t="s">
        <v>1042</v>
      </c>
      <c r="BK160">
        <v>86995.9894408236</v>
      </c>
      <c r="BL160">
        <v>1461586.2362298351</v>
      </c>
      <c r="BM160">
        <v>1461586.2362298351</v>
      </c>
      <c r="BN160">
        <v>26069677.01107407</v>
      </c>
      <c r="BO160">
        <v>21381906.028133981</v>
      </c>
      <c r="BP160">
        <f t="shared" si="15"/>
        <v>1198768.1911749472</v>
      </c>
      <c r="BQ160">
        <f t="shared" si="16"/>
        <v>1.3779579942479683E-2</v>
      </c>
      <c r="BR160">
        <f t="shared" si="17"/>
        <v>0.28937117879207336</v>
      </c>
      <c r="BS160">
        <v>30.425056152589331</v>
      </c>
      <c r="BT160">
        <v>9.9935134846970133</v>
      </c>
      <c r="BU160">
        <f t="shared" si="18"/>
        <v>40.418569637286346</v>
      </c>
      <c r="BV160">
        <f t="shared" si="19"/>
        <v>4845.2495613968395</v>
      </c>
      <c r="BW160">
        <f t="shared" si="21"/>
        <v>17782.065890326401</v>
      </c>
      <c r="BX160">
        <f t="shared" si="20"/>
        <v>0.2044009845123046</v>
      </c>
    </row>
    <row r="161" spans="1:76" x14ac:dyDescent="0.25">
      <c r="A161">
        <v>31223</v>
      </c>
      <c r="B161" t="s">
        <v>229</v>
      </c>
      <c r="C161" t="s">
        <v>607</v>
      </c>
      <c r="D161" t="s">
        <v>644</v>
      </c>
      <c r="E161" t="s">
        <v>769</v>
      </c>
      <c r="F161">
        <v>-6.4180599999999997</v>
      </c>
      <c r="G161">
        <v>-50.068579999999997</v>
      </c>
      <c r="H161" t="s">
        <v>825</v>
      </c>
      <c r="I161" t="s">
        <v>832</v>
      </c>
      <c r="J161" t="s">
        <v>838</v>
      </c>
      <c r="K161" t="s">
        <v>857</v>
      </c>
      <c r="L161">
        <v>244700000</v>
      </c>
      <c r="M161">
        <v>1235750.0909090911</v>
      </c>
      <c r="O161">
        <v>2004</v>
      </c>
      <c r="P161">
        <v>2028</v>
      </c>
      <c r="Q161">
        <v>24</v>
      </c>
      <c r="AL161">
        <v>0</v>
      </c>
      <c r="AM161">
        <v>0</v>
      </c>
      <c r="AN161">
        <v>0</v>
      </c>
      <c r="AO161">
        <v>0</v>
      </c>
      <c r="AP161">
        <v>73000</v>
      </c>
      <c r="AQ161">
        <v>170000</v>
      </c>
      <c r="AR161">
        <v>117000</v>
      </c>
      <c r="AS161">
        <v>118000</v>
      </c>
      <c r="AT161">
        <v>125900</v>
      </c>
      <c r="AU161">
        <v>117000</v>
      </c>
      <c r="AV161">
        <v>117000</v>
      </c>
      <c r="AW161">
        <v>109000</v>
      </c>
      <c r="AX161">
        <v>110000</v>
      </c>
      <c r="AY161">
        <v>119000</v>
      </c>
      <c r="AZ161">
        <v>110000</v>
      </c>
      <c r="BA161">
        <v>104300</v>
      </c>
      <c r="BB161">
        <v>92600</v>
      </c>
      <c r="BC161">
        <v>99700</v>
      </c>
      <c r="BD161">
        <v>92200</v>
      </c>
      <c r="BE161">
        <v>65500</v>
      </c>
      <c r="BF161">
        <v>87700</v>
      </c>
      <c r="BG161">
        <v>81800</v>
      </c>
      <c r="BH161">
        <v>43200</v>
      </c>
      <c r="BI161">
        <v>66800</v>
      </c>
      <c r="BJ161" t="s">
        <v>1043</v>
      </c>
      <c r="BK161">
        <v>3342991.3810165389</v>
      </c>
      <c r="BL161">
        <v>29002468.4956294</v>
      </c>
      <c r="BM161">
        <v>29002468.4956294</v>
      </c>
      <c r="BN161">
        <v>1023173443.777046</v>
      </c>
      <c r="BO161">
        <v>1023107282.850705</v>
      </c>
      <c r="BP161">
        <f t="shared" si="15"/>
        <v>29000593.124260534</v>
      </c>
      <c r="BQ161">
        <f t="shared" si="16"/>
        <v>8.6750427443345705E-3</v>
      </c>
      <c r="BR161">
        <f t="shared" si="17"/>
        <v>0.20820102586402969</v>
      </c>
      <c r="BS161">
        <v>84.242430782319786</v>
      </c>
      <c r="BT161">
        <v>12.807804142932691</v>
      </c>
      <c r="BU161">
        <f t="shared" si="18"/>
        <v>97.050234925252482</v>
      </c>
      <c r="BV161">
        <f t="shared" si="19"/>
        <v>281451.43756811466</v>
      </c>
      <c r="BW161">
        <f t="shared" si="21"/>
        <v>1032926.7758749808</v>
      </c>
      <c r="BX161">
        <f t="shared" si="20"/>
        <v>0.30898278163100967</v>
      </c>
    </row>
    <row r="162" spans="1:76" x14ac:dyDescent="0.25">
      <c r="A162">
        <v>30025</v>
      </c>
      <c r="B162" t="s">
        <v>230</v>
      </c>
      <c r="C162" t="s">
        <v>607</v>
      </c>
      <c r="D162" t="s">
        <v>651</v>
      </c>
      <c r="E162" t="s">
        <v>778</v>
      </c>
      <c r="F162">
        <v>-22.777660000000001</v>
      </c>
      <c r="G162">
        <v>-69.269000000000005</v>
      </c>
      <c r="H162" t="s">
        <v>826</v>
      </c>
      <c r="I162" t="s">
        <v>832</v>
      </c>
      <c r="J162" t="s">
        <v>838</v>
      </c>
      <c r="K162" t="s">
        <v>844</v>
      </c>
      <c r="L162">
        <v>1542000000</v>
      </c>
      <c r="M162">
        <v>4223941.4285714282</v>
      </c>
      <c r="O162">
        <v>2006</v>
      </c>
      <c r="P162">
        <v>2062</v>
      </c>
      <c r="Q162">
        <v>56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4300</v>
      </c>
      <c r="AS162">
        <v>75500</v>
      </c>
      <c r="AT162">
        <v>142700</v>
      </c>
      <c r="AU162">
        <v>172700</v>
      </c>
      <c r="AV162">
        <v>159600</v>
      </c>
      <c r="AW162">
        <v>179800</v>
      </c>
      <c r="AX162">
        <v>180300</v>
      </c>
      <c r="AY162">
        <v>161100</v>
      </c>
      <c r="AZ162">
        <v>152800</v>
      </c>
      <c r="BA162">
        <v>171400</v>
      </c>
      <c r="BB162">
        <v>174100</v>
      </c>
      <c r="BC162">
        <v>189600</v>
      </c>
      <c r="BD162">
        <v>200500</v>
      </c>
      <c r="BE162">
        <v>171300</v>
      </c>
      <c r="BF162">
        <v>175200</v>
      </c>
      <c r="BG162">
        <v>158000</v>
      </c>
      <c r="BH162">
        <v>226200</v>
      </c>
      <c r="BI162">
        <v>239600</v>
      </c>
      <c r="BJ162" t="s">
        <v>1040</v>
      </c>
      <c r="BK162">
        <v>10456600.874469331</v>
      </c>
      <c r="BL162">
        <v>345691405.28710628</v>
      </c>
      <c r="BM162">
        <v>172645514.4594717</v>
      </c>
      <c r="BN162">
        <v>6489432947.2066383</v>
      </c>
      <c r="BO162">
        <v>6193270596.1006622</v>
      </c>
      <c r="BP162">
        <f t="shared" si="15"/>
        <v>164766382.04741293</v>
      </c>
      <c r="BQ162">
        <f t="shared" si="16"/>
        <v>1.5757164687207666E-2</v>
      </c>
      <c r="BR162">
        <f t="shared" si="17"/>
        <v>0.88240122248362929</v>
      </c>
      <c r="BS162">
        <v>0.14654047922825439</v>
      </c>
      <c r="BT162">
        <v>0.52455015395315796</v>
      </c>
      <c r="BU162">
        <f t="shared" si="18"/>
        <v>0.67109063318141238</v>
      </c>
      <c r="BV162">
        <f t="shared" si="19"/>
        <v>11057.317565520883</v>
      </c>
      <c r="BW162">
        <f t="shared" si="21"/>
        <v>40580.355465461638</v>
      </c>
      <c r="BX162">
        <f t="shared" si="20"/>
        <v>3.8808362251390883E-3</v>
      </c>
    </row>
    <row r="163" spans="1:76" x14ac:dyDescent="0.25">
      <c r="A163">
        <v>32354</v>
      </c>
      <c r="B163" t="s">
        <v>231</v>
      </c>
      <c r="C163" t="s">
        <v>607</v>
      </c>
      <c r="D163" t="s">
        <v>657</v>
      </c>
      <c r="E163" t="s">
        <v>787</v>
      </c>
      <c r="F163">
        <v>46.63626</v>
      </c>
      <c r="G163">
        <v>-81.398660000000007</v>
      </c>
      <c r="H163" t="s">
        <v>825</v>
      </c>
      <c r="I163" t="s">
        <v>832</v>
      </c>
      <c r="J163" t="s">
        <v>839</v>
      </c>
      <c r="L163">
        <v>3878000</v>
      </c>
      <c r="M163">
        <v>73320.923076923078</v>
      </c>
      <c r="O163">
        <v>2004</v>
      </c>
      <c r="P163">
        <v>2027</v>
      </c>
      <c r="Q163">
        <v>23</v>
      </c>
      <c r="AL163">
        <v>0</v>
      </c>
      <c r="AM163">
        <v>0</v>
      </c>
      <c r="AN163">
        <v>0</v>
      </c>
      <c r="AO163">
        <v>0</v>
      </c>
      <c r="AP163">
        <v>1299</v>
      </c>
      <c r="AQ163">
        <v>2817</v>
      </c>
      <c r="AR163">
        <v>4345</v>
      </c>
      <c r="AS163">
        <v>4354</v>
      </c>
      <c r="AT163">
        <v>15966</v>
      </c>
      <c r="AU163">
        <v>15646</v>
      </c>
      <c r="AV163">
        <v>22045</v>
      </c>
      <c r="AW163">
        <v>30391</v>
      </c>
      <c r="AX163">
        <v>28031</v>
      </c>
      <c r="AY163">
        <v>22300</v>
      </c>
      <c r="AZ163">
        <v>16900</v>
      </c>
      <c r="BA163">
        <v>14100</v>
      </c>
      <c r="BB163">
        <v>14400</v>
      </c>
      <c r="BC163">
        <v>9400</v>
      </c>
      <c r="BD163">
        <v>7400</v>
      </c>
      <c r="BE163">
        <v>4200</v>
      </c>
      <c r="BF163">
        <v>2100</v>
      </c>
      <c r="BG163">
        <v>1900</v>
      </c>
      <c r="BH163">
        <v>2500</v>
      </c>
      <c r="BJ163" t="s">
        <v>1044</v>
      </c>
      <c r="BK163">
        <v>218515.21582819271</v>
      </c>
      <c r="BL163">
        <v>21550459.68852108</v>
      </c>
      <c r="BM163">
        <v>21550459.68852108</v>
      </c>
      <c r="BN163">
        <v>15900228.96154217</v>
      </c>
      <c r="BO163">
        <v>12650266.43120015</v>
      </c>
      <c r="BP163">
        <f t="shared" si="15"/>
        <v>17145605.728949755</v>
      </c>
      <c r="BQ163">
        <f t="shared" si="16"/>
        <v>7.8464127378802151E-2</v>
      </c>
      <c r="BR163">
        <f t="shared" si="17"/>
        <v>1.8046749297124496</v>
      </c>
      <c r="BS163">
        <v>25.689133584110731</v>
      </c>
      <c r="BT163">
        <v>13.38118871654671</v>
      </c>
      <c r="BU163">
        <f t="shared" si="18"/>
        <v>39.070322300657438</v>
      </c>
      <c r="BV163">
        <f t="shared" si="19"/>
        <v>66988.434187006555</v>
      </c>
      <c r="BW163">
        <f t="shared" si="21"/>
        <v>245847.55346631404</v>
      </c>
      <c r="BX163">
        <f t="shared" si="20"/>
        <v>1.1250820796827776</v>
      </c>
    </row>
    <row r="164" spans="1:76" x14ac:dyDescent="0.25">
      <c r="A164">
        <v>28249</v>
      </c>
      <c r="B164" t="s">
        <v>232</v>
      </c>
      <c r="C164" t="s">
        <v>607</v>
      </c>
      <c r="D164" t="s">
        <v>631</v>
      </c>
      <c r="E164" t="s">
        <v>796</v>
      </c>
      <c r="F164">
        <v>38.696100000000001</v>
      </c>
      <c r="G164">
        <v>46.703830000000004</v>
      </c>
      <c r="H164" t="s">
        <v>826</v>
      </c>
      <c r="I164" t="s">
        <v>832</v>
      </c>
      <c r="J164" t="s">
        <v>838</v>
      </c>
      <c r="L164">
        <v>846000000</v>
      </c>
      <c r="M164">
        <v>4876307.692307692</v>
      </c>
      <c r="O164">
        <v>2006</v>
      </c>
      <c r="P164">
        <v>2037</v>
      </c>
      <c r="Q164">
        <v>31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17000</v>
      </c>
      <c r="AS164">
        <v>41000</v>
      </c>
      <c r="AT164">
        <v>41000</v>
      </c>
      <c r="AU164">
        <v>41000</v>
      </c>
      <c r="AV164">
        <v>41000</v>
      </c>
      <c r="AW164">
        <v>45000</v>
      </c>
      <c r="AX164">
        <v>45000</v>
      </c>
      <c r="AY164">
        <v>45000</v>
      </c>
      <c r="AZ164">
        <v>90000</v>
      </c>
      <c r="BA164">
        <v>52000</v>
      </c>
      <c r="BB164">
        <v>75000</v>
      </c>
      <c r="BC164">
        <v>77000</v>
      </c>
      <c r="BD164">
        <v>77000</v>
      </c>
      <c r="BE164">
        <v>80000</v>
      </c>
      <c r="BF164">
        <v>76000</v>
      </c>
      <c r="BG164">
        <v>78000</v>
      </c>
      <c r="BH164">
        <v>70000</v>
      </c>
      <c r="BI164">
        <v>70000</v>
      </c>
      <c r="BJ164" t="s">
        <v>1045</v>
      </c>
      <c r="BK164">
        <v>1985975.052119826</v>
      </c>
      <c r="BL164">
        <v>18199595.384620801</v>
      </c>
      <c r="BM164">
        <v>18199595.384620801</v>
      </c>
      <c r="BN164">
        <v>3559742370.7951159</v>
      </c>
      <c r="BO164">
        <v>3402056389.3903842</v>
      </c>
      <c r="BP164">
        <f t="shared" si="15"/>
        <v>17393407.531550989</v>
      </c>
      <c r="BQ164">
        <f t="shared" si="16"/>
        <v>8.758119853008877E-3</v>
      </c>
      <c r="BR164">
        <f t="shared" si="17"/>
        <v>0.27150171544327517</v>
      </c>
      <c r="BS164">
        <v>31.278317925974068</v>
      </c>
      <c r="BT164">
        <v>7.5906142498800522</v>
      </c>
      <c r="BU164">
        <f t="shared" si="18"/>
        <v>38.86893217585412</v>
      </c>
      <c r="BV164">
        <f t="shared" si="19"/>
        <v>67606.317765084561</v>
      </c>
      <c r="BW164">
        <f t="shared" si="21"/>
        <v>248115.18619786034</v>
      </c>
      <c r="BX164">
        <f t="shared" si="20"/>
        <v>0.12493368732553949</v>
      </c>
    </row>
    <row r="165" spans="1:76" x14ac:dyDescent="0.25">
      <c r="A165">
        <v>35321</v>
      </c>
      <c r="B165" t="s">
        <v>233</v>
      </c>
      <c r="C165" t="s">
        <v>607</v>
      </c>
      <c r="D165" t="s">
        <v>607</v>
      </c>
      <c r="E165" t="s">
        <v>766</v>
      </c>
      <c r="F165">
        <v>22.563490000000002</v>
      </c>
      <c r="G165">
        <v>86.431479999999993</v>
      </c>
      <c r="H165" t="s">
        <v>826</v>
      </c>
      <c r="I165" t="s">
        <v>832</v>
      </c>
      <c r="J165" t="s">
        <v>839</v>
      </c>
      <c r="L165">
        <v>26060000</v>
      </c>
      <c r="M165">
        <v>108560</v>
      </c>
      <c r="O165">
        <v>1998</v>
      </c>
      <c r="P165">
        <v>2035</v>
      </c>
      <c r="Q165">
        <v>37</v>
      </c>
      <c r="AJ165">
        <v>2800</v>
      </c>
      <c r="AK165">
        <v>2600</v>
      </c>
      <c r="AL165">
        <v>1800</v>
      </c>
      <c r="AM165">
        <v>2750</v>
      </c>
      <c r="AN165">
        <v>2750</v>
      </c>
      <c r="AO165">
        <v>750</v>
      </c>
      <c r="AP165">
        <v>0</v>
      </c>
      <c r="AQ165">
        <v>0</v>
      </c>
      <c r="AR165">
        <v>0</v>
      </c>
      <c r="AS165">
        <v>314</v>
      </c>
      <c r="AT165">
        <v>872</v>
      </c>
      <c r="AU165">
        <v>3025</v>
      </c>
      <c r="AV165">
        <v>2962</v>
      </c>
      <c r="AW165">
        <v>3551</v>
      </c>
      <c r="AX165">
        <v>3556</v>
      </c>
      <c r="AY165">
        <v>3283</v>
      </c>
      <c r="AZ165">
        <v>3428</v>
      </c>
      <c r="BA165">
        <v>675</v>
      </c>
      <c r="BB165">
        <v>2784</v>
      </c>
      <c r="BC165">
        <v>3000</v>
      </c>
      <c r="BD165">
        <v>3000</v>
      </c>
      <c r="BE165">
        <v>3000</v>
      </c>
      <c r="BF165">
        <v>3000</v>
      </c>
      <c r="BG165">
        <v>3000</v>
      </c>
      <c r="BH165">
        <v>3000</v>
      </c>
      <c r="BI165">
        <v>4000</v>
      </c>
      <c r="BJ165" t="s">
        <v>1046</v>
      </c>
      <c r="BK165">
        <v>166140.56488201581</v>
      </c>
      <c r="BL165">
        <v>1112111.357154055</v>
      </c>
      <c r="BM165">
        <v>1112111.357154055</v>
      </c>
      <c r="BN165">
        <v>108964327.4853801</v>
      </c>
      <c r="BO165">
        <v>108964327.4853801</v>
      </c>
      <c r="BP165">
        <f t="shared" si="15"/>
        <v>1112111.357154055</v>
      </c>
      <c r="BQ165">
        <f t="shared" si="16"/>
        <v>6.693797856916023E-3</v>
      </c>
      <c r="BR165">
        <f t="shared" si="17"/>
        <v>0.24767052070589285</v>
      </c>
      <c r="BS165">
        <v>28.196002802032119</v>
      </c>
      <c r="BT165">
        <v>1.135180357658073</v>
      </c>
      <c r="BU165">
        <f t="shared" si="18"/>
        <v>29.331183159690191</v>
      </c>
      <c r="BV165">
        <f t="shared" si="19"/>
        <v>3261.9541910657222</v>
      </c>
      <c r="BW165">
        <f t="shared" si="21"/>
        <v>11971.3718812112</v>
      </c>
      <c r="BX165">
        <f t="shared" si="20"/>
        <v>7.2055683027878417E-2</v>
      </c>
    </row>
    <row r="166" spans="1:76" x14ac:dyDescent="0.25">
      <c r="A166">
        <v>81642</v>
      </c>
      <c r="B166" t="s">
        <v>234</v>
      </c>
      <c r="C166" t="s">
        <v>607</v>
      </c>
      <c r="D166" t="s">
        <v>615</v>
      </c>
      <c r="E166" t="s">
        <v>767</v>
      </c>
      <c r="F166">
        <v>26.395849999999999</v>
      </c>
      <c r="G166">
        <v>102.7769</v>
      </c>
      <c r="H166" t="s">
        <v>825</v>
      </c>
      <c r="I166" t="s">
        <v>832</v>
      </c>
      <c r="J166" t="s">
        <v>839</v>
      </c>
      <c r="O166">
        <v>2017</v>
      </c>
      <c r="P166">
        <v>2037</v>
      </c>
      <c r="Q166">
        <v>20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934</v>
      </c>
      <c r="BD166">
        <v>760</v>
      </c>
      <c r="BE166">
        <v>890</v>
      </c>
      <c r="BF166">
        <v>800</v>
      </c>
      <c r="BG166">
        <v>910</v>
      </c>
      <c r="BH166">
        <v>890</v>
      </c>
      <c r="BI166">
        <v>889</v>
      </c>
      <c r="BJ166" t="s">
        <v>1047</v>
      </c>
      <c r="BK166">
        <v>157330.28505125261</v>
      </c>
      <c r="BL166">
        <v>940237.76329195197</v>
      </c>
      <c r="BM166">
        <v>940237.76329195197</v>
      </c>
      <c r="BN166">
        <v>38725142.350969993</v>
      </c>
      <c r="BO166">
        <v>38668694.86706268</v>
      </c>
      <c r="BP166">
        <f t="shared" si="15"/>
        <v>938867.23105396936</v>
      </c>
      <c r="BQ166">
        <f t="shared" si="16"/>
        <v>5.9674920867785874E-3</v>
      </c>
      <c r="BR166">
        <f t="shared" si="17"/>
        <v>0.11934984173557175</v>
      </c>
      <c r="BS166">
        <v>54.356950236358102</v>
      </c>
      <c r="BT166">
        <v>13.53585506591604</v>
      </c>
      <c r="BU166">
        <f t="shared" si="18"/>
        <v>67.892805302274141</v>
      </c>
      <c r="BV166">
        <f t="shared" si="19"/>
        <v>6374.2330122632375</v>
      </c>
      <c r="BW166">
        <f t="shared" si="21"/>
        <v>23393.435155006082</v>
      </c>
      <c r="BX166">
        <f t="shared" si="20"/>
        <v>0.14868996866932094</v>
      </c>
    </row>
    <row r="167" spans="1:76" x14ac:dyDescent="0.25">
      <c r="A167">
        <v>29924</v>
      </c>
      <c r="B167" t="s">
        <v>235</v>
      </c>
      <c r="C167" t="s">
        <v>607</v>
      </c>
      <c r="D167" t="s">
        <v>658</v>
      </c>
      <c r="E167" t="s">
        <v>782</v>
      </c>
      <c r="F167">
        <v>24.695879999999999</v>
      </c>
      <c r="G167">
        <v>-101.46579</v>
      </c>
      <c r="H167" t="s">
        <v>825</v>
      </c>
      <c r="I167" t="s">
        <v>832</v>
      </c>
      <c r="J167" t="s">
        <v>839</v>
      </c>
      <c r="K167" t="s">
        <v>849</v>
      </c>
      <c r="L167">
        <v>166900000</v>
      </c>
      <c r="M167">
        <v>1092000</v>
      </c>
      <c r="O167">
        <v>1972</v>
      </c>
      <c r="P167">
        <v>2023</v>
      </c>
      <c r="Q167">
        <v>51</v>
      </c>
      <c r="AL167">
        <v>9198</v>
      </c>
      <c r="AM167">
        <v>9198</v>
      </c>
      <c r="AN167">
        <v>9198</v>
      </c>
      <c r="AR167">
        <v>9198</v>
      </c>
      <c r="AT167">
        <v>8541</v>
      </c>
      <c r="AU167">
        <v>8541</v>
      </c>
      <c r="AV167">
        <v>8541</v>
      </c>
      <c r="BE167">
        <v>20697</v>
      </c>
      <c r="BF167">
        <v>23862</v>
      </c>
      <c r="BG167">
        <v>23948</v>
      </c>
      <c r="BH167">
        <v>27809</v>
      </c>
      <c r="BI167">
        <v>25257</v>
      </c>
      <c r="BJ167" t="s">
        <v>1048</v>
      </c>
      <c r="BK167">
        <v>429092.39576017688</v>
      </c>
      <c r="BL167">
        <v>7082749.0411349181</v>
      </c>
      <c r="BM167">
        <v>7082749.0411349181</v>
      </c>
      <c r="BN167">
        <v>602190561.80438781</v>
      </c>
      <c r="BO167">
        <v>258825975.0840838</v>
      </c>
      <c r="BP167">
        <f t="shared" si="15"/>
        <v>3044218.1314742872</v>
      </c>
      <c r="BQ167">
        <f t="shared" si="16"/>
        <v>7.0945515733998807E-3</v>
      </c>
      <c r="BR167">
        <f t="shared" si="17"/>
        <v>0.36182213024339394</v>
      </c>
      <c r="BS167">
        <v>1.7411262389538369</v>
      </c>
      <c r="BT167">
        <v>2.6314213655456218</v>
      </c>
      <c r="BU167">
        <f t="shared" si="18"/>
        <v>4.3725476044994585</v>
      </c>
      <c r="BV167">
        <f t="shared" si="19"/>
        <v>1331.0988698351712</v>
      </c>
      <c r="BW167">
        <f t="shared" si="21"/>
        <v>4885.132852295078</v>
      </c>
      <c r="BX167">
        <f t="shared" si="20"/>
        <v>1.1384804066827178E-2</v>
      </c>
    </row>
    <row r="168" spans="1:76" x14ac:dyDescent="0.25">
      <c r="A168">
        <v>28371</v>
      </c>
      <c r="B168" t="s">
        <v>236</v>
      </c>
      <c r="C168" t="s">
        <v>607</v>
      </c>
      <c r="D168" t="s">
        <v>659</v>
      </c>
      <c r="E168" t="s">
        <v>790</v>
      </c>
      <c r="F168">
        <v>-10.58131</v>
      </c>
      <c r="G168">
        <v>26.18647</v>
      </c>
      <c r="H168" t="s">
        <v>825</v>
      </c>
      <c r="I168" t="s">
        <v>832</v>
      </c>
      <c r="J168" t="s">
        <v>838</v>
      </c>
      <c r="K168" t="s">
        <v>858</v>
      </c>
      <c r="L168">
        <v>277500000</v>
      </c>
      <c r="M168">
        <v>4623979.2857142854</v>
      </c>
      <c r="O168">
        <v>2009</v>
      </c>
      <c r="P168">
        <v>2040</v>
      </c>
      <c r="Q168">
        <v>31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69854</v>
      </c>
      <c r="AV168">
        <v>120203</v>
      </c>
      <c r="AW168">
        <v>127461</v>
      </c>
      <c r="AX168">
        <v>157671</v>
      </c>
      <c r="AY168">
        <v>209774</v>
      </c>
      <c r="AZ168">
        <v>202648</v>
      </c>
      <c r="BA168">
        <v>203663</v>
      </c>
      <c r="BB168">
        <v>215941</v>
      </c>
      <c r="BC168">
        <v>213843</v>
      </c>
      <c r="BD168">
        <v>168309</v>
      </c>
      <c r="BE168">
        <v>177956</v>
      </c>
      <c r="BF168">
        <v>182597</v>
      </c>
      <c r="BG168">
        <v>209120</v>
      </c>
      <c r="BH168">
        <v>254286</v>
      </c>
      <c r="BI168">
        <v>280300</v>
      </c>
      <c r="BJ168" t="s">
        <v>1049</v>
      </c>
      <c r="BK168">
        <v>7249032.1982777594</v>
      </c>
      <c r="BL168">
        <v>32688352.03731332</v>
      </c>
      <c r="BM168">
        <v>32688352.03731332</v>
      </c>
      <c r="BN168">
        <v>1186138127.5871789</v>
      </c>
      <c r="BO168">
        <v>1109402061.2695639</v>
      </c>
      <c r="BP168">
        <f t="shared" si="15"/>
        <v>30573610.514880922</v>
      </c>
      <c r="BQ168">
        <f t="shared" si="16"/>
        <v>4.217612734861995E-3</v>
      </c>
      <c r="BR168">
        <f t="shared" si="17"/>
        <v>0.13074599478072185</v>
      </c>
      <c r="BS168">
        <v>25.361618726476159</v>
      </c>
      <c r="BT168">
        <v>16.600777072134651</v>
      </c>
      <c r="BU168">
        <f t="shared" si="18"/>
        <v>41.962395798610814</v>
      </c>
      <c r="BV168">
        <f t="shared" si="19"/>
        <v>128294.19454180026</v>
      </c>
      <c r="BW168">
        <f t="shared" si="21"/>
        <v>470839.69396840694</v>
      </c>
      <c r="BX168">
        <f t="shared" si="20"/>
        <v>6.4952076510333343E-2</v>
      </c>
    </row>
    <row r="169" spans="1:76" x14ac:dyDescent="0.25">
      <c r="A169">
        <v>62900</v>
      </c>
      <c r="B169" t="s">
        <v>237</v>
      </c>
      <c r="C169" t="s">
        <v>607</v>
      </c>
      <c r="D169" t="s">
        <v>617</v>
      </c>
      <c r="E169" t="s">
        <v>767</v>
      </c>
      <c r="F169">
        <v>35.327159999999999</v>
      </c>
      <c r="G169">
        <v>111.6664</v>
      </c>
      <c r="H169" t="s">
        <v>825</v>
      </c>
      <c r="I169" t="s">
        <v>832</v>
      </c>
      <c r="J169" t="s">
        <v>839</v>
      </c>
      <c r="O169">
        <v>2016</v>
      </c>
      <c r="P169">
        <v>2037</v>
      </c>
      <c r="Q169">
        <v>21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29008</v>
      </c>
      <c r="BC169">
        <v>30886</v>
      </c>
      <c r="BD169">
        <v>29720</v>
      </c>
      <c r="BE169">
        <v>29910</v>
      </c>
      <c r="BF169">
        <v>32100</v>
      </c>
      <c r="BG169">
        <v>40320</v>
      </c>
      <c r="BH169">
        <v>47280</v>
      </c>
      <c r="BI169">
        <v>42280</v>
      </c>
      <c r="BJ169" t="s">
        <v>1050</v>
      </c>
      <c r="BK169">
        <v>1704444.404191629</v>
      </c>
      <c r="BL169">
        <v>1020864.13290628</v>
      </c>
      <c r="BM169">
        <v>1020864.13290628</v>
      </c>
      <c r="BN169">
        <v>439159682.27981621</v>
      </c>
      <c r="BO169">
        <v>418918967.58521652</v>
      </c>
      <c r="BP169">
        <f t="shared" si="15"/>
        <v>973812.86547472142</v>
      </c>
      <c r="BQ169">
        <f t="shared" si="16"/>
        <v>5.7133741826948827E-4</v>
      </c>
      <c r="BR169">
        <f t="shared" si="17"/>
        <v>1.1998085783659254E-2</v>
      </c>
      <c r="BS169">
        <v>15.34688201846263</v>
      </c>
      <c r="BT169">
        <v>4.3928212003008973</v>
      </c>
      <c r="BU169">
        <f t="shared" si="18"/>
        <v>19.739703218763527</v>
      </c>
      <c r="BV169">
        <f t="shared" si="19"/>
        <v>1922.2776955084692</v>
      </c>
      <c r="BW169">
        <f t="shared" si="21"/>
        <v>7054.7591425160817</v>
      </c>
      <c r="BX169">
        <f t="shared" si="20"/>
        <v>4.1390374043100342E-3</v>
      </c>
    </row>
    <row r="170" spans="1:76" x14ac:dyDescent="0.25">
      <c r="A170">
        <v>80699</v>
      </c>
      <c r="B170" t="s">
        <v>238</v>
      </c>
      <c r="C170" t="s">
        <v>607</v>
      </c>
      <c r="D170" t="s">
        <v>655</v>
      </c>
      <c r="E170" t="s">
        <v>767</v>
      </c>
      <c r="F170">
        <v>30.08305</v>
      </c>
      <c r="G170">
        <v>114.93415</v>
      </c>
      <c r="H170" t="s">
        <v>825</v>
      </c>
      <c r="I170" t="s">
        <v>832</v>
      </c>
      <c r="J170" t="s">
        <v>839</v>
      </c>
      <c r="L170">
        <v>13250000</v>
      </c>
      <c r="M170">
        <v>113390.72727272729</v>
      </c>
      <c r="O170">
        <v>2006</v>
      </c>
      <c r="P170">
        <v>2036</v>
      </c>
      <c r="Q170">
        <v>30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11251</v>
      </c>
      <c r="AS170">
        <v>11487</v>
      </c>
      <c r="AT170">
        <v>9994</v>
      </c>
      <c r="AU170">
        <v>8935</v>
      </c>
      <c r="AV170">
        <v>10400</v>
      </c>
      <c r="AW170">
        <v>8791</v>
      </c>
      <c r="AX170">
        <v>10062</v>
      </c>
      <c r="AY170">
        <v>10322</v>
      </c>
      <c r="AZ170">
        <v>12246</v>
      </c>
      <c r="BA170">
        <v>13110</v>
      </c>
      <c r="BB170">
        <v>10976</v>
      </c>
      <c r="BC170">
        <v>9717</v>
      </c>
      <c r="BD170">
        <v>9507</v>
      </c>
      <c r="BE170">
        <v>9314</v>
      </c>
      <c r="BF170">
        <v>7600</v>
      </c>
      <c r="BG170">
        <v>7490</v>
      </c>
      <c r="BH170">
        <v>5420</v>
      </c>
      <c r="BI170">
        <v>3092</v>
      </c>
      <c r="BJ170" t="s">
        <v>979</v>
      </c>
      <c r="BK170">
        <v>328337.26913896558</v>
      </c>
      <c r="BL170">
        <v>8166455.8802297739</v>
      </c>
      <c r="BM170">
        <v>6960993.5969479317</v>
      </c>
      <c r="BN170">
        <v>55365662.646331988</v>
      </c>
      <c r="BO170">
        <v>1678033.4000664649</v>
      </c>
      <c r="BP170">
        <f t="shared" si="15"/>
        <v>210975.16393766648</v>
      </c>
      <c r="BQ170">
        <f t="shared" si="16"/>
        <v>6.4255624861268271E-4</v>
      </c>
      <c r="BR170">
        <f t="shared" si="17"/>
        <v>1.927668745838048E-2</v>
      </c>
      <c r="BS170">
        <v>29.08813766126325</v>
      </c>
      <c r="BT170">
        <v>5.2406404635821859</v>
      </c>
      <c r="BU170">
        <f t="shared" si="18"/>
        <v>34.328778124845435</v>
      </c>
      <c r="BV170">
        <f t="shared" si="19"/>
        <v>724.25195926690446</v>
      </c>
      <c r="BW170">
        <f t="shared" si="21"/>
        <v>2658.0046905095392</v>
      </c>
      <c r="BX170">
        <f t="shared" si="20"/>
        <v>8.0953487171283138E-3</v>
      </c>
    </row>
    <row r="171" spans="1:76" x14ac:dyDescent="0.25">
      <c r="A171">
        <v>29739</v>
      </c>
      <c r="B171" t="s">
        <v>239</v>
      </c>
      <c r="C171" t="s">
        <v>607</v>
      </c>
      <c r="D171" t="s">
        <v>660</v>
      </c>
      <c r="E171" t="s">
        <v>767</v>
      </c>
      <c r="F171">
        <v>30.44341</v>
      </c>
      <c r="G171">
        <v>117.28385</v>
      </c>
      <c r="H171" t="s">
        <v>825</v>
      </c>
      <c r="I171" t="s">
        <v>832</v>
      </c>
      <c r="J171" t="s">
        <v>839</v>
      </c>
      <c r="K171" t="s">
        <v>844</v>
      </c>
      <c r="L171">
        <v>35000000</v>
      </c>
      <c r="M171">
        <v>175000</v>
      </c>
      <c r="O171">
        <v>2016</v>
      </c>
      <c r="P171">
        <v>2034</v>
      </c>
      <c r="Q171">
        <v>18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2866</v>
      </c>
      <c r="BC171">
        <v>2793</v>
      </c>
      <c r="BD171">
        <v>2010</v>
      </c>
      <c r="BE171">
        <v>2270</v>
      </c>
      <c r="BF171">
        <v>2300</v>
      </c>
      <c r="BG171">
        <v>2390</v>
      </c>
      <c r="BH171">
        <v>2270</v>
      </c>
      <c r="BI171">
        <v>2258</v>
      </c>
      <c r="BJ171" t="s">
        <v>1020</v>
      </c>
      <c r="BK171">
        <v>80077.428968763692</v>
      </c>
      <c r="BL171">
        <v>8597807.7686872818</v>
      </c>
      <c r="BM171">
        <v>8514128.7918268554</v>
      </c>
      <c r="BN171">
        <v>146277375.79893929</v>
      </c>
      <c r="BO171">
        <v>4427372.5147905052</v>
      </c>
      <c r="BP171">
        <f t="shared" si="15"/>
        <v>257696.85567871699</v>
      </c>
      <c r="BQ171">
        <f t="shared" si="16"/>
        <v>3.2180960227786337E-3</v>
      </c>
      <c r="BR171">
        <f t="shared" si="17"/>
        <v>5.7925728410015406E-2</v>
      </c>
      <c r="BS171">
        <v>34.102645174916432</v>
      </c>
      <c r="BT171">
        <v>6.4547935660623672</v>
      </c>
      <c r="BU171">
        <f t="shared" si="18"/>
        <v>40.557438740978796</v>
      </c>
      <c r="BV171">
        <f t="shared" si="19"/>
        <v>1045.1524437932419</v>
      </c>
      <c r="BW171">
        <f t="shared" si="21"/>
        <v>3835.7094687211975</v>
      </c>
      <c r="BX171">
        <f t="shared" si="20"/>
        <v>4.7900007756460521E-2</v>
      </c>
    </row>
    <row r="172" spans="1:76" x14ac:dyDescent="0.25">
      <c r="A172">
        <v>30654</v>
      </c>
      <c r="B172" t="s">
        <v>240</v>
      </c>
      <c r="C172" t="s">
        <v>607</v>
      </c>
      <c r="D172" t="s">
        <v>623</v>
      </c>
      <c r="E172" t="s">
        <v>767</v>
      </c>
      <c r="F172">
        <v>29.99972</v>
      </c>
      <c r="G172">
        <v>114.83778</v>
      </c>
      <c r="H172" t="s">
        <v>825</v>
      </c>
      <c r="I172" t="s">
        <v>832</v>
      </c>
      <c r="J172" t="s">
        <v>839</v>
      </c>
      <c r="K172" t="s">
        <v>862</v>
      </c>
      <c r="L172">
        <v>17100000</v>
      </c>
      <c r="M172">
        <v>86905.818181818177</v>
      </c>
      <c r="O172">
        <v>2012</v>
      </c>
      <c r="P172">
        <v>2025</v>
      </c>
      <c r="Q172">
        <v>13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6049</v>
      </c>
      <c r="AY172">
        <v>5508</v>
      </c>
      <c r="AZ172">
        <v>6326</v>
      </c>
      <c r="BA172">
        <v>6334</v>
      </c>
      <c r="BB172">
        <v>5138</v>
      </c>
      <c r="BC172">
        <v>4740</v>
      </c>
      <c r="BD172">
        <v>6389</v>
      </c>
      <c r="BE172">
        <v>6789</v>
      </c>
      <c r="BF172">
        <v>6000</v>
      </c>
      <c r="BG172">
        <v>5770</v>
      </c>
      <c r="BH172">
        <v>5210</v>
      </c>
      <c r="BI172">
        <v>4661</v>
      </c>
      <c r="BJ172" t="s">
        <v>1051</v>
      </c>
      <c r="BK172">
        <v>156618.6502617886</v>
      </c>
      <c r="BL172">
        <v>4393211.7749016322</v>
      </c>
      <c r="BM172">
        <v>4393211.7749016322</v>
      </c>
      <c r="BN172">
        <v>71964528.791980222</v>
      </c>
      <c r="BO172">
        <v>68680238.127964526</v>
      </c>
      <c r="BP172">
        <f t="shared" si="15"/>
        <v>4192715.9937222633</v>
      </c>
      <c r="BQ172">
        <f t="shared" si="16"/>
        <v>2.6770221724642142E-2</v>
      </c>
      <c r="BR172">
        <f t="shared" si="17"/>
        <v>0.34801288242034784</v>
      </c>
      <c r="BS172">
        <v>26.48609647501906</v>
      </c>
      <c r="BT172">
        <v>6.4098558415133073</v>
      </c>
      <c r="BU172">
        <f t="shared" si="18"/>
        <v>32.895952316532366</v>
      </c>
      <c r="BV172">
        <f t="shared" si="19"/>
        <v>13792.338540625018</v>
      </c>
      <c r="BW172">
        <f t="shared" si="21"/>
        <v>50617.882444093819</v>
      </c>
      <c r="BX172">
        <f t="shared" si="20"/>
        <v>0.32319192100995542</v>
      </c>
    </row>
    <row r="173" spans="1:76" x14ac:dyDescent="0.25">
      <c r="A173">
        <v>26654</v>
      </c>
      <c r="B173" t="s">
        <v>241</v>
      </c>
      <c r="C173" t="s">
        <v>607</v>
      </c>
      <c r="D173" t="s">
        <v>661</v>
      </c>
      <c r="E173" t="s">
        <v>779</v>
      </c>
      <c r="F173">
        <v>-17.246210000000001</v>
      </c>
      <c r="G173">
        <v>-70.61354</v>
      </c>
      <c r="H173" t="s">
        <v>825</v>
      </c>
      <c r="I173" t="s">
        <v>832</v>
      </c>
      <c r="J173" t="s">
        <v>838</v>
      </c>
      <c r="K173" t="s">
        <v>844</v>
      </c>
      <c r="L173">
        <v>6613430000</v>
      </c>
      <c r="M173">
        <v>15213783.439999999</v>
      </c>
      <c r="O173">
        <v>1959</v>
      </c>
      <c r="P173">
        <v>2072</v>
      </c>
      <c r="Q173">
        <v>113</v>
      </c>
      <c r="AB173">
        <v>71200</v>
      </c>
      <c r="AD173">
        <v>102720</v>
      </c>
      <c r="AE173">
        <v>104370</v>
      </c>
      <c r="AF173">
        <v>101400</v>
      </c>
      <c r="AG173">
        <v>116000</v>
      </c>
      <c r="AH173">
        <v>115000</v>
      </c>
      <c r="AI173">
        <v>112000</v>
      </c>
      <c r="AJ173">
        <v>112000</v>
      </c>
      <c r="AK173">
        <v>165839</v>
      </c>
      <c r="AL173">
        <v>156870</v>
      </c>
      <c r="AM173">
        <v>122751</v>
      </c>
      <c r="AN173">
        <v>178300</v>
      </c>
      <c r="AO173">
        <v>184849</v>
      </c>
      <c r="AP173">
        <v>202976</v>
      </c>
      <c r="AQ173">
        <v>193956</v>
      </c>
      <c r="AR173">
        <v>187600</v>
      </c>
      <c r="AS173">
        <v>181170</v>
      </c>
      <c r="AT173">
        <v>152900</v>
      </c>
      <c r="AU173">
        <v>165100</v>
      </c>
      <c r="AV173">
        <v>169400</v>
      </c>
      <c r="AW173">
        <v>155700</v>
      </c>
      <c r="AX173">
        <v>152300</v>
      </c>
      <c r="AY173">
        <v>139100</v>
      </c>
      <c r="AZ173">
        <v>140500</v>
      </c>
      <c r="BA173">
        <v>143594</v>
      </c>
      <c r="BB173">
        <v>141405</v>
      </c>
      <c r="BC173">
        <v>148042</v>
      </c>
      <c r="BD173">
        <v>170246</v>
      </c>
      <c r="BE173">
        <v>258002</v>
      </c>
      <c r="BF173">
        <v>255176</v>
      </c>
      <c r="BG173">
        <v>229378</v>
      </c>
      <c r="BH173">
        <v>201506</v>
      </c>
      <c r="BI173">
        <v>225000</v>
      </c>
      <c r="BJ173" t="s">
        <v>1052</v>
      </c>
      <c r="BK173">
        <v>17392763.664905619</v>
      </c>
      <c r="BL173">
        <v>47977622.049408413</v>
      </c>
      <c r="BM173">
        <v>47977622.049408413</v>
      </c>
      <c r="BN173">
        <v>27831402788.197861</v>
      </c>
      <c r="BO173">
        <v>26561243476.685421</v>
      </c>
      <c r="BP173">
        <f t="shared" si="15"/>
        <v>45788037.002113476</v>
      </c>
      <c r="BQ173">
        <f t="shared" si="16"/>
        <v>2.6325912249645887E-3</v>
      </c>
      <c r="BR173">
        <f t="shared" si="17"/>
        <v>0.2974828084209985</v>
      </c>
      <c r="BS173">
        <v>0.26660528578721299</v>
      </c>
      <c r="BT173">
        <v>1.069594433269226</v>
      </c>
      <c r="BU173">
        <f t="shared" si="18"/>
        <v>1.336199719056439</v>
      </c>
      <c r="BV173">
        <f t="shared" si="19"/>
        <v>6118.1962178369859</v>
      </c>
      <c r="BW173">
        <f t="shared" si="21"/>
        <v>22453.780119461739</v>
      </c>
      <c r="BX173">
        <f t="shared" si="20"/>
        <v>1.2909840294540436E-3</v>
      </c>
    </row>
    <row r="174" spans="1:76" x14ac:dyDescent="0.25">
      <c r="A174">
        <v>28090</v>
      </c>
      <c r="B174" t="s">
        <v>242</v>
      </c>
      <c r="C174" t="s">
        <v>607</v>
      </c>
      <c r="D174" t="s">
        <v>639</v>
      </c>
      <c r="E174" t="s">
        <v>773</v>
      </c>
      <c r="F174">
        <v>54.312159999999999</v>
      </c>
      <c r="G174">
        <v>59.421660000000003</v>
      </c>
      <c r="H174" t="s">
        <v>825</v>
      </c>
      <c r="I174" t="s">
        <v>832</v>
      </c>
      <c r="J174" t="s">
        <v>838</v>
      </c>
      <c r="L174">
        <v>126400000</v>
      </c>
      <c r="M174">
        <v>1709000</v>
      </c>
      <c r="O174">
        <v>1992</v>
      </c>
      <c r="P174">
        <v>2031</v>
      </c>
      <c r="Q174">
        <v>39</v>
      </c>
      <c r="AI174">
        <v>27700</v>
      </c>
      <c r="AK174">
        <v>35600</v>
      </c>
      <c r="AL174">
        <v>39000</v>
      </c>
      <c r="AM174">
        <v>45000</v>
      </c>
      <c r="AN174">
        <v>49345</v>
      </c>
      <c r="AO174">
        <v>46000</v>
      </c>
      <c r="AP174">
        <v>47847</v>
      </c>
      <c r="AQ174">
        <v>48113</v>
      </c>
      <c r="AR174">
        <v>49530</v>
      </c>
      <c r="AS174">
        <v>51373</v>
      </c>
      <c r="AT174">
        <v>55393</v>
      </c>
      <c r="AU174">
        <v>61061</v>
      </c>
      <c r="AV174">
        <v>62363</v>
      </c>
      <c r="AW174">
        <v>62364</v>
      </c>
      <c r="AX174">
        <v>64811</v>
      </c>
      <c r="AY174">
        <v>62514</v>
      </c>
      <c r="AZ174">
        <v>64166</v>
      </c>
      <c r="BB174">
        <v>56498</v>
      </c>
      <c r="BC174">
        <v>48063</v>
      </c>
      <c r="BD174">
        <v>49677</v>
      </c>
      <c r="BE174">
        <v>46952</v>
      </c>
      <c r="BF174">
        <v>46345</v>
      </c>
      <c r="BG174">
        <v>46949</v>
      </c>
      <c r="BH174">
        <v>52078</v>
      </c>
      <c r="BI174">
        <v>51306</v>
      </c>
      <c r="BJ174" t="s">
        <v>1053</v>
      </c>
      <c r="BK174">
        <v>1999266.9975291691</v>
      </c>
      <c r="BL174">
        <v>11746798.90746282</v>
      </c>
      <c r="BM174">
        <v>11746798.90746282</v>
      </c>
      <c r="BN174">
        <v>456062834.10470092</v>
      </c>
      <c r="BO174">
        <v>196019192.63408139</v>
      </c>
      <c r="BP174">
        <f t="shared" si="15"/>
        <v>5048861.3973467331</v>
      </c>
      <c r="BQ174">
        <f t="shared" si="16"/>
        <v>2.5253562448569709E-3</v>
      </c>
      <c r="BR174">
        <f t="shared" si="17"/>
        <v>9.8488893549421863E-2</v>
      </c>
      <c r="BS174">
        <v>30.499475747218369</v>
      </c>
      <c r="BT174">
        <v>11.113206349556391</v>
      </c>
      <c r="BU174">
        <f t="shared" si="18"/>
        <v>41.612682096774762</v>
      </c>
      <c r="BV174">
        <f t="shared" si="19"/>
        <v>21009.666427846762</v>
      </c>
      <c r="BW174">
        <f t="shared" si="21"/>
        <v>77105.475790197612</v>
      </c>
      <c r="BX174">
        <f t="shared" si="20"/>
        <v>3.8566872701590052E-2</v>
      </c>
    </row>
    <row r="175" spans="1:76" x14ac:dyDescent="0.25">
      <c r="A175">
        <v>35851</v>
      </c>
      <c r="B175" t="s">
        <v>243</v>
      </c>
      <c r="C175" t="s">
        <v>607</v>
      </c>
      <c r="D175" t="s">
        <v>662</v>
      </c>
      <c r="E175" t="s">
        <v>767</v>
      </c>
      <c r="F175">
        <v>44.071339999999999</v>
      </c>
      <c r="G175">
        <v>117.48775000000001</v>
      </c>
      <c r="H175" t="s">
        <v>826</v>
      </c>
      <c r="I175" t="s">
        <v>832</v>
      </c>
      <c r="J175" t="s">
        <v>839</v>
      </c>
      <c r="O175">
        <v>2016</v>
      </c>
      <c r="P175">
        <v>2027</v>
      </c>
      <c r="Q175">
        <v>11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2060</v>
      </c>
      <c r="BC175">
        <v>2202</v>
      </c>
      <c r="BD175">
        <v>2270</v>
      </c>
      <c r="BE175">
        <v>1930</v>
      </c>
      <c r="BF175">
        <v>1000</v>
      </c>
      <c r="BG175">
        <v>910</v>
      </c>
      <c r="BH175">
        <v>880</v>
      </c>
      <c r="BI175">
        <v>1004</v>
      </c>
      <c r="BJ175" t="s">
        <v>1054</v>
      </c>
      <c r="BK175">
        <v>22094.721945895839</v>
      </c>
      <c r="BL175">
        <v>4056021.5387781248</v>
      </c>
      <c r="BM175">
        <v>4056021.5387781248</v>
      </c>
      <c r="BN175">
        <v>6620807.741997553</v>
      </c>
      <c r="BO175">
        <v>5430448.8218534337</v>
      </c>
      <c r="BP175">
        <f t="shared" si="15"/>
        <v>3326787.039435219</v>
      </c>
      <c r="BQ175">
        <f t="shared" si="16"/>
        <v>0.15056931006335564</v>
      </c>
      <c r="BR175">
        <f t="shared" si="17"/>
        <v>1.6562624106969119</v>
      </c>
      <c r="BS175">
        <v>31.679519002082628</v>
      </c>
      <c r="BT175">
        <v>3.4867372968582111</v>
      </c>
      <c r="BU175">
        <f t="shared" si="18"/>
        <v>35.166256298940837</v>
      </c>
      <c r="BV175">
        <f t="shared" si="19"/>
        <v>11699.06456807735</v>
      </c>
      <c r="BW175">
        <f t="shared" si="21"/>
        <v>42935.566964843878</v>
      </c>
      <c r="BX175">
        <f t="shared" si="20"/>
        <v>1.9432499340784548</v>
      </c>
    </row>
    <row r="176" spans="1:76" x14ac:dyDescent="0.25">
      <c r="A176">
        <v>27065</v>
      </c>
      <c r="B176" t="s">
        <v>244</v>
      </c>
      <c r="C176" t="s">
        <v>607</v>
      </c>
      <c r="D176" t="s">
        <v>663</v>
      </c>
      <c r="E176" t="s">
        <v>775</v>
      </c>
      <c r="F176">
        <v>-7.7069400000000003</v>
      </c>
      <c r="G176">
        <v>126.32465999999999</v>
      </c>
      <c r="H176" t="s">
        <v>825</v>
      </c>
      <c r="I176" t="s">
        <v>832</v>
      </c>
      <c r="J176" t="s">
        <v>838</v>
      </c>
      <c r="K176" t="s">
        <v>863</v>
      </c>
      <c r="L176">
        <v>21600000</v>
      </c>
      <c r="M176">
        <v>180095</v>
      </c>
      <c r="O176">
        <v>2009</v>
      </c>
      <c r="P176">
        <v>2025</v>
      </c>
      <c r="Q176">
        <v>16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1127</v>
      </c>
      <c r="AV176">
        <v>0</v>
      </c>
      <c r="AW176">
        <v>0</v>
      </c>
      <c r="AX176">
        <v>0</v>
      </c>
      <c r="AY176">
        <v>0</v>
      </c>
      <c r="AZ176">
        <v>1416</v>
      </c>
      <c r="BA176">
        <v>1226</v>
      </c>
      <c r="BB176">
        <v>11760</v>
      </c>
      <c r="BC176">
        <v>22969</v>
      </c>
      <c r="BD176">
        <v>17071</v>
      </c>
      <c r="BE176">
        <v>16777</v>
      </c>
      <c r="BF176">
        <v>5377</v>
      </c>
      <c r="BG176">
        <v>19045</v>
      </c>
      <c r="BH176">
        <v>19551</v>
      </c>
      <c r="BI176">
        <v>12706</v>
      </c>
      <c r="BJ176" t="s">
        <v>1055</v>
      </c>
      <c r="BK176">
        <v>164246.29704554399</v>
      </c>
      <c r="BL176">
        <v>3303925.8331423951</v>
      </c>
      <c r="BM176">
        <v>3303925.8331423951</v>
      </c>
      <c r="BN176">
        <v>89297169.961158469</v>
      </c>
      <c r="BO176">
        <v>2601934.6628374732</v>
      </c>
      <c r="BP176">
        <f t="shared" si="15"/>
        <v>96269.558737825981</v>
      </c>
      <c r="BQ176">
        <f t="shared" si="16"/>
        <v>5.8612924899689711E-4</v>
      </c>
      <c r="BR176">
        <f t="shared" si="17"/>
        <v>9.3780679839503538E-3</v>
      </c>
      <c r="BS176">
        <v>42.470036537429372</v>
      </c>
      <c r="BT176">
        <v>11.60246247976151</v>
      </c>
      <c r="BU176">
        <f t="shared" si="18"/>
        <v>54.072499017190879</v>
      </c>
      <c r="BV176">
        <f t="shared" si="19"/>
        <v>520.55356202364953</v>
      </c>
      <c r="BW176">
        <f t="shared" si="21"/>
        <v>1910.4315726267937</v>
      </c>
      <c r="BX176">
        <f t="shared" si="20"/>
        <v>1.1631504679201678E-2</v>
      </c>
    </row>
    <row r="177" spans="1:76" x14ac:dyDescent="0.25">
      <c r="A177">
        <v>29742</v>
      </c>
      <c r="B177" t="s">
        <v>245</v>
      </c>
      <c r="C177" t="s">
        <v>607</v>
      </c>
      <c r="D177" t="s">
        <v>664</v>
      </c>
      <c r="E177" t="s">
        <v>767</v>
      </c>
      <c r="F177">
        <v>49.418939999999999</v>
      </c>
      <c r="G177">
        <v>117.29501</v>
      </c>
      <c r="H177" t="s">
        <v>825</v>
      </c>
      <c r="I177" t="s">
        <v>832</v>
      </c>
      <c r="J177" t="s">
        <v>838</v>
      </c>
      <c r="K177" t="s">
        <v>844</v>
      </c>
      <c r="L177">
        <v>275500000</v>
      </c>
      <c r="M177">
        <v>1134511.375</v>
      </c>
      <c r="O177">
        <v>2009</v>
      </c>
      <c r="P177">
        <v>2057</v>
      </c>
      <c r="Q177">
        <v>48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27000</v>
      </c>
      <c r="AV177">
        <v>40500</v>
      </c>
      <c r="AW177">
        <v>40500</v>
      </c>
      <c r="AX177">
        <v>54000</v>
      </c>
      <c r="AY177">
        <v>54000</v>
      </c>
      <c r="AZ177">
        <v>67500</v>
      </c>
      <c r="BA177">
        <v>67500</v>
      </c>
      <c r="BB177">
        <v>81000</v>
      </c>
      <c r="BC177">
        <v>80730</v>
      </c>
      <c r="BD177">
        <v>79510</v>
      </c>
      <c r="BE177">
        <v>81990</v>
      </c>
      <c r="BF177">
        <v>65006</v>
      </c>
      <c r="BG177">
        <v>65008</v>
      </c>
      <c r="BH177">
        <v>62006</v>
      </c>
      <c r="BI177">
        <v>62000</v>
      </c>
      <c r="BJ177" t="s">
        <v>1056</v>
      </c>
      <c r="BK177">
        <v>1324806.5517256369</v>
      </c>
      <c r="BL177">
        <v>24034373.481279999</v>
      </c>
      <c r="BM177">
        <v>24034373.481279999</v>
      </c>
      <c r="BN177">
        <v>1219817900.363524</v>
      </c>
      <c r="BO177">
        <v>514046139.77474481</v>
      </c>
      <c r="BP177">
        <f t="shared" si="15"/>
        <v>10128378.1015794</v>
      </c>
      <c r="BQ177">
        <f t="shared" si="16"/>
        <v>7.6451751302004075E-3</v>
      </c>
      <c r="BR177">
        <f t="shared" si="17"/>
        <v>0.36696840624961957</v>
      </c>
      <c r="BS177">
        <v>1.3159043318155941</v>
      </c>
      <c r="BT177">
        <v>4.0734377384431513</v>
      </c>
      <c r="BU177">
        <f t="shared" si="18"/>
        <v>5.3893420702587456</v>
      </c>
      <c r="BV177">
        <f t="shared" si="19"/>
        <v>5458.5294206329263</v>
      </c>
      <c r="BW177">
        <f t="shared" si="21"/>
        <v>20032.802973722839</v>
      </c>
      <c r="BX177">
        <f t="shared" si="20"/>
        <v>1.512130427467237E-2</v>
      </c>
    </row>
    <row r="178" spans="1:76" x14ac:dyDescent="0.25">
      <c r="A178">
        <v>27817</v>
      </c>
      <c r="B178" t="s">
        <v>246</v>
      </c>
      <c r="C178" t="s">
        <v>607</v>
      </c>
      <c r="D178" t="s">
        <v>615</v>
      </c>
      <c r="E178" t="s">
        <v>767</v>
      </c>
      <c r="F178">
        <v>29.746500000000001</v>
      </c>
      <c r="G178">
        <v>115.64612</v>
      </c>
      <c r="H178" t="s">
        <v>826</v>
      </c>
      <c r="I178" t="s">
        <v>832</v>
      </c>
      <c r="J178" t="s">
        <v>839</v>
      </c>
      <c r="K178" t="s">
        <v>864</v>
      </c>
      <c r="L178">
        <v>120000000</v>
      </c>
      <c r="M178">
        <v>1062536</v>
      </c>
      <c r="O178">
        <v>1983</v>
      </c>
      <c r="P178">
        <v>2055</v>
      </c>
      <c r="Q178">
        <v>72</v>
      </c>
      <c r="AL178">
        <v>8000</v>
      </c>
      <c r="AM178">
        <v>9600</v>
      </c>
      <c r="AN178">
        <v>11200</v>
      </c>
      <c r="AO178">
        <v>12800</v>
      </c>
      <c r="AP178">
        <v>14400</v>
      </c>
      <c r="AQ178">
        <v>16000</v>
      </c>
      <c r="AR178">
        <v>16000</v>
      </c>
      <c r="AS178">
        <v>14000</v>
      </c>
      <c r="AT178">
        <v>14000</v>
      </c>
      <c r="AU178">
        <v>14000</v>
      </c>
      <c r="AV178">
        <v>11000</v>
      </c>
      <c r="AW178">
        <v>12000</v>
      </c>
      <c r="AX178">
        <v>12000</v>
      </c>
      <c r="AY178">
        <v>12000</v>
      </c>
      <c r="AZ178">
        <v>10000</v>
      </c>
      <c r="BA178">
        <v>9000</v>
      </c>
      <c r="BB178">
        <v>8557</v>
      </c>
      <c r="BC178">
        <v>8394</v>
      </c>
      <c r="BD178">
        <v>6820</v>
      </c>
      <c r="BE178">
        <v>7430</v>
      </c>
      <c r="BF178">
        <v>8300</v>
      </c>
      <c r="BG178">
        <v>11501</v>
      </c>
      <c r="BH178">
        <v>11621</v>
      </c>
      <c r="BI178">
        <v>12526</v>
      </c>
      <c r="BJ178" t="s">
        <v>980</v>
      </c>
      <c r="BK178">
        <v>769060.41311064363</v>
      </c>
      <c r="BL178">
        <v>49067066.749186687</v>
      </c>
      <c r="BM178">
        <v>46493776.163506262</v>
      </c>
      <c r="BN178">
        <v>501848118.79825407</v>
      </c>
      <c r="BO178">
        <v>501111570.91334641</v>
      </c>
      <c r="BP178">
        <f t="shared" si="15"/>
        <v>46425538.600761972</v>
      </c>
      <c r="BQ178">
        <f t="shared" si="16"/>
        <v>6.0366569139845706E-2</v>
      </c>
      <c r="BR178">
        <f t="shared" si="17"/>
        <v>4.3463929780688906</v>
      </c>
      <c r="BS178">
        <v>26.230849999151879</v>
      </c>
      <c r="BT178">
        <v>5.1469530171767026</v>
      </c>
      <c r="BU178">
        <f t="shared" si="18"/>
        <v>31.377803016328581</v>
      </c>
      <c r="BV178">
        <f t="shared" si="19"/>
        <v>145673.14051416679</v>
      </c>
      <c r="BW178">
        <f t="shared" si="21"/>
        <v>534620.42568699212</v>
      </c>
      <c r="BX178">
        <f t="shared" si="20"/>
        <v>0.69516050569368859</v>
      </c>
    </row>
    <row r="179" spans="1:76" x14ac:dyDescent="0.25">
      <c r="A179">
        <v>36137</v>
      </c>
      <c r="B179" t="s">
        <v>247</v>
      </c>
      <c r="C179" t="s">
        <v>607</v>
      </c>
      <c r="D179" t="s">
        <v>651</v>
      </c>
      <c r="E179" t="s">
        <v>767</v>
      </c>
      <c r="F179">
        <v>39.490319999999997</v>
      </c>
      <c r="G179">
        <v>74.084739999999996</v>
      </c>
      <c r="H179" t="s">
        <v>825</v>
      </c>
      <c r="I179" t="s">
        <v>832</v>
      </c>
      <c r="J179" t="s">
        <v>838</v>
      </c>
      <c r="K179" t="s">
        <v>844</v>
      </c>
      <c r="L179">
        <v>35500000</v>
      </c>
      <c r="M179">
        <v>154540.5333333333</v>
      </c>
      <c r="O179">
        <v>2017</v>
      </c>
      <c r="P179">
        <v>2054</v>
      </c>
      <c r="Q179">
        <v>37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10397</v>
      </c>
      <c r="BD179">
        <v>9006</v>
      </c>
      <c r="BE179">
        <v>8258</v>
      </c>
      <c r="BF179">
        <v>4376</v>
      </c>
      <c r="BG179">
        <v>7002</v>
      </c>
      <c r="BH179">
        <v>2410</v>
      </c>
      <c r="BI179">
        <v>5703</v>
      </c>
      <c r="BJ179" t="s">
        <v>1057</v>
      </c>
      <c r="BK179">
        <v>100712.3065774792</v>
      </c>
      <c r="BL179">
        <v>1172608.4415151221</v>
      </c>
      <c r="BM179">
        <v>1172608.4415151221</v>
      </c>
      <c r="BN179">
        <v>149400045.15294141</v>
      </c>
      <c r="BO179">
        <v>142581780.90893221</v>
      </c>
      <c r="BP179">
        <f t="shared" si="15"/>
        <v>1119093.3692752093</v>
      </c>
      <c r="BQ179">
        <f t="shared" si="16"/>
        <v>1.1111783726393726E-2</v>
      </c>
      <c r="BR179">
        <f t="shared" si="17"/>
        <v>0.4111359978765679</v>
      </c>
      <c r="BS179">
        <v>0.1</v>
      </c>
      <c r="BT179">
        <v>0.35929502466405161</v>
      </c>
      <c r="BU179">
        <f t="shared" si="18"/>
        <v>0.45929502466405159</v>
      </c>
      <c r="BV179">
        <f t="shared" si="19"/>
        <v>51.39940166426338</v>
      </c>
      <c r="BW179">
        <f t="shared" si="21"/>
        <v>188.63580410784661</v>
      </c>
      <c r="BX179">
        <f t="shared" si="20"/>
        <v>1.8730164219079501E-3</v>
      </c>
    </row>
    <row r="180" spans="1:76" x14ac:dyDescent="0.25">
      <c r="A180">
        <v>40771</v>
      </c>
      <c r="B180" t="s">
        <v>248</v>
      </c>
      <c r="C180" t="s">
        <v>607</v>
      </c>
      <c r="D180" t="s">
        <v>665</v>
      </c>
      <c r="E180" t="s">
        <v>767</v>
      </c>
      <c r="F180">
        <v>28.462969999999999</v>
      </c>
      <c r="G180">
        <v>115.12726000000001</v>
      </c>
      <c r="H180" t="s">
        <v>826</v>
      </c>
      <c r="I180" t="s">
        <v>832</v>
      </c>
      <c r="J180" t="s">
        <v>839</v>
      </c>
      <c r="L180">
        <v>18584000</v>
      </c>
      <c r="M180">
        <v>72454.166666666672</v>
      </c>
      <c r="O180">
        <v>2007</v>
      </c>
      <c r="P180">
        <v>2054</v>
      </c>
      <c r="Q180">
        <v>47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538</v>
      </c>
      <c r="AT180">
        <v>1467</v>
      </c>
      <c r="AU180">
        <v>2109</v>
      </c>
      <c r="AV180">
        <v>2028</v>
      </c>
      <c r="AW180">
        <v>2801</v>
      </c>
      <c r="AX180">
        <v>1470</v>
      </c>
      <c r="AZ180">
        <v>2540</v>
      </c>
      <c r="BA180">
        <v>3662</v>
      </c>
      <c r="BB180">
        <v>2989</v>
      </c>
      <c r="BC180">
        <v>3490</v>
      </c>
      <c r="BD180">
        <v>3446</v>
      </c>
      <c r="BE180">
        <v>3139</v>
      </c>
      <c r="BF180">
        <v>3808</v>
      </c>
      <c r="BG180">
        <v>3839</v>
      </c>
      <c r="BH180">
        <v>4109</v>
      </c>
      <c r="BI180">
        <v>3709</v>
      </c>
      <c r="BJ180" t="s">
        <v>1058</v>
      </c>
      <c r="BK180">
        <v>96116.898545339005</v>
      </c>
      <c r="BL180">
        <v>3259011.800451566</v>
      </c>
      <c r="BM180">
        <v>3259011.800451566</v>
      </c>
      <c r="BN180">
        <v>76828639.192507833</v>
      </c>
      <c r="BO180">
        <v>2238627.4895449821</v>
      </c>
      <c r="BP180">
        <f t="shared" si="15"/>
        <v>94960.856809680728</v>
      </c>
      <c r="BQ180">
        <f t="shared" si="16"/>
        <v>9.8797254433763328E-4</v>
      </c>
      <c r="BR180">
        <f t="shared" si="17"/>
        <v>4.6434709583868763E-2</v>
      </c>
      <c r="BS180">
        <v>26.939197269187812</v>
      </c>
      <c r="BT180">
        <v>6.5403445470019053</v>
      </c>
      <c r="BU180">
        <f t="shared" si="18"/>
        <v>33.479541816189716</v>
      </c>
      <c r="BV180">
        <f t="shared" si="19"/>
        <v>317.92459764609094</v>
      </c>
      <c r="BW180">
        <f t="shared" si="21"/>
        <v>1166.7832733611538</v>
      </c>
      <c r="BX180">
        <f t="shared" si="20"/>
        <v>1.2139210596883481E-2</v>
      </c>
    </row>
    <row r="181" spans="1:76" x14ac:dyDescent="0.25">
      <c r="A181">
        <v>33964</v>
      </c>
      <c r="B181" t="s">
        <v>249</v>
      </c>
      <c r="C181" t="s">
        <v>607</v>
      </c>
      <c r="D181" t="s">
        <v>615</v>
      </c>
      <c r="E181" t="s">
        <v>767</v>
      </c>
      <c r="F181">
        <v>28.913779999999999</v>
      </c>
      <c r="G181">
        <v>99.108369999999994</v>
      </c>
      <c r="H181" t="s">
        <v>825</v>
      </c>
      <c r="I181" t="s">
        <v>832</v>
      </c>
      <c r="J181" t="s">
        <v>838</v>
      </c>
      <c r="K181" t="s">
        <v>847</v>
      </c>
      <c r="L181">
        <v>600000000</v>
      </c>
      <c r="M181">
        <v>3000000</v>
      </c>
      <c r="O181">
        <v>2017</v>
      </c>
      <c r="P181">
        <v>2063</v>
      </c>
      <c r="Q181">
        <v>46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8950</v>
      </c>
      <c r="BD181">
        <v>6980</v>
      </c>
      <c r="BE181">
        <v>7830</v>
      </c>
      <c r="BF181">
        <v>8400</v>
      </c>
      <c r="BG181">
        <v>9620</v>
      </c>
      <c r="BH181">
        <v>9690</v>
      </c>
      <c r="BI181">
        <v>3000</v>
      </c>
      <c r="BJ181" t="s">
        <v>1059</v>
      </c>
      <c r="BK181">
        <v>93340.11598560297</v>
      </c>
      <c r="BL181">
        <v>527242.53188229981</v>
      </c>
      <c r="BM181">
        <v>527242.53188229981</v>
      </c>
      <c r="BN181">
        <v>2509240593.991271</v>
      </c>
      <c r="BO181">
        <v>2505557854.5667319</v>
      </c>
      <c r="BP181">
        <f t="shared" si="15"/>
        <v>526468.7133560467</v>
      </c>
      <c r="BQ181">
        <f t="shared" si="16"/>
        <v>5.6403263248274793E-3</v>
      </c>
      <c r="BR181">
        <f t="shared" si="17"/>
        <v>0.25945501094206402</v>
      </c>
      <c r="BS181">
        <v>52.589615338120183</v>
      </c>
      <c r="BT181">
        <v>4.0956564494501677</v>
      </c>
      <c r="BU181">
        <f t="shared" si="18"/>
        <v>56.68527178757035</v>
      </c>
      <c r="BV181">
        <f t="shared" si="19"/>
        <v>2984.3022104239976</v>
      </c>
      <c r="BW181">
        <f t="shared" si="21"/>
        <v>10952.389112256071</v>
      </c>
      <c r="BX181">
        <f t="shared" si="20"/>
        <v>0.11733849906449008</v>
      </c>
    </row>
    <row r="182" spans="1:76" x14ac:dyDescent="0.25">
      <c r="A182">
        <v>29743</v>
      </c>
      <c r="B182" t="s">
        <v>250</v>
      </c>
      <c r="C182" t="s">
        <v>607</v>
      </c>
      <c r="D182" t="s">
        <v>617</v>
      </c>
      <c r="E182" t="s">
        <v>767</v>
      </c>
      <c r="F182">
        <v>31.411999999999999</v>
      </c>
      <c r="G182">
        <v>97.734999999999999</v>
      </c>
      <c r="H182" t="s">
        <v>825</v>
      </c>
      <c r="I182" t="s">
        <v>832</v>
      </c>
      <c r="J182" t="s">
        <v>839</v>
      </c>
      <c r="K182" t="s">
        <v>846</v>
      </c>
      <c r="L182">
        <v>884349700</v>
      </c>
      <c r="M182">
        <v>5561584.666666667</v>
      </c>
      <c r="O182">
        <v>2010</v>
      </c>
      <c r="P182">
        <v>2065</v>
      </c>
      <c r="Q182">
        <v>55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2000</v>
      </c>
      <c r="AW182">
        <v>10000</v>
      </c>
      <c r="AX182">
        <v>10000</v>
      </c>
      <c r="AY182">
        <v>10000</v>
      </c>
      <c r="AZ182">
        <v>10000</v>
      </c>
      <c r="BA182">
        <v>10000</v>
      </c>
      <c r="BB182">
        <v>10000</v>
      </c>
      <c r="BC182">
        <v>10000</v>
      </c>
      <c r="BD182">
        <v>31000</v>
      </c>
      <c r="BE182">
        <v>40000</v>
      </c>
      <c r="BF182">
        <v>55000</v>
      </c>
      <c r="BG182">
        <v>108000</v>
      </c>
      <c r="BH182">
        <v>120000</v>
      </c>
      <c r="BI182">
        <v>119759</v>
      </c>
      <c r="BJ182" t="s">
        <v>1060</v>
      </c>
      <c r="BK182">
        <v>773852.75875915703</v>
      </c>
      <c r="BL182">
        <v>8076661.7797589973</v>
      </c>
      <c r="BM182">
        <v>8076661.7797589973</v>
      </c>
      <c r="BN182">
        <v>3721743242.5631042</v>
      </c>
      <c r="BO182">
        <v>3551891694.9938011</v>
      </c>
      <c r="BP182">
        <f t="shared" si="15"/>
        <v>7708062.0636912258</v>
      </c>
      <c r="BQ182">
        <f t="shared" si="16"/>
        <v>9.960631368751343E-3</v>
      </c>
      <c r="BR182">
        <f t="shared" si="17"/>
        <v>0.54783472528132382</v>
      </c>
      <c r="BS182">
        <v>2.4317985281943582</v>
      </c>
      <c r="BT182">
        <v>5.4343750119798582</v>
      </c>
      <c r="BU182">
        <f t="shared" si="18"/>
        <v>7.8661735401742163</v>
      </c>
      <c r="BV182">
        <f t="shared" si="19"/>
        <v>6063.2953851428583</v>
      </c>
      <c r="BW182">
        <f t="shared" si="21"/>
        <v>22252.294063474288</v>
      </c>
      <c r="BX182">
        <f t="shared" si="20"/>
        <v>2.8755204154282499E-2</v>
      </c>
    </row>
    <row r="183" spans="1:76" x14ac:dyDescent="0.25">
      <c r="A183">
        <v>27390</v>
      </c>
      <c r="B183" t="s">
        <v>251</v>
      </c>
      <c r="C183" t="s">
        <v>607</v>
      </c>
      <c r="D183" t="s">
        <v>607</v>
      </c>
      <c r="E183" t="s">
        <v>778</v>
      </c>
      <c r="F183">
        <v>-24.218610000000002</v>
      </c>
      <c r="G183">
        <v>-69.067779999999999</v>
      </c>
      <c r="H183" t="s">
        <v>825</v>
      </c>
      <c r="I183" t="s">
        <v>832</v>
      </c>
      <c r="J183" t="s">
        <v>838</v>
      </c>
      <c r="K183" t="s">
        <v>844</v>
      </c>
      <c r="L183">
        <v>590846000</v>
      </c>
      <c r="M183">
        <v>2618395.3913043481</v>
      </c>
      <c r="O183">
        <v>1995</v>
      </c>
      <c r="P183">
        <v>2051</v>
      </c>
      <c r="Q183">
        <v>56</v>
      </c>
      <c r="AG183">
        <v>19910</v>
      </c>
      <c r="AH183">
        <v>77500</v>
      </c>
      <c r="AI183">
        <v>96200</v>
      </c>
      <c r="AJ183">
        <v>135205</v>
      </c>
      <c r="AK183">
        <v>150000</v>
      </c>
      <c r="AL183">
        <v>147733</v>
      </c>
      <c r="AM183">
        <v>140000</v>
      </c>
      <c r="AN183">
        <v>147795</v>
      </c>
      <c r="AO183">
        <v>150468</v>
      </c>
      <c r="AP183">
        <v>133902</v>
      </c>
      <c r="AQ183">
        <v>123288</v>
      </c>
      <c r="AR183">
        <v>139708</v>
      </c>
      <c r="AS183">
        <v>143010</v>
      </c>
      <c r="AT183">
        <v>133810</v>
      </c>
      <c r="AU183">
        <v>137108</v>
      </c>
      <c r="AV183">
        <v>144372</v>
      </c>
      <c r="AW183">
        <v>132568</v>
      </c>
      <c r="AX183">
        <v>131000</v>
      </c>
      <c r="AY183">
        <v>126552</v>
      </c>
      <c r="AZ183">
        <v>100697</v>
      </c>
      <c r="BA183">
        <v>103300</v>
      </c>
      <c r="BB183">
        <v>103419</v>
      </c>
      <c r="BC183">
        <v>103419</v>
      </c>
      <c r="BD183">
        <v>94347</v>
      </c>
      <c r="BE183">
        <v>116120</v>
      </c>
      <c r="BF183">
        <v>96162</v>
      </c>
      <c r="BG183">
        <v>87543</v>
      </c>
      <c r="BH183">
        <v>88904</v>
      </c>
      <c r="BI183">
        <v>80739</v>
      </c>
      <c r="BJ183" t="s">
        <v>977</v>
      </c>
      <c r="BK183">
        <v>5455251.8557105111</v>
      </c>
      <c r="BL183">
        <v>325730923.93520153</v>
      </c>
      <c r="BM183">
        <v>21359364.387650918</v>
      </c>
      <c r="BN183">
        <v>2470496432.748538</v>
      </c>
      <c r="BO183">
        <v>2470496432.748538</v>
      </c>
      <c r="BP183">
        <f t="shared" si="15"/>
        <v>21359364.387650918</v>
      </c>
      <c r="BQ183">
        <f t="shared" si="16"/>
        <v>3.9153764028863518E-3</v>
      </c>
      <c r="BR183">
        <f t="shared" si="17"/>
        <v>0.21926107856163571</v>
      </c>
      <c r="BS183">
        <v>0.17005967702735991</v>
      </c>
      <c r="BT183">
        <v>0.63477179709449061</v>
      </c>
      <c r="BU183">
        <f t="shared" si="18"/>
        <v>0.80483147412185052</v>
      </c>
      <c r="BV183">
        <f t="shared" si="19"/>
        <v>1719.0688726418844</v>
      </c>
      <c r="BW183">
        <f t="shared" si="21"/>
        <v>6308.982762595715</v>
      </c>
      <c r="BX183">
        <f t="shared" si="20"/>
        <v>1.1564970654822336E-3</v>
      </c>
    </row>
    <row r="184" spans="1:76" x14ac:dyDescent="0.25">
      <c r="A184">
        <v>29283</v>
      </c>
      <c r="B184" t="s">
        <v>252</v>
      </c>
      <c r="C184" t="s">
        <v>607</v>
      </c>
      <c r="D184" t="s">
        <v>666</v>
      </c>
      <c r="E184" t="s">
        <v>797</v>
      </c>
      <c r="F184">
        <v>39.14443</v>
      </c>
      <c r="G184">
        <v>46.136060000000001</v>
      </c>
      <c r="H184" t="s">
        <v>825</v>
      </c>
      <c r="I184" t="s">
        <v>832</v>
      </c>
      <c r="J184" t="s">
        <v>838</v>
      </c>
      <c r="K184" t="s">
        <v>846</v>
      </c>
      <c r="O184">
        <v>1953</v>
      </c>
      <c r="P184">
        <v>2153</v>
      </c>
      <c r="Q184">
        <v>200</v>
      </c>
      <c r="AF184">
        <v>10000</v>
      </c>
      <c r="AG184">
        <v>2470</v>
      </c>
      <c r="AH184">
        <v>2460</v>
      </c>
      <c r="AI184">
        <v>1053</v>
      </c>
      <c r="AJ184">
        <v>6938</v>
      </c>
      <c r="AK184">
        <v>7981</v>
      </c>
      <c r="AM184">
        <v>11430</v>
      </c>
      <c r="AN184">
        <v>11741</v>
      </c>
      <c r="AO184">
        <v>11000</v>
      </c>
      <c r="AQ184">
        <v>11180</v>
      </c>
      <c r="AY184">
        <v>33000</v>
      </c>
      <c r="AZ184">
        <v>34000</v>
      </c>
      <c r="BA184">
        <v>39000</v>
      </c>
      <c r="BB184">
        <v>52000</v>
      </c>
      <c r="BC184">
        <v>62000</v>
      </c>
      <c r="BD184">
        <v>59000</v>
      </c>
      <c r="BE184">
        <v>61000</v>
      </c>
      <c r="BF184">
        <v>60000</v>
      </c>
      <c r="BG184">
        <v>60000</v>
      </c>
      <c r="BH184">
        <v>60000</v>
      </c>
      <c r="BI184">
        <v>60000</v>
      </c>
      <c r="BJ184" t="s">
        <v>1061</v>
      </c>
      <c r="BK184">
        <v>1493771.5234847991</v>
      </c>
      <c r="BL184">
        <v>7969518.0035145096</v>
      </c>
      <c r="BM184">
        <v>7969518.0035145096</v>
      </c>
      <c r="BN184">
        <v>647175797.15393555</v>
      </c>
      <c r="BO184">
        <v>146457620.90563399</v>
      </c>
      <c r="BP184">
        <f t="shared" si="15"/>
        <v>1803523.326571075</v>
      </c>
      <c r="BQ184">
        <f t="shared" si="16"/>
        <v>1.2073622359352922E-3</v>
      </c>
      <c r="BR184">
        <f t="shared" si="17"/>
        <v>0.24147244718705843</v>
      </c>
      <c r="BS184">
        <v>24.881676549666199</v>
      </c>
      <c r="BT184">
        <v>5.2878751517534717</v>
      </c>
      <c r="BU184">
        <f t="shared" si="18"/>
        <v>30.169551701419671</v>
      </c>
      <c r="BV184">
        <f t="shared" si="19"/>
        <v>5441.1490245702444</v>
      </c>
      <c r="BW184">
        <f t="shared" si="21"/>
        <v>19969.016920172795</v>
      </c>
      <c r="BX184">
        <f t="shared" si="20"/>
        <v>1.3368186905576663E-2</v>
      </c>
    </row>
    <row r="185" spans="1:76" x14ac:dyDescent="0.25">
      <c r="A185">
        <v>27034</v>
      </c>
      <c r="B185" t="s">
        <v>253</v>
      </c>
      <c r="C185" t="s">
        <v>607</v>
      </c>
      <c r="D185" t="s">
        <v>667</v>
      </c>
      <c r="E185" t="s">
        <v>770</v>
      </c>
      <c r="F185">
        <v>47.836390000000002</v>
      </c>
      <c r="G185">
        <v>67.383889999999994</v>
      </c>
      <c r="H185" t="s">
        <v>825</v>
      </c>
      <c r="I185" t="s">
        <v>832</v>
      </c>
      <c r="J185" t="s">
        <v>839</v>
      </c>
      <c r="L185">
        <v>720000000</v>
      </c>
      <c r="M185">
        <v>4430812.346153846</v>
      </c>
      <c r="O185">
        <v>1991</v>
      </c>
      <c r="P185">
        <v>2026</v>
      </c>
      <c r="Q185">
        <v>35</v>
      </c>
      <c r="AC185">
        <v>200000</v>
      </c>
      <c r="AF185">
        <v>80000</v>
      </c>
      <c r="AG185">
        <v>80000</v>
      </c>
      <c r="AH185">
        <v>185000</v>
      </c>
      <c r="AI185">
        <v>195100</v>
      </c>
      <c r="AJ185">
        <v>190000</v>
      </c>
      <c r="AL185">
        <v>0</v>
      </c>
      <c r="AM185">
        <v>0</v>
      </c>
      <c r="AN185">
        <v>254000</v>
      </c>
      <c r="AO185">
        <v>243000</v>
      </c>
      <c r="AP185">
        <v>236000</v>
      </c>
      <c r="AQ185">
        <v>214700</v>
      </c>
      <c r="AR185">
        <v>199300</v>
      </c>
      <c r="AS185">
        <v>178600</v>
      </c>
      <c r="AT185">
        <v>176200</v>
      </c>
      <c r="AU185">
        <v>181400</v>
      </c>
      <c r="AV185">
        <v>170300</v>
      </c>
      <c r="AW185">
        <v>143600</v>
      </c>
      <c r="AX185">
        <v>138200</v>
      </c>
      <c r="AY185">
        <v>145000</v>
      </c>
      <c r="AZ185">
        <v>113900</v>
      </c>
      <c r="BA185">
        <v>154669</v>
      </c>
      <c r="BB185">
        <v>153197</v>
      </c>
      <c r="BC185">
        <v>153933</v>
      </c>
      <c r="BD185">
        <v>153565</v>
      </c>
      <c r="BE185">
        <v>153749</v>
      </c>
      <c r="BF185">
        <v>167800</v>
      </c>
      <c r="BG185">
        <v>162100</v>
      </c>
      <c r="BH185">
        <v>145000</v>
      </c>
      <c r="BI185">
        <v>145000</v>
      </c>
      <c r="BJ185" t="s">
        <v>1062</v>
      </c>
      <c r="BK185">
        <v>10942958.9053098</v>
      </c>
      <c r="BL185">
        <v>92509793.218979597</v>
      </c>
      <c r="BM185">
        <v>92509793.218979597</v>
      </c>
      <c r="BN185">
        <v>3188084349.7203188</v>
      </c>
      <c r="BO185">
        <v>1343534239.0445499</v>
      </c>
      <c r="BP185">
        <f t="shared" si="15"/>
        <v>38985817.501200691</v>
      </c>
      <c r="BQ185">
        <f t="shared" si="16"/>
        <v>3.5626394870480406E-3</v>
      </c>
      <c r="BR185">
        <f t="shared" si="17"/>
        <v>0.12469238204668143</v>
      </c>
      <c r="BS185">
        <v>11.045657519915149</v>
      </c>
      <c r="BT185">
        <v>2.5825438568212782</v>
      </c>
      <c r="BU185">
        <f t="shared" si="18"/>
        <v>13.628201376736428</v>
      </c>
      <c r="BV185">
        <f t="shared" si="19"/>
        <v>53130.657174305838</v>
      </c>
      <c r="BW185">
        <f t="shared" si="21"/>
        <v>194989.51182970242</v>
      </c>
      <c r="BX185">
        <f t="shared" si="20"/>
        <v>1.7818719188928744E-2</v>
      </c>
    </row>
    <row r="186" spans="1:76" x14ac:dyDescent="0.25">
      <c r="A186">
        <v>81511</v>
      </c>
      <c r="B186" t="s">
        <v>254</v>
      </c>
      <c r="C186" t="s">
        <v>607</v>
      </c>
      <c r="D186" t="s">
        <v>617</v>
      </c>
      <c r="E186" t="s">
        <v>767</v>
      </c>
      <c r="F186">
        <v>29.606670000000001</v>
      </c>
      <c r="G186">
        <v>91.597499999999997</v>
      </c>
      <c r="H186" t="s">
        <v>827</v>
      </c>
      <c r="I186" t="s">
        <v>832</v>
      </c>
      <c r="J186" t="s">
        <v>838</v>
      </c>
      <c r="K186" t="s">
        <v>846</v>
      </c>
      <c r="O186">
        <v>2017</v>
      </c>
      <c r="P186">
        <v>2038</v>
      </c>
      <c r="Q186">
        <v>21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6000</v>
      </c>
      <c r="BD186">
        <v>10000</v>
      </c>
      <c r="BE186">
        <v>10000</v>
      </c>
      <c r="BF186">
        <v>11600</v>
      </c>
      <c r="BG186">
        <v>12000</v>
      </c>
      <c r="BH186">
        <v>12000</v>
      </c>
      <c r="BI186">
        <v>12000</v>
      </c>
      <c r="BJ186" t="s">
        <v>1063</v>
      </c>
      <c r="BK186">
        <v>143503.04367043971</v>
      </c>
      <c r="BL186">
        <v>3359770.9819577131</v>
      </c>
      <c r="BM186">
        <v>3359770.9819577131</v>
      </c>
      <c r="BN186">
        <v>205498324.84892839</v>
      </c>
      <c r="BO186">
        <v>196119867.97438809</v>
      </c>
      <c r="BP186">
        <f t="shared" si="15"/>
        <v>3206438.9911213573</v>
      </c>
      <c r="BQ186">
        <f t="shared" si="16"/>
        <v>2.2344048663421164E-2</v>
      </c>
      <c r="BR186">
        <f t="shared" si="17"/>
        <v>0.46922502193184445</v>
      </c>
      <c r="BS186">
        <v>20.435939452220051</v>
      </c>
      <c r="BT186">
        <v>2.5575810950368298</v>
      </c>
      <c r="BU186">
        <f t="shared" si="18"/>
        <v>22.993520547256882</v>
      </c>
      <c r="BV186">
        <f t="shared" si="19"/>
        <v>7372.7320825874558</v>
      </c>
      <c r="BW186">
        <f t="shared" si="21"/>
        <v>27057.926743095963</v>
      </c>
      <c r="BX186">
        <f t="shared" si="20"/>
        <v>0.18855298153282057</v>
      </c>
    </row>
    <row r="187" spans="1:76" x14ac:dyDescent="0.25">
      <c r="A187">
        <v>74755</v>
      </c>
      <c r="B187" t="s">
        <v>255</v>
      </c>
      <c r="C187" t="s">
        <v>608</v>
      </c>
      <c r="D187" t="s">
        <v>608</v>
      </c>
      <c r="E187" t="s">
        <v>769</v>
      </c>
      <c r="F187">
        <v>-20.155729999999998</v>
      </c>
      <c r="G187">
        <v>-43.876359999999998</v>
      </c>
      <c r="H187" t="s">
        <v>827</v>
      </c>
      <c r="I187" t="s">
        <v>833</v>
      </c>
      <c r="J187" t="s">
        <v>838</v>
      </c>
      <c r="L187">
        <v>924600000</v>
      </c>
      <c r="M187">
        <v>375193650</v>
      </c>
      <c r="N187">
        <v>0.40749999999999997</v>
      </c>
      <c r="O187">
        <v>2004</v>
      </c>
      <c r="P187">
        <v>2050</v>
      </c>
      <c r="Q187">
        <v>46</v>
      </c>
      <c r="AP187">
        <v>81500</v>
      </c>
      <c r="AQ187">
        <v>1018750</v>
      </c>
      <c r="AR187">
        <v>1752250</v>
      </c>
      <c r="AS187">
        <v>2445000</v>
      </c>
      <c r="AT187">
        <v>1711500</v>
      </c>
      <c r="AU187">
        <v>2200500</v>
      </c>
      <c r="AV187">
        <v>2119000</v>
      </c>
      <c r="AW187">
        <v>2159750</v>
      </c>
      <c r="AX187">
        <v>2282000</v>
      </c>
      <c r="AY187">
        <v>2200500</v>
      </c>
      <c r="BJ187" t="s">
        <v>1064</v>
      </c>
      <c r="BK187">
        <v>27205225.339516941</v>
      </c>
      <c r="BL187">
        <v>188371341.2463015</v>
      </c>
      <c r="BM187">
        <v>7810529.1384273013</v>
      </c>
      <c r="BN187">
        <v>3863376623.3766241</v>
      </c>
      <c r="BO187">
        <v>3863376623.3766241</v>
      </c>
      <c r="BP187">
        <f t="shared" si="15"/>
        <v>7810529.1384273013</v>
      </c>
      <c r="BQ187">
        <f t="shared" si="16"/>
        <v>2.8709665297578404E-4</v>
      </c>
      <c r="BR187">
        <f t="shared" si="17"/>
        <v>1.3206446036886066E-2</v>
      </c>
      <c r="BS187">
        <v>38.633664470357843</v>
      </c>
      <c r="BT187">
        <v>27.790415258303739</v>
      </c>
      <c r="BU187">
        <f t="shared" si="18"/>
        <v>66.424079728661582</v>
      </c>
      <c r="BV187">
        <f t="shared" si="19"/>
        <v>51880.72102139295</v>
      </c>
      <c r="BW187">
        <f t="shared" si="21"/>
        <v>190402.24614851212</v>
      </c>
      <c r="BX187">
        <f t="shared" si="20"/>
        <v>6.9987380649239985E-3</v>
      </c>
    </row>
    <row r="188" spans="1:76" x14ac:dyDescent="0.25">
      <c r="A188">
        <v>74748</v>
      </c>
      <c r="B188" t="s">
        <v>256</v>
      </c>
      <c r="C188" t="s">
        <v>608</v>
      </c>
      <c r="D188" t="s">
        <v>608</v>
      </c>
      <c r="E188" t="s">
        <v>769</v>
      </c>
      <c r="F188">
        <v>-20.161940000000001</v>
      </c>
      <c r="G188">
        <v>-43.490560000000002</v>
      </c>
      <c r="H188" t="s">
        <v>827</v>
      </c>
      <c r="I188" t="s">
        <v>832</v>
      </c>
      <c r="J188" t="s">
        <v>838</v>
      </c>
      <c r="L188">
        <v>356800000</v>
      </c>
      <c r="M188">
        <v>119060000</v>
      </c>
      <c r="N188">
        <v>0.46849999999999992</v>
      </c>
      <c r="O188">
        <v>1991</v>
      </c>
      <c r="P188">
        <v>2033</v>
      </c>
      <c r="Q188">
        <v>42</v>
      </c>
      <c r="AC188">
        <v>3841700</v>
      </c>
      <c r="AD188">
        <v>3747063</v>
      </c>
      <c r="AE188">
        <v>3195170</v>
      </c>
      <c r="AF188">
        <v>2547234.5</v>
      </c>
      <c r="AL188">
        <v>4403899.9999999991</v>
      </c>
      <c r="AM188">
        <v>4544449.9999999991</v>
      </c>
      <c r="AN188">
        <v>4638149.9999999991</v>
      </c>
      <c r="AO188">
        <v>4638149.9999999991</v>
      </c>
      <c r="AP188">
        <v>5715699.9999999991</v>
      </c>
      <c r="AQ188">
        <v>11525100</v>
      </c>
      <c r="AR188">
        <v>6043649.9999999991</v>
      </c>
      <c r="AS188">
        <v>6324749.9999999991</v>
      </c>
      <c r="AT188">
        <v>5762549.9999999991</v>
      </c>
      <c r="AU188">
        <v>5668849.9999999991</v>
      </c>
      <c r="AV188">
        <v>6371599.9999999991</v>
      </c>
      <c r="AW188">
        <v>6886949.9999999991</v>
      </c>
      <c r="AX188">
        <v>6886949.9999999991</v>
      </c>
      <c r="AY188">
        <v>7402299.9999999991</v>
      </c>
      <c r="BJ188" t="s">
        <v>1065</v>
      </c>
      <c r="BK188">
        <v>378064923.45474988</v>
      </c>
      <c r="BL188">
        <v>75667123.254702583</v>
      </c>
      <c r="BM188">
        <v>2841231.0477560251</v>
      </c>
      <c r="BN188">
        <v>1490863918.690006</v>
      </c>
      <c r="BO188">
        <v>1490863918.690006</v>
      </c>
      <c r="BP188">
        <f t="shared" si="15"/>
        <v>2841231.0477560251</v>
      </c>
      <c r="BQ188">
        <f t="shared" si="16"/>
        <v>7.5151934799793414E-6</v>
      </c>
      <c r="BR188">
        <f t="shared" si="17"/>
        <v>3.1563812615913232E-4</v>
      </c>
      <c r="BS188">
        <v>42.874168642570908</v>
      </c>
      <c r="BT188">
        <v>35.533804064578831</v>
      </c>
      <c r="BU188">
        <f t="shared" si="18"/>
        <v>78.407972707149739</v>
      </c>
      <c r="BV188">
        <f t="shared" si="19"/>
        <v>22277.516644716085</v>
      </c>
      <c r="BW188">
        <f t="shared" si="21"/>
        <v>81758.486086108023</v>
      </c>
      <c r="BX188">
        <f t="shared" si="20"/>
        <v>2.1625514829305131E-4</v>
      </c>
    </row>
    <row r="189" spans="1:76" x14ac:dyDescent="0.25">
      <c r="A189">
        <v>31975</v>
      </c>
      <c r="B189" t="s">
        <v>257</v>
      </c>
      <c r="C189" t="s">
        <v>608</v>
      </c>
      <c r="D189" t="s">
        <v>668</v>
      </c>
      <c r="E189" t="s">
        <v>778</v>
      </c>
      <c r="F189">
        <v>-28.812149999999999</v>
      </c>
      <c r="G189">
        <v>-70.989999999999995</v>
      </c>
      <c r="H189" t="s">
        <v>825</v>
      </c>
      <c r="I189" t="s">
        <v>835</v>
      </c>
      <c r="J189" t="s">
        <v>838</v>
      </c>
      <c r="L189">
        <v>197900000</v>
      </c>
      <c r="M189">
        <v>75168071.428571433</v>
      </c>
      <c r="N189">
        <v>0.40216285714285721</v>
      </c>
      <c r="O189">
        <v>2000</v>
      </c>
      <c r="P189">
        <v>2034</v>
      </c>
      <c r="Q189">
        <v>34</v>
      </c>
      <c r="AL189">
        <v>317205.14924571442</v>
      </c>
      <c r="AM189">
        <v>276192.58107428579</v>
      </c>
      <c r="AN189">
        <v>141620.84581714289</v>
      </c>
      <c r="AO189">
        <v>125876.9742857143</v>
      </c>
      <c r="AP189">
        <v>118638.04285714289</v>
      </c>
      <c r="AQ189">
        <v>116627.2285714286</v>
      </c>
      <c r="AR189">
        <v>28151.400000000009</v>
      </c>
      <c r="AS189">
        <v>139550.51142857151</v>
      </c>
      <c r="AT189">
        <v>267438.3</v>
      </c>
      <c r="AU189">
        <v>156441.35142857139</v>
      </c>
      <c r="AV189">
        <v>224809.03714285721</v>
      </c>
      <c r="AW189">
        <v>250145.29714285719</v>
      </c>
      <c r="AX189">
        <v>247732.32</v>
      </c>
      <c r="AY189">
        <v>193842.4971428572</v>
      </c>
      <c r="AZ189">
        <v>182179.77428571429</v>
      </c>
      <c r="BA189">
        <v>138344.0228571429</v>
      </c>
      <c r="BB189">
        <v>132810.26194285721</v>
      </c>
      <c r="BJ189" t="s">
        <v>1066</v>
      </c>
      <c r="BK189">
        <v>17149597.768329859</v>
      </c>
      <c r="BL189">
        <v>10635293.27640537</v>
      </c>
      <c r="BM189">
        <v>10635293.27640537</v>
      </c>
      <c r="BN189">
        <v>826913900.52835011</v>
      </c>
      <c r="BO189">
        <v>823179504.53817296</v>
      </c>
      <c r="BP189">
        <f t="shared" si="15"/>
        <v>10587263.612687793</v>
      </c>
      <c r="BQ189">
        <f t="shared" si="16"/>
        <v>6.1734763437071858E-4</v>
      </c>
      <c r="BR189">
        <f t="shared" si="17"/>
        <v>2.0989819568604431E-2</v>
      </c>
      <c r="BS189">
        <v>0.29470257882553458</v>
      </c>
      <c r="BT189">
        <v>1.200385429659806</v>
      </c>
      <c r="BU189">
        <f t="shared" si="18"/>
        <v>1.4950880084853406</v>
      </c>
      <c r="BV189">
        <f t="shared" si="19"/>
        <v>1582.8890870002706</v>
      </c>
      <c r="BW189">
        <f t="shared" si="21"/>
        <v>5809.2029492909933</v>
      </c>
      <c r="BX189">
        <f t="shared" si="20"/>
        <v>3.3873697959370462E-4</v>
      </c>
    </row>
    <row r="190" spans="1:76" x14ac:dyDescent="0.25">
      <c r="A190">
        <v>33102</v>
      </c>
      <c r="B190" t="s">
        <v>258</v>
      </c>
      <c r="C190" t="s">
        <v>608</v>
      </c>
      <c r="D190" t="s">
        <v>608</v>
      </c>
      <c r="E190" t="s">
        <v>769</v>
      </c>
      <c r="F190">
        <v>-19.783059999999999</v>
      </c>
      <c r="G190">
        <v>-43.1875</v>
      </c>
      <c r="H190" t="s">
        <v>825</v>
      </c>
      <c r="I190" t="s">
        <v>832</v>
      </c>
      <c r="J190" t="s">
        <v>838</v>
      </c>
      <c r="L190">
        <v>148000000</v>
      </c>
      <c r="M190">
        <v>61409842.105263159</v>
      </c>
      <c r="N190">
        <v>0.57085052631578947</v>
      </c>
      <c r="O190">
        <v>2005</v>
      </c>
      <c r="P190">
        <v>2054</v>
      </c>
      <c r="Q190">
        <v>49</v>
      </c>
      <c r="AQ190">
        <v>856275.78947368416</v>
      </c>
      <c r="AR190">
        <v>799190.73684210528</v>
      </c>
      <c r="AS190">
        <v>753522.69473684207</v>
      </c>
      <c r="AT190">
        <v>685020.63157894742</v>
      </c>
      <c r="AU190">
        <v>667895.11578947364</v>
      </c>
      <c r="AV190">
        <v>913360.84210526315</v>
      </c>
      <c r="AW190">
        <v>970445.89473684214</v>
      </c>
      <c r="AX190">
        <v>1335790.231578947</v>
      </c>
      <c r="AY190">
        <v>1427126.3157894739</v>
      </c>
      <c r="AZ190">
        <v>1484211.368421053</v>
      </c>
      <c r="BA190">
        <v>856275.78947368416</v>
      </c>
      <c r="BB190">
        <v>856275.78947368416</v>
      </c>
      <c r="BC190">
        <v>856275.78947368416</v>
      </c>
      <c r="BD190">
        <v>856275.78947368416</v>
      </c>
      <c r="BE190">
        <v>856275.78947368416</v>
      </c>
      <c r="BF190">
        <v>913360.84210526315</v>
      </c>
      <c r="BG190">
        <v>1027530.947368421</v>
      </c>
      <c r="BH190">
        <v>1027530.947368421</v>
      </c>
      <c r="BI190">
        <v>1141701.0526315791</v>
      </c>
      <c r="BJ190" t="s">
        <v>1067</v>
      </c>
      <c r="BK190">
        <v>41056495.977914333</v>
      </c>
      <c r="BL190">
        <v>3617114.9779135119</v>
      </c>
      <c r="BM190">
        <v>3617114.9779135119</v>
      </c>
      <c r="BN190">
        <v>618407679.27724433</v>
      </c>
      <c r="BO190">
        <v>618407679.27724433</v>
      </c>
      <c r="BP190">
        <f t="shared" si="15"/>
        <v>3617114.9779135119</v>
      </c>
      <c r="BQ190">
        <f t="shared" si="16"/>
        <v>8.8100917814790599E-5</v>
      </c>
      <c r="BR190">
        <f t="shared" si="17"/>
        <v>4.3169449729247395E-3</v>
      </c>
      <c r="BS190">
        <v>49.360669691291669</v>
      </c>
      <c r="BT190">
        <v>13.49436414796128</v>
      </c>
      <c r="BU190">
        <f t="shared" si="18"/>
        <v>62.855033839252947</v>
      </c>
      <c r="BV190">
        <f t="shared" si="19"/>
        <v>22735.388433722244</v>
      </c>
      <c r="BW190">
        <f t="shared" si="21"/>
        <v>83438.875551760633</v>
      </c>
      <c r="BX190">
        <f t="shared" si="20"/>
        <v>2.0322941245800711E-3</v>
      </c>
    </row>
    <row r="191" spans="1:76" x14ac:dyDescent="0.25">
      <c r="A191">
        <v>60449</v>
      </c>
      <c r="B191" t="s">
        <v>259</v>
      </c>
      <c r="C191" t="s">
        <v>608</v>
      </c>
      <c r="D191" t="s">
        <v>669</v>
      </c>
      <c r="E191" t="s">
        <v>767</v>
      </c>
      <c r="F191">
        <v>26.683299999999999</v>
      </c>
      <c r="G191">
        <v>102.0167</v>
      </c>
      <c r="H191" t="s">
        <v>825</v>
      </c>
      <c r="I191" t="s">
        <v>832</v>
      </c>
      <c r="J191" t="s">
        <v>838</v>
      </c>
      <c r="K191" t="s">
        <v>865</v>
      </c>
      <c r="N191">
        <v>0.27</v>
      </c>
      <c r="O191">
        <v>1994</v>
      </c>
      <c r="P191">
        <v>2024</v>
      </c>
      <c r="Q191">
        <v>30</v>
      </c>
      <c r="BA191">
        <v>405000</v>
      </c>
      <c r="BB191">
        <v>432000</v>
      </c>
      <c r="BC191">
        <v>383130</v>
      </c>
      <c r="BD191">
        <v>378000</v>
      </c>
      <c r="BE191">
        <v>378000</v>
      </c>
      <c r="BF191">
        <v>347175.45</v>
      </c>
      <c r="BG191">
        <v>347798.61</v>
      </c>
      <c r="BH191">
        <v>347798.61</v>
      </c>
      <c r="BI191">
        <v>347798.61</v>
      </c>
      <c r="BJ191" t="s">
        <v>1068</v>
      </c>
      <c r="BK191">
        <v>35372909.801925123</v>
      </c>
      <c r="BL191">
        <v>29079591.3115067</v>
      </c>
      <c r="BM191">
        <v>23912311.791361339</v>
      </c>
      <c r="BN191">
        <v>896816340.26394176</v>
      </c>
      <c r="BO191">
        <v>896816340.26394176</v>
      </c>
      <c r="BP191">
        <f t="shared" si="15"/>
        <v>23912311.791361339</v>
      </c>
      <c r="BQ191">
        <f t="shared" si="16"/>
        <v>6.7600635416371489E-4</v>
      </c>
      <c r="BR191">
        <f t="shared" si="17"/>
        <v>2.0280190624911446E-2</v>
      </c>
      <c r="BS191">
        <v>36.399331248392379</v>
      </c>
      <c r="BT191">
        <v>4.9285341671709322</v>
      </c>
      <c r="BU191">
        <f t="shared" si="18"/>
        <v>41.327865415563309</v>
      </c>
      <c r="BV191">
        <f t="shared" si="19"/>
        <v>98824.480348836907</v>
      </c>
      <c r="BW191">
        <f t="shared" si="21"/>
        <v>362685.84288023144</v>
      </c>
      <c r="BX191">
        <f t="shared" si="20"/>
        <v>1.0253209162354315E-2</v>
      </c>
    </row>
    <row r="192" spans="1:76" x14ac:dyDescent="0.25">
      <c r="A192">
        <v>31824</v>
      </c>
      <c r="B192" t="s">
        <v>260</v>
      </c>
      <c r="C192" t="s">
        <v>608</v>
      </c>
      <c r="D192" t="s">
        <v>608</v>
      </c>
      <c r="E192" t="s">
        <v>765</v>
      </c>
      <c r="F192">
        <v>-22.92362</v>
      </c>
      <c r="G192">
        <v>118.97678999999999</v>
      </c>
      <c r="H192" t="s">
        <v>825</v>
      </c>
      <c r="I192" t="s">
        <v>832</v>
      </c>
      <c r="J192" t="s">
        <v>838</v>
      </c>
      <c r="K192" t="s">
        <v>866</v>
      </c>
      <c r="L192">
        <v>759000000</v>
      </c>
      <c r="M192">
        <v>330197600</v>
      </c>
      <c r="N192">
        <v>0.62105399999999999</v>
      </c>
      <c r="O192">
        <v>2003</v>
      </c>
      <c r="P192">
        <v>2050</v>
      </c>
      <c r="Q192">
        <v>47</v>
      </c>
      <c r="AO192">
        <v>1028465.424</v>
      </c>
      <c r="AP192">
        <v>4147398.6120000002</v>
      </c>
      <c r="AQ192">
        <v>12137879.376</v>
      </c>
      <c r="AR192">
        <v>13142744.748</v>
      </c>
      <c r="AS192">
        <v>14675878.6524</v>
      </c>
      <c r="AT192">
        <v>19822801.572000001</v>
      </c>
      <c r="AU192">
        <v>25947636.120000001</v>
      </c>
      <c r="AV192">
        <v>28266651.756000001</v>
      </c>
      <c r="AW192">
        <v>29075574.590999998</v>
      </c>
      <c r="AX192">
        <v>30997901.300310001</v>
      </c>
      <c r="AY192">
        <v>32672554.779690001</v>
      </c>
      <c r="AZ192">
        <v>34311406.980186</v>
      </c>
      <c r="BA192">
        <v>36527912.064000003</v>
      </c>
      <c r="BB192">
        <v>34193991.131999999</v>
      </c>
      <c r="BC192">
        <v>35614962.684</v>
      </c>
      <c r="BD192">
        <v>37640840.832000002</v>
      </c>
      <c r="BE192">
        <v>34662265.847999997</v>
      </c>
      <c r="BF192">
        <v>37627798.697999999</v>
      </c>
      <c r="BG192">
        <v>38276179.074000001</v>
      </c>
      <c r="BH192">
        <v>68995994.129999995</v>
      </c>
      <c r="BI192">
        <v>78453732.979565993</v>
      </c>
      <c r="BJ192" t="s">
        <v>1069</v>
      </c>
      <c r="BK192">
        <v>619974831.03438592</v>
      </c>
      <c r="BL192">
        <v>124065026.1577993</v>
      </c>
      <c r="BM192">
        <v>75453008.696930826</v>
      </c>
      <c r="BN192">
        <v>3171428571.4285712</v>
      </c>
      <c r="BO192">
        <v>3171428571.4285712</v>
      </c>
      <c r="BP192">
        <f t="shared" si="15"/>
        <v>75453008.696930826</v>
      </c>
      <c r="BQ192">
        <f t="shared" si="16"/>
        <v>1.2170334168411741E-4</v>
      </c>
      <c r="BR192">
        <f t="shared" si="17"/>
        <v>5.7200570591535186E-3</v>
      </c>
      <c r="BS192">
        <v>21.046553683007239</v>
      </c>
      <c r="BT192">
        <v>3.284416429786269</v>
      </c>
      <c r="BU192">
        <f t="shared" si="18"/>
        <v>24.330970112793509</v>
      </c>
      <c r="BV192">
        <f t="shared" si="19"/>
        <v>183584.48995253726</v>
      </c>
      <c r="BW192">
        <f t="shared" si="21"/>
        <v>673755.07812581176</v>
      </c>
      <c r="BX192">
        <f t="shared" si="20"/>
        <v>1.0867458554756123E-3</v>
      </c>
    </row>
    <row r="193" spans="1:76" x14ac:dyDescent="0.25">
      <c r="A193">
        <v>59309</v>
      </c>
      <c r="B193" t="s">
        <v>261</v>
      </c>
      <c r="C193" t="s">
        <v>608</v>
      </c>
      <c r="D193" t="s">
        <v>608</v>
      </c>
      <c r="E193" t="s">
        <v>766</v>
      </c>
      <c r="F193">
        <v>20.408280000000001</v>
      </c>
      <c r="G193">
        <v>81.064170000000004</v>
      </c>
      <c r="H193" t="s">
        <v>826</v>
      </c>
      <c r="I193" t="s">
        <v>832</v>
      </c>
      <c r="J193" t="s">
        <v>838</v>
      </c>
      <c r="N193">
        <v>0.61</v>
      </c>
      <c r="O193">
        <v>2010</v>
      </c>
      <c r="P193">
        <v>2059</v>
      </c>
      <c r="Q193">
        <v>49</v>
      </c>
      <c r="AV193">
        <v>29466.05</v>
      </c>
      <c r="AW193">
        <v>216282.21</v>
      </c>
      <c r="AX193">
        <v>380487.5</v>
      </c>
      <c r="AY193">
        <v>377968.2</v>
      </c>
      <c r="AZ193">
        <v>550555.5</v>
      </c>
      <c r="BA193">
        <v>934642</v>
      </c>
      <c r="BB193">
        <v>964318.5</v>
      </c>
      <c r="BC193">
        <v>912011</v>
      </c>
      <c r="BD193">
        <v>1123040.5</v>
      </c>
      <c r="BE193">
        <v>1179282.5</v>
      </c>
      <c r="BF193">
        <v>1219481.5</v>
      </c>
      <c r="BG193">
        <v>1376495.5</v>
      </c>
      <c r="BH193">
        <v>1463695</v>
      </c>
      <c r="BI193">
        <v>1596065</v>
      </c>
      <c r="BJ193" t="s">
        <v>1070</v>
      </c>
      <c r="BK193">
        <v>24512525.672007062</v>
      </c>
      <c r="BL193">
        <v>1115909.293939505</v>
      </c>
      <c r="BM193">
        <v>1115909.293939505</v>
      </c>
      <c r="BN193">
        <v>283065024.72808969</v>
      </c>
      <c r="BO193">
        <v>283065024.72808969</v>
      </c>
      <c r="BP193">
        <f t="shared" si="15"/>
        <v>1115909.293939505</v>
      </c>
      <c r="BQ193">
        <f t="shared" si="16"/>
        <v>4.5524043865208747E-5</v>
      </c>
      <c r="BR193">
        <f t="shared" si="17"/>
        <v>2.2306781493952287E-3</v>
      </c>
      <c r="BS193">
        <v>36.526391912270327</v>
      </c>
      <c r="BT193">
        <v>7.4870121411436301</v>
      </c>
      <c r="BU193">
        <f t="shared" si="18"/>
        <v>44.013404053413957</v>
      </c>
      <c r="BV193">
        <f t="shared" si="19"/>
        <v>4911.4966641119318</v>
      </c>
      <c r="BW193">
        <f t="shared" si="21"/>
        <v>18025.192757290788</v>
      </c>
      <c r="BX193">
        <f t="shared" si="20"/>
        <v>7.3534620620001182E-4</v>
      </c>
    </row>
    <row r="194" spans="1:76" x14ac:dyDescent="0.25">
      <c r="A194">
        <v>37403</v>
      </c>
      <c r="B194" t="s">
        <v>262</v>
      </c>
      <c r="C194" t="s">
        <v>608</v>
      </c>
      <c r="D194" t="s">
        <v>670</v>
      </c>
      <c r="E194" t="s">
        <v>767</v>
      </c>
      <c r="F194">
        <v>26.68196</v>
      </c>
      <c r="G194">
        <v>102.01385000000001</v>
      </c>
      <c r="H194" t="s">
        <v>825</v>
      </c>
      <c r="I194" t="s">
        <v>832</v>
      </c>
      <c r="J194" t="s">
        <v>838</v>
      </c>
      <c r="K194" t="s">
        <v>865</v>
      </c>
      <c r="L194">
        <v>46380000</v>
      </c>
      <c r="M194">
        <v>6252280</v>
      </c>
      <c r="N194">
        <v>0.2349615384615385</v>
      </c>
      <c r="O194">
        <v>2000</v>
      </c>
      <c r="P194">
        <v>2025</v>
      </c>
      <c r="Q194">
        <v>25</v>
      </c>
      <c r="AL194">
        <v>6766.8923076923083</v>
      </c>
      <c r="AM194">
        <v>17669.107692307691</v>
      </c>
      <c r="AN194">
        <v>28571.323076923079</v>
      </c>
      <c r="AO194">
        <v>39473.538461538468</v>
      </c>
      <c r="AP194">
        <v>50375.753846153857</v>
      </c>
      <c r="AQ194">
        <v>61277.969230769238</v>
      </c>
      <c r="AT194">
        <v>80521.319230769237</v>
      </c>
      <c r="AU194">
        <v>112570.0730769231</v>
      </c>
      <c r="AV194">
        <v>118256.14230769229</v>
      </c>
      <c r="AW194">
        <v>123072.8538461539</v>
      </c>
      <c r="AX194">
        <v>129064.3730769231</v>
      </c>
      <c r="AY194">
        <v>53171.79615384616</v>
      </c>
      <c r="AZ194">
        <v>35291.223076923081</v>
      </c>
      <c r="BA194">
        <v>8599.59230769231</v>
      </c>
      <c r="BE194">
        <v>84586.153846153858</v>
      </c>
      <c r="BF194">
        <v>130110.8917692308</v>
      </c>
      <c r="BG194">
        <v>118012.2522307693</v>
      </c>
      <c r="BH194">
        <v>118012.2522307693</v>
      </c>
      <c r="BI194">
        <v>118012.2522307693</v>
      </c>
      <c r="BJ194" t="s">
        <v>1068</v>
      </c>
      <c r="BK194">
        <v>2446853.2034946801</v>
      </c>
      <c r="BL194">
        <v>29079591.3115067</v>
      </c>
      <c r="BM194">
        <v>5167279.5201453688</v>
      </c>
      <c r="BN194">
        <v>193795595.7086392</v>
      </c>
      <c r="BO194">
        <v>193795595.7086392</v>
      </c>
      <c r="BP194">
        <f t="shared" si="15"/>
        <v>5167279.5201453688</v>
      </c>
      <c r="BQ194">
        <f t="shared" si="16"/>
        <v>2.1118060996733611E-3</v>
      </c>
      <c r="BR194">
        <f t="shared" si="17"/>
        <v>5.279515249183403E-2</v>
      </c>
      <c r="BS194">
        <v>36.399331248392379</v>
      </c>
      <c r="BT194">
        <v>4.9285341671709322</v>
      </c>
      <c r="BU194">
        <f t="shared" si="18"/>
        <v>41.327865415563309</v>
      </c>
      <c r="BV194">
        <f t="shared" si="19"/>
        <v>21355.263257316434</v>
      </c>
      <c r="BW194">
        <f t="shared" si="21"/>
        <v>78373.816154351312</v>
      </c>
      <c r="BX194">
        <f t="shared" si="20"/>
        <v>3.2030452845481346E-2</v>
      </c>
    </row>
    <row r="195" spans="1:76" x14ac:dyDescent="0.25">
      <c r="A195">
        <v>32991</v>
      </c>
      <c r="B195" t="s">
        <v>263</v>
      </c>
      <c r="C195" t="s">
        <v>608</v>
      </c>
      <c r="D195" t="s">
        <v>608</v>
      </c>
      <c r="E195" t="s">
        <v>767</v>
      </c>
      <c r="F195">
        <v>27.09205</v>
      </c>
      <c r="G195">
        <v>102.10789</v>
      </c>
      <c r="H195" t="s">
        <v>825</v>
      </c>
      <c r="I195" t="s">
        <v>832</v>
      </c>
      <c r="J195" t="s">
        <v>838</v>
      </c>
      <c r="K195" t="s">
        <v>865</v>
      </c>
      <c r="L195">
        <v>612000000</v>
      </c>
      <c r="M195">
        <v>275400000</v>
      </c>
      <c r="N195">
        <v>0.45</v>
      </c>
      <c r="O195">
        <v>2005</v>
      </c>
      <c r="P195">
        <v>2052</v>
      </c>
      <c r="Q195">
        <v>47</v>
      </c>
      <c r="AQ195">
        <v>2001060</v>
      </c>
      <c r="AR195">
        <v>2001060</v>
      </c>
      <c r="AS195">
        <v>2001060</v>
      </c>
      <c r="AT195">
        <v>450000</v>
      </c>
      <c r="AU195">
        <v>738900</v>
      </c>
      <c r="AV195">
        <v>958950</v>
      </c>
      <c r="AW195">
        <v>1355400</v>
      </c>
      <c r="AX195">
        <v>2053800</v>
      </c>
      <c r="AY195">
        <v>2025000</v>
      </c>
      <c r="AZ195">
        <v>2025000</v>
      </c>
      <c r="BA195">
        <v>1586250</v>
      </c>
      <c r="BB195">
        <v>2160000</v>
      </c>
      <c r="BC195">
        <v>2083050</v>
      </c>
      <c r="BD195">
        <v>2498850</v>
      </c>
      <c r="BE195">
        <v>2700000</v>
      </c>
      <c r="BF195">
        <v>2702506.5</v>
      </c>
      <c r="BG195">
        <v>2698295.4</v>
      </c>
      <c r="BH195">
        <v>2698295.4</v>
      </c>
      <c r="BI195">
        <v>2698295.4</v>
      </c>
      <c r="BJ195" t="s">
        <v>1071</v>
      </c>
      <c r="BK195">
        <v>226020279.8831335</v>
      </c>
      <c r="BL195">
        <v>28933721.552535869</v>
      </c>
      <c r="BM195">
        <v>28933721.552535869</v>
      </c>
      <c r="BN195">
        <v>2557199322.4167132</v>
      </c>
      <c r="BO195">
        <v>2557199322.4167132</v>
      </c>
      <c r="BP195">
        <f t="shared" ref="BP195:BP258" si="22">(BO195/BN195)*BM195</f>
        <v>28933721.552535869</v>
      </c>
      <c r="BQ195">
        <f t="shared" ref="BQ195:BQ258" si="23">BP195/(BK195*1000)</f>
        <v>1.2801382941166338E-4</v>
      </c>
      <c r="BR195">
        <f t="shared" ref="BR195:BR258" si="24">BQ195*Q195</f>
        <v>6.0166499823481791E-3</v>
      </c>
      <c r="BS195">
        <v>35.519967985290727</v>
      </c>
      <c r="BT195">
        <v>5.9029939092101387</v>
      </c>
      <c r="BU195">
        <f t="shared" ref="BU195:BU258" si="25">SUM(BS195:BT195)</f>
        <v>41.422961894500865</v>
      </c>
      <c r="BV195">
        <f t="shared" si="19"/>
        <v>119852.04453367916</v>
      </c>
      <c r="BW195">
        <f t="shared" si="21"/>
        <v>439857.00343860249</v>
      </c>
      <c r="BX195">
        <f t="shared" si="20"/>
        <v>1.9460952958116672E-3</v>
      </c>
    </row>
    <row r="196" spans="1:76" x14ac:dyDescent="0.25">
      <c r="A196">
        <v>70068</v>
      </c>
      <c r="B196" t="s">
        <v>264</v>
      </c>
      <c r="C196" t="s">
        <v>608</v>
      </c>
      <c r="D196" t="s">
        <v>608</v>
      </c>
      <c r="E196" t="s">
        <v>767</v>
      </c>
      <c r="F196">
        <v>41.01885</v>
      </c>
      <c r="G196">
        <v>118.64027</v>
      </c>
      <c r="H196" t="s">
        <v>825</v>
      </c>
      <c r="I196" t="s">
        <v>832</v>
      </c>
      <c r="J196" t="s">
        <v>838</v>
      </c>
      <c r="K196" t="s">
        <v>865</v>
      </c>
      <c r="N196">
        <v>0.27</v>
      </c>
      <c r="O196">
        <v>2006</v>
      </c>
      <c r="P196">
        <v>2036</v>
      </c>
      <c r="Q196">
        <v>30</v>
      </c>
      <c r="AU196">
        <v>12150</v>
      </c>
      <c r="AV196">
        <v>40770</v>
      </c>
      <c r="AW196">
        <v>49410</v>
      </c>
      <c r="AX196">
        <v>48600</v>
      </c>
      <c r="AY196">
        <v>49950</v>
      </c>
      <c r="AZ196">
        <v>54000</v>
      </c>
      <c r="BA196">
        <v>47790</v>
      </c>
      <c r="BB196">
        <v>54000</v>
      </c>
      <c r="BC196">
        <v>56430.000000000007</v>
      </c>
      <c r="BD196">
        <v>56430.000000000007</v>
      </c>
      <c r="BE196">
        <v>59400.000000000007</v>
      </c>
      <c r="BF196">
        <v>134887.41</v>
      </c>
      <c r="BG196">
        <v>147494.51999999999</v>
      </c>
      <c r="BH196">
        <v>147494.51999999999</v>
      </c>
      <c r="BI196">
        <v>147494.51999999999</v>
      </c>
      <c r="BJ196" t="s">
        <v>1072</v>
      </c>
      <c r="BK196">
        <v>6894917.2782849837</v>
      </c>
      <c r="BL196">
        <v>555026.95712813037</v>
      </c>
      <c r="BM196">
        <v>555026.95712813037</v>
      </c>
      <c r="BN196">
        <v>174808194.026425</v>
      </c>
      <c r="BO196">
        <v>174808194.026425</v>
      </c>
      <c r="BP196">
        <f t="shared" si="22"/>
        <v>555026.95712813037</v>
      </c>
      <c r="BQ196">
        <f t="shared" si="23"/>
        <v>8.0497986375579222E-5</v>
      </c>
      <c r="BR196">
        <f t="shared" si="24"/>
        <v>2.4149395912673767E-3</v>
      </c>
      <c r="BS196">
        <v>12.863542502847711</v>
      </c>
      <c r="BT196">
        <v>4.9630279782371289</v>
      </c>
      <c r="BU196">
        <f t="shared" si="25"/>
        <v>17.82657048108484</v>
      </c>
      <c r="BV196">
        <f t="shared" ref="BV196:BV259" si="26">(BP196/10000)*BU196</f>
        <v>989.422717014667</v>
      </c>
      <c r="BW196">
        <f t="shared" si="21"/>
        <v>3631.1813714438276</v>
      </c>
      <c r="BX196">
        <f t="shared" ref="BX196:BX259" si="27">(BW196*1000)/(BK196*1000)</f>
        <v>5.2664611116944894E-4</v>
      </c>
    </row>
    <row r="197" spans="1:76" x14ac:dyDescent="0.25">
      <c r="A197">
        <v>40496</v>
      </c>
      <c r="B197" t="s">
        <v>265</v>
      </c>
      <c r="C197" t="s">
        <v>608</v>
      </c>
      <c r="D197" t="s">
        <v>608</v>
      </c>
      <c r="E197" t="s">
        <v>767</v>
      </c>
      <c r="F197">
        <v>42.095469999999999</v>
      </c>
      <c r="G197">
        <v>120.87781</v>
      </c>
      <c r="H197" t="s">
        <v>825</v>
      </c>
      <c r="I197" t="s">
        <v>832</v>
      </c>
      <c r="J197" t="s">
        <v>839</v>
      </c>
      <c r="K197" t="s">
        <v>866</v>
      </c>
      <c r="N197">
        <v>0.27</v>
      </c>
      <c r="O197">
        <v>1960</v>
      </c>
      <c r="P197">
        <v>2040</v>
      </c>
      <c r="Q197">
        <v>80</v>
      </c>
      <c r="AY197">
        <v>291600</v>
      </c>
      <c r="AZ197">
        <v>324000</v>
      </c>
      <c r="BA197">
        <v>216000</v>
      </c>
      <c r="BB197">
        <v>162000</v>
      </c>
      <c r="BC197">
        <v>187650</v>
      </c>
      <c r="BD197">
        <v>189000</v>
      </c>
      <c r="BE197">
        <v>114813.72</v>
      </c>
      <c r="BF197">
        <v>133461</v>
      </c>
      <c r="BG197">
        <v>137605.5</v>
      </c>
      <c r="BH197">
        <v>140157</v>
      </c>
      <c r="BI197">
        <v>140157</v>
      </c>
      <c r="BJ197" t="s">
        <v>1073</v>
      </c>
      <c r="BK197">
        <v>673038528.29288495</v>
      </c>
      <c r="BL197">
        <v>9580819.5912378822</v>
      </c>
      <c r="BM197">
        <v>9580819.5912378822</v>
      </c>
      <c r="BN197">
        <v>24087304768.56031</v>
      </c>
      <c r="BO197">
        <v>24087304768.56031</v>
      </c>
      <c r="BP197">
        <f t="shared" si="22"/>
        <v>9580819.5912378822</v>
      </c>
      <c r="BQ197">
        <f t="shared" si="23"/>
        <v>1.42351725621696E-5</v>
      </c>
      <c r="BR197">
        <f t="shared" si="24"/>
        <v>1.1388138049735681E-3</v>
      </c>
      <c r="BS197">
        <v>2.3154574232486009</v>
      </c>
      <c r="BT197">
        <v>1.3844837465591231</v>
      </c>
      <c r="BU197">
        <f t="shared" si="25"/>
        <v>3.6999411698077243</v>
      </c>
      <c r="BV197">
        <f t="shared" si="26"/>
        <v>3544.8468846121455</v>
      </c>
      <c r="BW197">
        <f t="shared" si="21"/>
        <v>13009.588066526574</v>
      </c>
      <c r="BX197">
        <f t="shared" si="27"/>
        <v>1.9329633475106519E-5</v>
      </c>
    </row>
    <row r="198" spans="1:76" x14ac:dyDescent="0.25">
      <c r="A198">
        <v>37170</v>
      </c>
      <c r="B198" t="s">
        <v>266</v>
      </c>
      <c r="C198" t="s">
        <v>608</v>
      </c>
      <c r="D198" t="s">
        <v>608</v>
      </c>
      <c r="E198" t="s">
        <v>766</v>
      </c>
      <c r="F198">
        <v>21.872589999999999</v>
      </c>
      <c r="G198">
        <v>85.151979999999995</v>
      </c>
      <c r="H198" t="s">
        <v>825</v>
      </c>
      <c r="I198" t="s">
        <v>832</v>
      </c>
      <c r="J198" t="s">
        <v>838</v>
      </c>
      <c r="N198">
        <v>0.61</v>
      </c>
      <c r="O198">
        <v>1992</v>
      </c>
      <c r="P198">
        <v>2022</v>
      </c>
      <c r="Q198">
        <v>30</v>
      </c>
      <c r="AD198">
        <v>915610</v>
      </c>
      <c r="AL198">
        <v>670390</v>
      </c>
      <c r="AM198">
        <v>533750</v>
      </c>
      <c r="AN198">
        <v>539850</v>
      </c>
      <c r="AO198">
        <v>713700</v>
      </c>
      <c r="AP198">
        <v>818620</v>
      </c>
      <c r="AQ198">
        <v>822280</v>
      </c>
      <c r="AR198">
        <v>851560</v>
      </c>
      <c r="AS198">
        <v>929030</v>
      </c>
      <c r="AT198">
        <v>872300</v>
      </c>
      <c r="AU198">
        <v>1098000</v>
      </c>
      <c r="AV198">
        <v>902800</v>
      </c>
      <c r="AW198">
        <v>846680</v>
      </c>
      <c r="AX198">
        <v>758699.7</v>
      </c>
      <c r="AY198">
        <v>836920</v>
      </c>
      <c r="AZ198">
        <v>778159.91999999993</v>
      </c>
      <c r="BJ198" t="s">
        <v>1074</v>
      </c>
      <c r="BK198">
        <v>114565135.7912374</v>
      </c>
      <c r="BL198">
        <v>6719209.1779297534</v>
      </c>
      <c r="BM198">
        <v>6719209.1779297534</v>
      </c>
      <c r="BN198">
        <v>1322971913.6105771</v>
      </c>
      <c r="BO198">
        <v>1322971913.6105771</v>
      </c>
      <c r="BP198">
        <f t="shared" si="22"/>
        <v>6719209.1779297534</v>
      </c>
      <c r="BQ198">
        <f t="shared" si="23"/>
        <v>5.8649685452069942E-5</v>
      </c>
      <c r="BR198">
        <f t="shared" si="24"/>
        <v>1.7594905635620983E-3</v>
      </c>
      <c r="BS198">
        <v>63.075876726444143</v>
      </c>
      <c r="BT198">
        <v>11.238115710441241</v>
      </c>
      <c r="BU198">
        <f t="shared" si="25"/>
        <v>74.313992436885385</v>
      </c>
      <c r="BV198">
        <f t="shared" si="26"/>
        <v>49933.126003052261</v>
      </c>
      <c r="BW198">
        <f t="shared" si="21"/>
        <v>183254.57243120178</v>
      </c>
      <c r="BX198">
        <f t="shared" si="27"/>
        <v>1.5995666671676757E-3</v>
      </c>
    </row>
    <row r="199" spans="1:76" x14ac:dyDescent="0.25">
      <c r="A199">
        <v>32202</v>
      </c>
      <c r="B199" t="s">
        <v>267</v>
      </c>
      <c r="C199" t="s">
        <v>608</v>
      </c>
      <c r="D199" t="s">
        <v>608</v>
      </c>
      <c r="E199" t="s">
        <v>798</v>
      </c>
      <c r="F199">
        <v>-28.30518</v>
      </c>
      <c r="G199">
        <v>22.998349999999999</v>
      </c>
      <c r="H199" t="s">
        <v>825</v>
      </c>
      <c r="I199" t="s">
        <v>832</v>
      </c>
      <c r="J199" t="s">
        <v>838</v>
      </c>
      <c r="L199">
        <v>66500000</v>
      </c>
      <c r="M199">
        <v>30544791.05555556</v>
      </c>
      <c r="N199">
        <v>0.63511000000000006</v>
      </c>
      <c r="O199">
        <v>1964</v>
      </c>
      <c r="P199">
        <v>2035</v>
      </c>
      <c r="Q199">
        <v>71</v>
      </c>
      <c r="AD199">
        <v>724025.4</v>
      </c>
      <c r="AL199">
        <v>2648408.7000000002</v>
      </c>
      <c r="AM199">
        <v>2737324.1</v>
      </c>
      <c r="AN199">
        <v>3032650.25</v>
      </c>
      <c r="AO199">
        <v>3342583.93</v>
      </c>
      <c r="AP199">
        <v>3467700.600000001</v>
      </c>
      <c r="AQ199">
        <v>3670935.8</v>
      </c>
      <c r="AR199">
        <v>3515968.96</v>
      </c>
      <c r="AS199">
        <v>4239359.25</v>
      </c>
      <c r="AT199">
        <v>2853549.23</v>
      </c>
      <c r="AU199">
        <v>1688122.38</v>
      </c>
      <c r="AV199">
        <v>330892.31000000011</v>
      </c>
      <c r="AW199">
        <v>609705.60000000009</v>
      </c>
      <c r="AX199">
        <v>1336271.44</v>
      </c>
      <c r="AY199">
        <v>1864682.96</v>
      </c>
      <c r="AZ199">
        <v>1984083.64</v>
      </c>
      <c r="BA199">
        <v>2176521.9700000002</v>
      </c>
      <c r="BB199">
        <v>1975192.1</v>
      </c>
      <c r="BC199">
        <v>2003136.94</v>
      </c>
      <c r="BD199">
        <v>2466767.2400000002</v>
      </c>
      <c r="BE199">
        <v>2312435.5099999998</v>
      </c>
      <c r="BF199">
        <v>1900884.23</v>
      </c>
      <c r="BG199">
        <v>2066647.94</v>
      </c>
      <c r="BH199">
        <v>1985988.97</v>
      </c>
      <c r="BI199">
        <v>1610003.85</v>
      </c>
      <c r="BJ199" t="s">
        <v>1075</v>
      </c>
      <c r="BK199">
        <v>59772924.28306096</v>
      </c>
      <c r="BL199">
        <v>37212971.844116069</v>
      </c>
      <c r="BM199">
        <v>37212971.844116069</v>
      </c>
      <c r="BN199">
        <v>277865612.64822131</v>
      </c>
      <c r="BO199">
        <v>277865612.64822131</v>
      </c>
      <c r="BP199">
        <f t="shared" si="22"/>
        <v>37212971.844116069</v>
      </c>
      <c r="BQ199">
        <f t="shared" si="23"/>
        <v>6.225723819013795E-4</v>
      </c>
      <c r="BR199">
        <f t="shared" si="24"/>
        <v>4.4202639114997944E-2</v>
      </c>
      <c r="BS199">
        <v>30.441300861532149</v>
      </c>
      <c r="BT199">
        <v>14.26457751268666</v>
      </c>
      <c r="BU199">
        <f t="shared" si="25"/>
        <v>44.705878374218813</v>
      </c>
      <c r="BV199">
        <f t="shared" si="26"/>
        <v>166363.85932062822</v>
      </c>
      <c r="BW199">
        <f t="shared" ref="BW199:BW262" si="28">BV199*3.67</f>
        <v>610555.36370670563</v>
      </c>
      <c r="BX199">
        <f t="shared" si="27"/>
        <v>1.0214580782686096E-2</v>
      </c>
    </row>
    <row r="200" spans="1:76" x14ac:dyDescent="0.25">
      <c r="A200">
        <v>37909</v>
      </c>
      <c r="B200" t="s">
        <v>268</v>
      </c>
      <c r="C200" t="s">
        <v>608</v>
      </c>
      <c r="D200" t="s">
        <v>608</v>
      </c>
      <c r="E200" t="s">
        <v>767</v>
      </c>
      <c r="F200">
        <v>41.292189999999998</v>
      </c>
      <c r="G200">
        <v>123.76031</v>
      </c>
      <c r="H200" t="s">
        <v>825</v>
      </c>
      <c r="I200" t="s">
        <v>832</v>
      </c>
      <c r="J200" t="s">
        <v>838</v>
      </c>
      <c r="K200" t="s">
        <v>866</v>
      </c>
      <c r="N200">
        <v>0.27</v>
      </c>
      <c r="O200">
        <v>2009</v>
      </c>
      <c r="P200">
        <v>2041</v>
      </c>
      <c r="Q200">
        <v>32</v>
      </c>
      <c r="AU200">
        <v>144116.54999999999</v>
      </c>
      <c r="AV200">
        <v>172939.86</v>
      </c>
      <c r="AW200">
        <v>172939.86</v>
      </c>
      <c r="AX200">
        <v>187351.38</v>
      </c>
      <c r="AY200">
        <v>210600</v>
      </c>
      <c r="AZ200">
        <v>187199.1</v>
      </c>
      <c r="BA200">
        <v>67500</v>
      </c>
      <c r="BB200">
        <v>121500</v>
      </c>
      <c r="BC200">
        <v>27000</v>
      </c>
      <c r="BD200">
        <v>23760</v>
      </c>
      <c r="BE200">
        <v>167400</v>
      </c>
      <c r="BF200">
        <v>171900.09</v>
      </c>
      <c r="BG200">
        <v>163620</v>
      </c>
      <c r="BH200">
        <v>60750.000000000007</v>
      </c>
      <c r="BI200">
        <v>63492.390000000007</v>
      </c>
      <c r="BJ200" t="s">
        <v>1076</v>
      </c>
      <c r="BK200">
        <v>4740283.9789719591</v>
      </c>
      <c r="BL200">
        <v>193864716.40165299</v>
      </c>
      <c r="BM200">
        <v>4786391.8654346112</v>
      </c>
      <c r="BN200">
        <v>120181352.16012301</v>
      </c>
      <c r="BO200">
        <v>120181352.16012301</v>
      </c>
      <c r="BP200">
        <f t="shared" si="22"/>
        <v>4786391.8654346112</v>
      </c>
      <c r="BQ200">
        <f t="shared" si="23"/>
        <v>1.0097268194621226E-3</v>
      </c>
      <c r="BR200">
        <f t="shared" si="24"/>
        <v>3.2311258222787922E-2</v>
      </c>
      <c r="BS200">
        <v>25.83128265453313</v>
      </c>
      <c r="BT200">
        <v>5.2858858909796984</v>
      </c>
      <c r="BU200">
        <f t="shared" si="25"/>
        <v>31.117168545512829</v>
      </c>
      <c r="BV200">
        <f t="shared" si="26"/>
        <v>14893.896240160035</v>
      </c>
      <c r="BW200">
        <f t="shared" si="28"/>
        <v>54660.599201387326</v>
      </c>
      <c r="BX200">
        <f t="shared" si="27"/>
        <v>1.1531081142788779E-2</v>
      </c>
    </row>
    <row r="201" spans="1:76" x14ac:dyDescent="0.25">
      <c r="A201">
        <v>59109</v>
      </c>
      <c r="B201" t="s">
        <v>269</v>
      </c>
      <c r="C201" t="s">
        <v>608</v>
      </c>
      <c r="D201" t="s">
        <v>608</v>
      </c>
      <c r="E201" t="s">
        <v>766</v>
      </c>
      <c r="F201">
        <v>15.60882</v>
      </c>
      <c r="G201">
        <v>73.91086</v>
      </c>
      <c r="H201" t="s">
        <v>825</v>
      </c>
      <c r="I201" t="s">
        <v>832</v>
      </c>
      <c r="J201" t="s">
        <v>838</v>
      </c>
      <c r="N201">
        <v>0.61</v>
      </c>
      <c r="O201">
        <v>1984</v>
      </c>
      <c r="P201">
        <v>2014</v>
      </c>
      <c r="Q201">
        <v>30</v>
      </c>
      <c r="V201">
        <v>1006500</v>
      </c>
      <c r="W201">
        <v>1207800</v>
      </c>
      <c r="X201">
        <v>1085190</v>
      </c>
      <c r="Y201">
        <v>872300</v>
      </c>
      <c r="AA201">
        <v>1220000</v>
      </c>
      <c r="AB201">
        <v>1604300</v>
      </c>
      <c r="AC201">
        <v>1225490</v>
      </c>
      <c r="AD201">
        <v>1316990</v>
      </c>
      <c r="AE201">
        <v>1329800</v>
      </c>
      <c r="AG201">
        <v>1495720</v>
      </c>
      <c r="AH201">
        <v>1543910</v>
      </c>
      <c r="AI201">
        <v>1565260</v>
      </c>
      <c r="AJ201">
        <v>1636020</v>
      </c>
      <c r="AK201">
        <v>1840370</v>
      </c>
      <c r="AL201">
        <v>1056520</v>
      </c>
      <c r="AM201">
        <v>1748870</v>
      </c>
      <c r="AN201">
        <v>1796450</v>
      </c>
      <c r="AR201">
        <v>2038356.48</v>
      </c>
      <c r="AS201">
        <v>2140372.88</v>
      </c>
      <c r="AT201">
        <v>2242389.89</v>
      </c>
      <c r="AU201">
        <v>2583350</v>
      </c>
      <c r="AV201">
        <v>4056500</v>
      </c>
      <c r="BJ201" t="s">
        <v>1077</v>
      </c>
      <c r="BK201">
        <v>82451509.709063858</v>
      </c>
      <c r="BL201">
        <v>41180163.415177591</v>
      </c>
      <c r="BM201">
        <v>20535295.545804959</v>
      </c>
      <c r="BN201">
        <v>952131124.5914346</v>
      </c>
      <c r="BO201">
        <v>952131124.5914346</v>
      </c>
      <c r="BP201">
        <f t="shared" si="22"/>
        <v>20535295.545804959</v>
      </c>
      <c r="BQ201">
        <f t="shared" si="23"/>
        <v>2.4905906051041687E-4</v>
      </c>
      <c r="BR201">
        <f t="shared" si="24"/>
        <v>7.4717718153125062E-3</v>
      </c>
      <c r="BS201">
        <v>39.070927121503964</v>
      </c>
      <c r="BT201">
        <v>4.866104160383756</v>
      </c>
      <c r="BU201">
        <f t="shared" si="25"/>
        <v>43.93703128188772</v>
      </c>
      <c r="BV201">
        <f t="shared" si="26"/>
        <v>90225.992277884216</v>
      </c>
      <c r="BW201">
        <f t="shared" si="28"/>
        <v>331129.39165983506</v>
      </c>
      <c r="BX201">
        <f t="shared" si="27"/>
        <v>4.0160500738949372E-3</v>
      </c>
    </row>
    <row r="202" spans="1:76" x14ac:dyDescent="0.25">
      <c r="A202">
        <v>33660</v>
      </c>
      <c r="B202" t="s">
        <v>270</v>
      </c>
      <c r="C202" t="s">
        <v>608</v>
      </c>
      <c r="D202" t="s">
        <v>671</v>
      </c>
      <c r="E202" t="s">
        <v>787</v>
      </c>
      <c r="F202">
        <v>52.835380000000001</v>
      </c>
      <c r="G202">
        <v>-67.296850000000006</v>
      </c>
      <c r="H202" t="s">
        <v>825</v>
      </c>
      <c r="I202" t="s">
        <v>832</v>
      </c>
      <c r="J202" t="s">
        <v>838</v>
      </c>
      <c r="K202" t="s">
        <v>867</v>
      </c>
      <c r="L202">
        <v>1034500000</v>
      </c>
      <c r="M202">
        <v>209701637.5</v>
      </c>
      <c r="N202">
        <v>0.29281875000000002</v>
      </c>
      <c r="O202">
        <v>2010</v>
      </c>
      <c r="P202">
        <v>2041</v>
      </c>
      <c r="Q202">
        <v>31</v>
      </c>
      <c r="AV202">
        <v>927151.1296687501</v>
      </c>
      <c r="AW202">
        <v>1600592.67440625</v>
      </c>
      <c r="AX202">
        <v>1595928.9501749999</v>
      </c>
      <c r="AY202">
        <v>1720825.8100687501</v>
      </c>
      <c r="AZ202">
        <v>1739472.8008874999</v>
      </c>
      <c r="BD202">
        <v>1946073.4125000001</v>
      </c>
      <c r="BE202">
        <v>2245041.3562500002</v>
      </c>
      <c r="BF202">
        <v>2210488.7437499999</v>
      </c>
      <c r="BG202">
        <v>2206389.28125</v>
      </c>
      <c r="BH202">
        <v>2278129.875</v>
      </c>
      <c r="BI202">
        <v>2291599.5375000001</v>
      </c>
      <c r="BJ202" t="s">
        <v>1078</v>
      </c>
      <c r="BK202">
        <v>62823470.120155007</v>
      </c>
      <c r="BL202">
        <v>238068257.0531927</v>
      </c>
      <c r="BM202">
        <v>50586754.014897369</v>
      </c>
      <c r="BN202">
        <v>4322586109.5426302</v>
      </c>
      <c r="BO202">
        <v>4322586109.5426302</v>
      </c>
      <c r="BP202">
        <f t="shared" si="22"/>
        <v>50586754.014897369</v>
      </c>
      <c r="BQ202">
        <f t="shared" si="23"/>
        <v>8.0522062722969737E-4</v>
      </c>
      <c r="BR202">
        <f t="shared" si="24"/>
        <v>2.4961839444120618E-2</v>
      </c>
      <c r="BS202">
        <v>17.483873275690112</v>
      </c>
      <c r="BT202">
        <v>7.0007750484550444</v>
      </c>
      <c r="BU202">
        <f t="shared" si="25"/>
        <v>24.484648324145155</v>
      </c>
      <c r="BV202">
        <f t="shared" si="26"/>
        <v>123859.88819148</v>
      </c>
      <c r="BW202">
        <f t="shared" si="28"/>
        <v>454565.78966273158</v>
      </c>
      <c r="BX202">
        <f t="shared" si="27"/>
        <v>7.235604604351486E-3</v>
      </c>
    </row>
    <row r="203" spans="1:76" x14ac:dyDescent="0.25">
      <c r="A203">
        <v>37169</v>
      </c>
      <c r="B203" t="s">
        <v>271</v>
      </c>
      <c r="C203" t="s">
        <v>608</v>
      </c>
      <c r="D203" t="s">
        <v>608</v>
      </c>
      <c r="E203" t="s">
        <v>766</v>
      </c>
      <c r="F203">
        <v>22.103059999999999</v>
      </c>
      <c r="G203">
        <v>85.301109999999994</v>
      </c>
      <c r="H203" t="s">
        <v>825</v>
      </c>
      <c r="I203" t="s">
        <v>832</v>
      </c>
      <c r="J203" t="s">
        <v>838</v>
      </c>
      <c r="N203">
        <v>0.61</v>
      </c>
      <c r="O203">
        <v>1960</v>
      </c>
      <c r="P203">
        <v>2016</v>
      </c>
      <c r="Q203">
        <v>56</v>
      </c>
      <c r="AD203">
        <v>1302960</v>
      </c>
      <c r="AL203">
        <v>1688480</v>
      </c>
      <c r="AM203">
        <v>1707390</v>
      </c>
      <c r="AN203">
        <v>1709830</v>
      </c>
      <c r="AO203">
        <v>2020930</v>
      </c>
      <c r="AP203">
        <v>2027640</v>
      </c>
      <c r="AQ203">
        <v>2104500</v>
      </c>
      <c r="AR203">
        <v>2233820</v>
      </c>
      <c r="AS203">
        <v>2327760</v>
      </c>
      <c r="AT203">
        <v>2184410</v>
      </c>
      <c r="AU203">
        <v>2177700</v>
      </c>
      <c r="AV203">
        <v>2157570</v>
      </c>
      <c r="AW203">
        <v>2016660</v>
      </c>
      <c r="AX203">
        <v>1829249.7</v>
      </c>
      <c r="AY203">
        <v>2000800</v>
      </c>
      <c r="AZ203">
        <v>1848878.28</v>
      </c>
      <c r="BA203">
        <v>2164167.15</v>
      </c>
      <c r="BB203">
        <v>2479476.7599999998</v>
      </c>
      <c r="BJ203" t="s">
        <v>1079</v>
      </c>
      <c r="BK203">
        <v>74587974.632803246</v>
      </c>
      <c r="BL203">
        <v>11098168.5468642</v>
      </c>
      <c r="BM203">
        <v>4379790.0410285918</v>
      </c>
      <c r="BN203">
        <v>861324824.96341026</v>
      </c>
      <c r="BO203">
        <v>861324824.96341026</v>
      </c>
      <c r="BP203">
        <f t="shared" si="22"/>
        <v>4379790.0410285918</v>
      </c>
      <c r="BQ203">
        <f t="shared" si="23"/>
        <v>5.8719787775312402E-5</v>
      </c>
      <c r="BR203">
        <f t="shared" si="24"/>
        <v>3.2883081154174943E-3</v>
      </c>
      <c r="BS203">
        <v>52.964619694554671</v>
      </c>
      <c r="BT203">
        <v>11.95446650493035</v>
      </c>
      <c r="BU203">
        <f t="shared" si="25"/>
        <v>64.919086199485022</v>
      </c>
      <c r="BV203">
        <f t="shared" si="26"/>
        <v>28433.196720918117</v>
      </c>
      <c r="BW203">
        <f t="shared" si="28"/>
        <v>104349.83196576948</v>
      </c>
      <c r="BX203">
        <f t="shared" si="27"/>
        <v>1.3990168318617567E-3</v>
      </c>
    </row>
    <row r="204" spans="1:76" x14ac:dyDescent="0.25">
      <c r="A204">
        <v>74747</v>
      </c>
      <c r="B204" t="s">
        <v>272</v>
      </c>
      <c r="C204" t="s">
        <v>608</v>
      </c>
      <c r="D204" t="s">
        <v>608</v>
      </c>
      <c r="E204" t="s">
        <v>769</v>
      </c>
      <c r="F204">
        <v>-19.865320000000001</v>
      </c>
      <c r="G204">
        <v>-43.38411</v>
      </c>
      <c r="H204" t="s">
        <v>827</v>
      </c>
      <c r="I204" t="s">
        <v>832</v>
      </c>
      <c r="J204" t="s">
        <v>838</v>
      </c>
      <c r="L204">
        <v>501400000</v>
      </c>
      <c r="M204">
        <v>239900000</v>
      </c>
      <c r="N204">
        <v>0.49399999999999999</v>
      </c>
      <c r="O204">
        <v>1994</v>
      </c>
      <c r="P204">
        <v>2023</v>
      </c>
      <c r="Q204">
        <v>29</v>
      </c>
      <c r="AN204">
        <v>49400</v>
      </c>
      <c r="AO204">
        <v>790400</v>
      </c>
      <c r="AP204">
        <v>2964000</v>
      </c>
      <c r="AQ204">
        <v>3556800</v>
      </c>
      <c r="AR204">
        <v>3803800</v>
      </c>
      <c r="AS204">
        <v>10818600</v>
      </c>
      <c r="AT204">
        <v>13041600</v>
      </c>
      <c r="AU204">
        <v>11658400</v>
      </c>
      <c r="AV204">
        <v>14671800</v>
      </c>
      <c r="AW204">
        <v>15264600</v>
      </c>
      <c r="AX204">
        <v>15659800</v>
      </c>
      <c r="AY204">
        <v>14177800</v>
      </c>
      <c r="BJ204" t="s">
        <v>1080</v>
      </c>
      <c r="BK204">
        <v>104823634.6181363</v>
      </c>
      <c r="BL204">
        <v>33523349.549302481</v>
      </c>
      <c r="BM204">
        <v>8179371.0287203249</v>
      </c>
      <c r="BN204">
        <v>2095064935.064935</v>
      </c>
      <c r="BO204">
        <v>2095064935.064935</v>
      </c>
      <c r="BP204">
        <f t="shared" si="22"/>
        <v>8179371.0287203249</v>
      </c>
      <c r="BQ204">
        <f t="shared" si="23"/>
        <v>7.8029836100580624E-5</v>
      </c>
      <c r="BR204">
        <f t="shared" si="24"/>
        <v>2.2628652469168383E-3</v>
      </c>
      <c r="BS204">
        <v>24.723201998167951</v>
      </c>
      <c r="BT204">
        <v>19.29859549496592</v>
      </c>
      <c r="BU204">
        <f t="shared" si="25"/>
        <v>44.021797493133874</v>
      </c>
      <c r="BV204">
        <f t="shared" si="26"/>
        <v>36007.061504753226</v>
      </c>
      <c r="BW204">
        <f t="shared" si="28"/>
        <v>132145.91572244433</v>
      </c>
      <c r="BX204">
        <f t="shared" si="27"/>
        <v>1.2606500070698828E-3</v>
      </c>
    </row>
    <row r="205" spans="1:76" x14ac:dyDescent="0.25">
      <c r="A205">
        <v>33370</v>
      </c>
      <c r="B205" t="s">
        <v>273</v>
      </c>
      <c r="C205" t="s">
        <v>608</v>
      </c>
      <c r="D205" t="s">
        <v>672</v>
      </c>
      <c r="E205" t="s">
        <v>765</v>
      </c>
      <c r="F205">
        <v>-29.29616</v>
      </c>
      <c r="G205">
        <v>135.11691999999999</v>
      </c>
      <c r="H205" t="s">
        <v>830</v>
      </c>
      <c r="I205" t="s">
        <v>836</v>
      </c>
      <c r="J205" t="s">
        <v>838</v>
      </c>
      <c r="L205">
        <v>6900000</v>
      </c>
      <c r="M205">
        <v>3533000</v>
      </c>
      <c r="N205">
        <v>0.51200000000000001</v>
      </c>
      <c r="O205">
        <v>2010</v>
      </c>
      <c r="P205">
        <v>2015</v>
      </c>
      <c r="Q205">
        <v>5</v>
      </c>
      <c r="AV205">
        <v>165974.016</v>
      </c>
      <c r="AW205">
        <v>465920</v>
      </c>
      <c r="AX205">
        <v>839489.53599999996</v>
      </c>
      <c r="AY205">
        <v>903574.01600000006</v>
      </c>
      <c r="AZ205">
        <v>384000</v>
      </c>
      <c r="BJ205" t="s">
        <v>1081</v>
      </c>
      <c r="BK205">
        <v>2901245.02805943</v>
      </c>
      <c r="BL205">
        <v>2460147.3273979109</v>
      </c>
      <c r="BM205">
        <v>2460147.3273979109</v>
      </c>
      <c r="BN205">
        <v>28831259.45317509</v>
      </c>
      <c r="BO205">
        <v>28701046.913819071</v>
      </c>
      <c r="BP205">
        <f t="shared" si="22"/>
        <v>2449036.3999959822</v>
      </c>
      <c r="BQ205">
        <f t="shared" si="23"/>
        <v>8.4413290718642997E-4</v>
      </c>
      <c r="BR205">
        <f t="shared" si="24"/>
        <v>4.2206645359321501E-3</v>
      </c>
      <c r="BS205">
        <v>0.43549385514015182</v>
      </c>
      <c r="BT205">
        <v>1.807831122622455</v>
      </c>
      <c r="BU205">
        <f t="shared" si="25"/>
        <v>2.2433249777626068</v>
      </c>
      <c r="BV205">
        <f t="shared" si="26"/>
        <v>549.39845275608013</v>
      </c>
      <c r="BW205">
        <f t="shared" si="28"/>
        <v>2016.292321614814</v>
      </c>
      <c r="BX205">
        <f t="shared" si="27"/>
        <v>6.9497484773406448E-4</v>
      </c>
    </row>
    <row r="206" spans="1:76" x14ac:dyDescent="0.25">
      <c r="A206">
        <v>67741</v>
      </c>
      <c r="B206" t="s">
        <v>274</v>
      </c>
      <c r="C206" t="s">
        <v>608</v>
      </c>
      <c r="D206" t="s">
        <v>608</v>
      </c>
      <c r="E206" t="s">
        <v>767</v>
      </c>
      <c r="F206">
        <v>32.193910000000002</v>
      </c>
      <c r="G206">
        <v>118.73942</v>
      </c>
      <c r="H206" t="s">
        <v>825</v>
      </c>
      <c r="I206" t="s">
        <v>832</v>
      </c>
      <c r="J206" t="s">
        <v>838</v>
      </c>
      <c r="K206" t="s">
        <v>866</v>
      </c>
      <c r="L206">
        <v>52067000</v>
      </c>
      <c r="M206">
        <v>14567400</v>
      </c>
      <c r="N206">
        <v>0.2888</v>
      </c>
      <c r="O206">
        <v>2007</v>
      </c>
      <c r="P206">
        <v>2031</v>
      </c>
      <c r="Q206">
        <v>24</v>
      </c>
      <c r="AS206">
        <v>86640</v>
      </c>
      <c r="AT206">
        <v>181944</v>
      </c>
      <c r="AU206">
        <v>239704</v>
      </c>
      <c r="AV206">
        <v>252988.79999999999</v>
      </c>
      <c r="AW206">
        <v>289088.8</v>
      </c>
      <c r="AX206">
        <v>262779.12</v>
      </c>
      <c r="AY206">
        <v>276670.40000000002</v>
      </c>
      <c r="AZ206">
        <v>283052.88</v>
      </c>
      <c r="BA206">
        <v>294835.92</v>
      </c>
      <c r="BB206">
        <v>291514.71999999997</v>
      </c>
      <c r="BC206">
        <v>294287.2</v>
      </c>
      <c r="BD206">
        <v>262923.52000000002</v>
      </c>
      <c r="BE206">
        <v>285969.76</v>
      </c>
      <c r="BF206">
        <v>274360</v>
      </c>
      <c r="BG206">
        <v>298532.56</v>
      </c>
      <c r="BH206">
        <v>264338.64</v>
      </c>
      <c r="BI206">
        <v>264338.64</v>
      </c>
      <c r="BJ206" t="s">
        <v>1082</v>
      </c>
      <c r="BK206">
        <v>6815509.4543136414</v>
      </c>
      <c r="BL206">
        <v>83780.370577019581</v>
      </c>
      <c r="BM206">
        <v>83780.370577019581</v>
      </c>
      <c r="BN206">
        <v>217558328.62789389</v>
      </c>
      <c r="BO206">
        <v>217558328.62789389</v>
      </c>
      <c r="BP206">
        <f t="shared" si="22"/>
        <v>83780.370577019581</v>
      </c>
      <c r="BQ206">
        <f t="shared" si="23"/>
        <v>1.2292605730888347E-5</v>
      </c>
      <c r="BR206">
        <f t="shared" si="24"/>
        <v>2.950225375413203E-4</v>
      </c>
      <c r="BS206">
        <v>16.488271502130431</v>
      </c>
      <c r="BT206">
        <v>5.5706840766446843</v>
      </c>
      <c r="BU206">
        <f t="shared" si="25"/>
        <v>22.058955578775116</v>
      </c>
      <c r="BV206">
        <f t="shared" si="26"/>
        <v>184.81074729317925</v>
      </c>
      <c r="BW206">
        <f t="shared" si="28"/>
        <v>678.25544256596777</v>
      </c>
      <c r="BX206">
        <f t="shared" si="27"/>
        <v>9.9516470061777914E-5</v>
      </c>
    </row>
    <row r="207" spans="1:76" x14ac:dyDescent="0.25">
      <c r="A207">
        <v>74758</v>
      </c>
      <c r="B207" t="s">
        <v>275</v>
      </c>
      <c r="C207" t="s">
        <v>608</v>
      </c>
      <c r="D207" t="s">
        <v>608</v>
      </c>
      <c r="E207" t="s">
        <v>769</v>
      </c>
      <c r="F207">
        <v>-20.05124</v>
      </c>
      <c r="G207">
        <v>-43.977780000000003</v>
      </c>
      <c r="H207" t="s">
        <v>827</v>
      </c>
      <c r="I207" t="s">
        <v>832</v>
      </c>
      <c r="J207" t="s">
        <v>838</v>
      </c>
      <c r="L207">
        <v>73300000</v>
      </c>
      <c r="M207">
        <v>44890250</v>
      </c>
      <c r="N207">
        <v>0.65</v>
      </c>
      <c r="O207">
        <v>2004</v>
      </c>
      <c r="P207">
        <v>2018</v>
      </c>
      <c r="Q207">
        <v>14</v>
      </c>
      <c r="AP207">
        <v>2730000</v>
      </c>
      <c r="AQ207">
        <v>7215000</v>
      </c>
      <c r="AR207">
        <v>8775000</v>
      </c>
      <c r="AS207">
        <v>8645000</v>
      </c>
      <c r="AT207">
        <v>8775000</v>
      </c>
      <c r="AU207">
        <v>7085000</v>
      </c>
      <c r="AV207">
        <v>6045000</v>
      </c>
      <c r="AW207">
        <v>5460000</v>
      </c>
      <c r="AX207">
        <v>6240000</v>
      </c>
      <c r="AY207">
        <v>5980000</v>
      </c>
      <c r="BJ207" t="s">
        <v>1064</v>
      </c>
      <c r="BK207">
        <v>94355584.950041473</v>
      </c>
      <c r="BL207">
        <v>188371341.2463015</v>
      </c>
      <c r="BM207">
        <v>619199.42228717392</v>
      </c>
      <c r="BN207">
        <v>306278938.45285147</v>
      </c>
      <c r="BO207">
        <v>306278938.45285147</v>
      </c>
      <c r="BP207">
        <f t="shared" si="22"/>
        <v>619199.42228717392</v>
      </c>
      <c r="BQ207">
        <f t="shared" si="23"/>
        <v>6.5624035144821785E-6</v>
      </c>
      <c r="BR207">
        <f t="shared" si="24"/>
        <v>9.1873649202750497E-5</v>
      </c>
      <c r="BS207">
        <v>38.633664470357843</v>
      </c>
      <c r="BT207">
        <v>27.790415258303739</v>
      </c>
      <c r="BU207">
        <f t="shared" si="25"/>
        <v>66.424079728661582</v>
      </c>
      <c r="BV207">
        <f t="shared" si="26"/>
        <v>4112.9751793944433</v>
      </c>
      <c r="BW207">
        <f t="shared" si="28"/>
        <v>15094.618908377606</v>
      </c>
      <c r="BX207">
        <f t="shared" si="27"/>
        <v>1.5997589243254404E-4</v>
      </c>
    </row>
    <row r="208" spans="1:76" x14ac:dyDescent="0.25">
      <c r="A208">
        <v>74754</v>
      </c>
      <c r="B208" t="s">
        <v>276</v>
      </c>
      <c r="C208" t="s">
        <v>608</v>
      </c>
      <c r="D208" t="s">
        <v>608</v>
      </c>
      <c r="E208" t="s">
        <v>769</v>
      </c>
      <c r="F208">
        <v>-20.11816</v>
      </c>
      <c r="G208">
        <v>-43.899369999999998</v>
      </c>
      <c r="H208" t="s">
        <v>827</v>
      </c>
      <c r="I208" t="s">
        <v>833</v>
      </c>
      <c r="J208" t="s">
        <v>838</v>
      </c>
      <c r="L208">
        <v>1198100000</v>
      </c>
      <c r="M208">
        <v>555257050</v>
      </c>
      <c r="N208">
        <v>0.46600000000000003</v>
      </c>
      <c r="O208">
        <v>1997</v>
      </c>
      <c r="P208">
        <v>2059</v>
      </c>
      <c r="Q208">
        <v>62</v>
      </c>
      <c r="AI208">
        <v>50328</v>
      </c>
      <c r="AO208">
        <v>4753200</v>
      </c>
      <c r="AP208">
        <v>5032800</v>
      </c>
      <c r="AQ208">
        <v>4473600</v>
      </c>
      <c r="AR208">
        <v>5312400</v>
      </c>
      <c r="AS208">
        <v>5359000</v>
      </c>
      <c r="AT208">
        <v>4520200</v>
      </c>
      <c r="AU208">
        <v>3728000</v>
      </c>
      <c r="AV208">
        <v>3821200</v>
      </c>
      <c r="AW208">
        <v>3401800</v>
      </c>
      <c r="AX208">
        <v>3401800</v>
      </c>
      <c r="AY208">
        <v>4613400</v>
      </c>
      <c r="BJ208" t="s">
        <v>1064</v>
      </c>
      <c r="BK208">
        <v>80835650.777133659</v>
      </c>
      <c r="BL208">
        <v>188371341.2463015</v>
      </c>
      <c r="BM208">
        <v>10120911.70316866</v>
      </c>
      <c r="BN208">
        <v>5006177300.9599094</v>
      </c>
      <c r="BO208">
        <v>5006177300.9599094</v>
      </c>
      <c r="BP208">
        <f t="shared" si="22"/>
        <v>10120911.70316866</v>
      </c>
      <c r="BQ208">
        <f t="shared" si="23"/>
        <v>1.2520356557866184E-4</v>
      </c>
      <c r="BR208">
        <f t="shared" si="24"/>
        <v>7.7626210658770338E-3</v>
      </c>
      <c r="BS208">
        <v>38.633664470357843</v>
      </c>
      <c r="BT208">
        <v>27.790415258303739</v>
      </c>
      <c r="BU208">
        <f t="shared" si="25"/>
        <v>66.424079728661582</v>
      </c>
      <c r="BV208">
        <f t="shared" si="26"/>
        <v>67227.224589801917</v>
      </c>
      <c r="BW208">
        <f t="shared" si="28"/>
        <v>246723.91424457304</v>
      </c>
      <c r="BX208">
        <f t="shared" si="27"/>
        <v>3.0521671053876757E-3</v>
      </c>
    </row>
    <row r="209" spans="1:76" x14ac:dyDescent="0.25">
      <c r="A209">
        <v>32401</v>
      </c>
      <c r="B209" t="s">
        <v>277</v>
      </c>
      <c r="C209" t="s">
        <v>608</v>
      </c>
      <c r="D209" t="s">
        <v>608</v>
      </c>
      <c r="E209" t="s">
        <v>769</v>
      </c>
      <c r="F209">
        <v>-20.469439999999999</v>
      </c>
      <c r="G209">
        <v>-43.91639</v>
      </c>
      <c r="H209" t="s">
        <v>826</v>
      </c>
      <c r="I209" t="s">
        <v>832</v>
      </c>
      <c r="J209" t="s">
        <v>838</v>
      </c>
      <c r="K209" t="s">
        <v>866</v>
      </c>
      <c r="L209">
        <v>3600000000</v>
      </c>
      <c r="M209">
        <v>960311242.5</v>
      </c>
      <c r="N209">
        <v>0.43630000000000002</v>
      </c>
      <c r="O209">
        <v>1913</v>
      </c>
      <c r="P209">
        <v>2040</v>
      </c>
      <c r="Q209">
        <v>127</v>
      </c>
      <c r="AD209">
        <v>2951133.2</v>
      </c>
      <c r="AK209">
        <v>2792320</v>
      </c>
      <c r="AL209">
        <v>3123908</v>
      </c>
      <c r="AM209">
        <v>4651394.3</v>
      </c>
      <c r="AN209">
        <v>5366053.7</v>
      </c>
      <c r="AO209">
        <v>6151830</v>
      </c>
      <c r="AP209">
        <v>6762650</v>
      </c>
      <c r="AQ209">
        <v>5977310</v>
      </c>
      <c r="AR209">
        <v>5728182.7000000002</v>
      </c>
      <c r="AS209">
        <v>6555843.8000000007</v>
      </c>
      <c r="AT209">
        <v>7423208.2000000002</v>
      </c>
      <c r="AU209">
        <v>7460730</v>
      </c>
      <c r="AV209">
        <v>9424080</v>
      </c>
      <c r="AW209">
        <v>8769630</v>
      </c>
      <c r="AX209">
        <v>9424080</v>
      </c>
      <c r="AY209">
        <v>6719020</v>
      </c>
      <c r="AZ209">
        <v>9445895</v>
      </c>
      <c r="BA209">
        <v>12166661.800000001</v>
      </c>
      <c r="BB209">
        <v>14037516.199999999</v>
      </c>
      <c r="BC209">
        <v>13054532.300000001</v>
      </c>
      <c r="BD209">
        <v>12161862.5</v>
      </c>
      <c r="BE209">
        <v>14267010</v>
      </c>
      <c r="BF209">
        <v>9773120</v>
      </c>
      <c r="BG209">
        <v>12294934</v>
      </c>
      <c r="BH209">
        <v>10501741</v>
      </c>
      <c r="BI209">
        <v>12587255</v>
      </c>
      <c r="BJ209" t="s">
        <v>1064</v>
      </c>
      <c r="BK209">
        <v>218981329.70523211</v>
      </c>
      <c r="BL209">
        <v>188371341.2463015</v>
      </c>
      <c r="BM209">
        <v>30410885.678496938</v>
      </c>
      <c r="BN209">
        <v>15042348955.392429</v>
      </c>
      <c r="BO209">
        <v>15042348955.392429</v>
      </c>
      <c r="BP209">
        <f t="shared" si="22"/>
        <v>30410885.678496938</v>
      </c>
      <c r="BQ209">
        <f t="shared" si="23"/>
        <v>1.3887433106481102E-4</v>
      </c>
      <c r="BR209">
        <f t="shared" si="24"/>
        <v>1.7637040045230999E-2</v>
      </c>
      <c r="BS209">
        <v>38.633664470357843</v>
      </c>
      <c r="BT209">
        <v>27.790415258303739</v>
      </c>
      <c r="BU209">
        <f t="shared" si="25"/>
        <v>66.424079728661582</v>
      </c>
      <c r="BV209">
        <f t="shared" si="26"/>
        <v>202001.50949276934</v>
      </c>
      <c r="BW209">
        <f t="shared" si="28"/>
        <v>741345.53983846342</v>
      </c>
      <c r="BX209">
        <f t="shared" si="27"/>
        <v>3.385428067481273E-3</v>
      </c>
    </row>
    <row r="210" spans="1:76" x14ac:dyDescent="0.25">
      <c r="A210">
        <v>74736</v>
      </c>
      <c r="B210" t="s">
        <v>278</v>
      </c>
      <c r="C210" t="s">
        <v>608</v>
      </c>
      <c r="D210" t="s">
        <v>608</v>
      </c>
      <c r="E210" t="s">
        <v>769</v>
      </c>
      <c r="F210">
        <v>-19.59948</v>
      </c>
      <c r="G210">
        <v>-43.228670000000001</v>
      </c>
      <c r="H210" t="s">
        <v>827</v>
      </c>
      <c r="I210" t="s">
        <v>832</v>
      </c>
      <c r="J210" t="s">
        <v>838</v>
      </c>
      <c r="N210">
        <v>0.64</v>
      </c>
      <c r="O210">
        <v>1942</v>
      </c>
      <c r="P210">
        <v>2013</v>
      </c>
      <c r="Q210">
        <v>71</v>
      </c>
      <c r="AL210">
        <v>12864000</v>
      </c>
      <c r="AM210">
        <v>12608000</v>
      </c>
      <c r="AN210">
        <v>13248000</v>
      </c>
      <c r="AO210">
        <v>14272000</v>
      </c>
      <c r="AP210">
        <v>14080000</v>
      </c>
      <c r="AQ210">
        <v>15040000</v>
      </c>
      <c r="AR210">
        <v>15168000</v>
      </c>
      <c r="AS210">
        <v>15872000</v>
      </c>
      <c r="AT210">
        <v>13760000</v>
      </c>
      <c r="AU210">
        <v>8832000</v>
      </c>
      <c r="AV210">
        <v>12352000</v>
      </c>
      <c r="AW210">
        <v>11904000</v>
      </c>
      <c r="AX210">
        <v>11392000</v>
      </c>
      <c r="AY210">
        <v>10176000</v>
      </c>
      <c r="BJ210" t="s">
        <v>1083</v>
      </c>
      <c r="BK210">
        <v>173820070.37912971</v>
      </c>
      <c r="BL210">
        <v>65870395.434079319</v>
      </c>
      <c r="BM210">
        <v>22815274.999179751</v>
      </c>
      <c r="BN210">
        <v>3582109760.3907471</v>
      </c>
      <c r="BO210">
        <v>3582109760.3907471</v>
      </c>
      <c r="BP210">
        <f t="shared" si="22"/>
        <v>22815274.999179751</v>
      </c>
      <c r="BQ210">
        <f t="shared" si="23"/>
        <v>1.3125800115841596E-4</v>
      </c>
      <c r="BR210">
        <f t="shared" si="24"/>
        <v>9.3193180822475335E-3</v>
      </c>
      <c r="BS210">
        <v>54.321242585133973</v>
      </c>
      <c r="BT210">
        <v>19.069657655132492</v>
      </c>
      <c r="BU210">
        <f t="shared" si="25"/>
        <v>73.390900240266461</v>
      </c>
      <c r="BV210">
        <f t="shared" si="26"/>
        <v>167443.35714190465</v>
      </c>
      <c r="BW210">
        <f t="shared" si="28"/>
        <v>614517.12071079004</v>
      </c>
      <c r="BX210">
        <f t="shared" si="27"/>
        <v>3.5353634328327494E-3</v>
      </c>
    </row>
    <row r="211" spans="1:76" x14ac:dyDescent="0.25">
      <c r="A211">
        <v>31939</v>
      </c>
      <c r="B211" t="s">
        <v>279</v>
      </c>
      <c r="C211" t="s">
        <v>608</v>
      </c>
      <c r="D211" t="s">
        <v>608</v>
      </c>
      <c r="E211" t="s">
        <v>782</v>
      </c>
      <c r="F211">
        <v>24.046309999999998</v>
      </c>
      <c r="G211">
        <v>-104.67164</v>
      </c>
      <c r="H211" t="s">
        <v>825</v>
      </c>
      <c r="I211" t="s">
        <v>832</v>
      </c>
      <c r="J211" t="s">
        <v>838</v>
      </c>
      <c r="K211" t="s">
        <v>859</v>
      </c>
      <c r="N211">
        <v>0.53</v>
      </c>
      <c r="O211">
        <v>1994</v>
      </c>
      <c r="P211">
        <v>2031</v>
      </c>
      <c r="Q211">
        <v>37</v>
      </c>
      <c r="AL211">
        <v>25440</v>
      </c>
      <c r="AP211">
        <v>307400</v>
      </c>
      <c r="AQ211">
        <v>206700</v>
      </c>
      <c r="AR211">
        <v>259700</v>
      </c>
      <c r="AS211">
        <v>265000</v>
      </c>
      <c r="AT211">
        <v>265000</v>
      </c>
      <c r="AU211">
        <v>537738.53</v>
      </c>
      <c r="AV211">
        <v>608213.69000000006</v>
      </c>
      <c r="AW211">
        <v>249100</v>
      </c>
      <c r="AX211">
        <v>227377.95</v>
      </c>
      <c r="AY211">
        <v>253275.87</v>
      </c>
      <c r="AZ211">
        <v>236136.2</v>
      </c>
      <c r="BA211">
        <v>176265.81</v>
      </c>
      <c r="BB211">
        <v>34191.360000000001</v>
      </c>
      <c r="BC211">
        <v>116006.39999999999</v>
      </c>
      <c r="BD211">
        <v>116006.39999999999</v>
      </c>
      <c r="BE211">
        <v>116006.39999999999</v>
      </c>
      <c r="BF211">
        <v>116006.39999999999</v>
      </c>
      <c r="BG211">
        <v>116006.39999999999</v>
      </c>
      <c r="BH211">
        <v>116006.39999999999</v>
      </c>
      <c r="BI211">
        <v>116006.39999999999</v>
      </c>
      <c r="BJ211" t="s">
        <v>1084</v>
      </c>
      <c r="BK211">
        <v>6682008.2005836358</v>
      </c>
      <c r="BL211">
        <v>6334764.1826483067</v>
      </c>
      <c r="BM211">
        <v>6334764.1826483067</v>
      </c>
      <c r="BN211">
        <v>223165895.92161149</v>
      </c>
      <c r="BO211">
        <v>223165895.92161149</v>
      </c>
      <c r="BP211">
        <f t="shared" si="22"/>
        <v>6334764.1826483067</v>
      </c>
      <c r="BQ211">
        <f t="shared" si="23"/>
        <v>9.4803298536733321E-4</v>
      </c>
      <c r="BR211">
        <f t="shared" si="24"/>
        <v>3.5077220458591331E-2</v>
      </c>
      <c r="BS211">
        <v>9.420482337322527</v>
      </c>
      <c r="BT211">
        <v>3.2068662164814832</v>
      </c>
      <c r="BU211">
        <f t="shared" si="25"/>
        <v>12.62734855380401</v>
      </c>
      <c r="BV211">
        <f t="shared" si="26"/>
        <v>7999.1275340453549</v>
      </c>
      <c r="BW211">
        <f t="shared" si="28"/>
        <v>29356.79804994645</v>
      </c>
      <c r="BX211">
        <f t="shared" si="27"/>
        <v>4.3934094614523668E-3</v>
      </c>
    </row>
    <row r="212" spans="1:76" x14ac:dyDescent="0.25">
      <c r="A212">
        <v>31974</v>
      </c>
      <c r="B212" t="s">
        <v>280</v>
      </c>
      <c r="C212" t="s">
        <v>608</v>
      </c>
      <c r="D212" t="s">
        <v>608</v>
      </c>
      <c r="E212" t="s">
        <v>778</v>
      </c>
      <c r="F212">
        <v>-27.10399</v>
      </c>
      <c r="G212">
        <v>-70.343469999999996</v>
      </c>
      <c r="H212" t="s">
        <v>825</v>
      </c>
      <c r="I212" t="s">
        <v>832</v>
      </c>
      <c r="J212" t="s">
        <v>838</v>
      </c>
      <c r="L212">
        <v>387000000</v>
      </c>
      <c r="M212">
        <v>89056562.5</v>
      </c>
      <c r="N212">
        <v>0.35793750000000002</v>
      </c>
      <c r="O212">
        <v>2008</v>
      </c>
      <c r="P212">
        <v>2048</v>
      </c>
      <c r="Q212">
        <v>40</v>
      </c>
      <c r="AT212">
        <v>115255.875</v>
      </c>
      <c r="AU212">
        <v>516145.875</v>
      </c>
      <c r="AV212">
        <v>690819.375</v>
      </c>
      <c r="AW212">
        <v>603124.6875</v>
      </c>
      <c r="AX212">
        <v>568404.75</v>
      </c>
      <c r="AY212">
        <v>850101.5625</v>
      </c>
      <c r="AZ212">
        <v>365096.25</v>
      </c>
      <c r="BA212">
        <v>1149695.25</v>
      </c>
      <c r="BB212">
        <v>1510496.25</v>
      </c>
      <c r="BC212">
        <v>1499758.125</v>
      </c>
      <c r="BD212">
        <v>1332959.25</v>
      </c>
      <c r="BE212">
        <v>1153990.5</v>
      </c>
      <c r="BF212">
        <v>1208754.9375</v>
      </c>
      <c r="BG212">
        <v>1397030.0625</v>
      </c>
      <c r="BH212">
        <v>1395956.25</v>
      </c>
      <c r="BI212">
        <v>1385934</v>
      </c>
      <c r="BJ212" t="s">
        <v>1085</v>
      </c>
      <c r="BK212">
        <v>25026896.766443159</v>
      </c>
      <c r="BL212">
        <v>17388853.064947739</v>
      </c>
      <c r="BM212">
        <v>17388853.064947739</v>
      </c>
      <c r="BN212">
        <v>1617052512.7046871</v>
      </c>
      <c r="BO212">
        <v>1617052512.7046871</v>
      </c>
      <c r="BP212">
        <f t="shared" si="22"/>
        <v>17388853.064947739</v>
      </c>
      <c r="BQ212">
        <f t="shared" si="23"/>
        <v>6.9480660056356856E-4</v>
      </c>
      <c r="BR212">
        <f t="shared" si="24"/>
        <v>2.7792264022542743E-2</v>
      </c>
      <c r="BS212">
        <v>0.17237042485947091</v>
      </c>
      <c r="BT212">
        <v>0.63527360156208923</v>
      </c>
      <c r="BU212">
        <f t="shared" si="25"/>
        <v>0.80764402642156008</v>
      </c>
      <c r="BV212">
        <f t="shared" si="26"/>
        <v>1404.4003304227278</v>
      </c>
      <c r="BW212">
        <f t="shared" si="28"/>
        <v>5154.1492126514113</v>
      </c>
      <c r="BX212">
        <f t="shared" si="27"/>
        <v>2.0594439897008142E-4</v>
      </c>
    </row>
    <row r="213" spans="1:76" x14ac:dyDescent="0.25">
      <c r="A213">
        <v>34425</v>
      </c>
      <c r="B213" t="s">
        <v>281</v>
      </c>
      <c r="C213" t="s">
        <v>608</v>
      </c>
      <c r="D213" t="s">
        <v>608</v>
      </c>
      <c r="E213" t="s">
        <v>796</v>
      </c>
      <c r="F213">
        <v>32.296979999999998</v>
      </c>
      <c r="G213">
        <v>55.517850000000003</v>
      </c>
      <c r="H213" t="s">
        <v>826</v>
      </c>
      <c r="I213" t="s">
        <v>832</v>
      </c>
      <c r="J213" t="s">
        <v>838</v>
      </c>
      <c r="L213">
        <v>320000000</v>
      </c>
      <c r="M213">
        <v>176000000</v>
      </c>
      <c r="N213">
        <v>0.55000000000000004</v>
      </c>
      <c r="O213">
        <v>1999</v>
      </c>
      <c r="P213">
        <v>2036</v>
      </c>
      <c r="Q213">
        <v>37</v>
      </c>
      <c r="AL213">
        <v>989450.00000000012</v>
      </c>
      <c r="AM213">
        <v>2200000</v>
      </c>
      <c r="AN213">
        <v>2475000</v>
      </c>
      <c r="AO213">
        <v>2695000</v>
      </c>
      <c r="AP213">
        <v>2915000</v>
      </c>
      <c r="AQ213">
        <v>2915000</v>
      </c>
      <c r="AR213">
        <v>3080000</v>
      </c>
      <c r="AS213">
        <v>3575000</v>
      </c>
      <c r="AT213">
        <v>3492588.55</v>
      </c>
      <c r="AU213">
        <v>5223900</v>
      </c>
      <c r="AV213">
        <v>5225000</v>
      </c>
      <c r="AW213">
        <v>3903481.45</v>
      </c>
      <c r="AX213">
        <v>3903481.45</v>
      </c>
      <c r="AY213">
        <v>4108927.9</v>
      </c>
      <c r="AZ213">
        <v>4519821.3500000006</v>
      </c>
      <c r="BA213">
        <v>5341606.6000000006</v>
      </c>
      <c r="BB213">
        <v>5752499.5</v>
      </c>
      <c r="BC213">
        <v>6187500.0000000009</v>
      </c>
      <c r="BD213">
        <v>6088500.0000000009</v>
      </c>
      <c r="BE213">
        <v>5287499.8000000007</v>
      </c>
      <c r="BF213">
        <v>5287499.8000000007</v>
      </c>
      <c r="BG213">
        <v>5287499.8000000007</v>
      </c>
      <c r="BH213">
        <v>5287499.8000000007</v>
      </c>
      <c r="BI213">
        <v>5287499.8000000007</v>
      </c>
      <c r="BJ213" t="s">
        <v>1086</v>
      </c>
      <c r="BK213">
        <v>176561122.10449851</v>
      </c>
      <c r="BL213">
        <v>22821396.103256401</v>
      </c>
      <c r="BM213">
        <v>22821396.103256401</v>
      </c>
      <c r="BN213">
        <v>1337097684.9237721</v>
      </c>
      <c r="BO213">
        <v>1337097684.9237721</v>
      </c>
      <c r="BP213">
        <f t="shared" si="22"/>
        <v>22821396.103256401</v>
      </c>
      <c r="BQ213">
        <f t="shared" si="23"/>
        <v>1.2925493353938618E-4</v>
      </c>
      <c r="BR213">
        <f t="shared" si="24"/>
        <v>4.782432540957289E-3</v>
      </c>
      <c r="BS213">
        <v>0.17896869221643591</v>
      </c>
      <c r="BT213">
        <v>0.61382859944633705</v>
      </c>
      <c r="BU213">
        <f t="shared" si="25"/>
        <v>0.79279729166277302</v>
      </c>
      <c r="BV213">
        <f t="shared" si="26"/>
        <v>1809.2741022625037</v>
      </c>
      <c r="BW213">
        <f t="shared" si="28"/>
        <v>6640.0359553033886</v>
      </c>
      <c r="BX213">
        <f t="shared" si="27"/>
        <v>3.7607576776576289E-5</v>
      </c>
    </row>
    <row r="214" spans="1:76" x14ac:dyDescent="0.25">
      <c r="A214">
        <v>31984</v>
      </c>
      <c r="B214" t="s">
        <v>282</v>
      </c>
      <c r="C214" t="s">
        <v>608</v>
      </c>
      <c r="D214" t="s">
        <v>608</v>
      </c>
      <c r="E214" t="s">
        <v>766</v>
      </c>
      <c r="F214">
        <v>18.6328</v>
      </c>
      <c r="G214">
        <v>81.237639999999999</v>
      </c>
      <c r="H214" t="s">
        <v>826</v>
      </c>
      <c r="I214" t="s">
        <v>832</v>
      </c>
      <c r="J214" t="s">
        <v>838</v>
      </c>
      <c r="L214">
        <v>1649050000</v>
      </c>
      <c r="M214">
        <v>654671294.11764705</v>
      </c>
      <c r="N214">
        <v>0.65679117647058827</v>
      </c>
      <c r="O214">
        <v>1968</v>
      </c>
      <c r="P214">
        <v>2020</v>
      </c>
      <c r="Q214">
        <v>52</v>
      </c>
      <c r="AL214">
        <v>7467715.6764705889</v>
      </c>
      <c r="AM214">
        <v>7579370.1764705889</v>
      </c>
      <c r="AN214">
        <v>8354383.7647058824</v>
      </c>
      <c r="AO214">
        <v>9306730.9705882352</v>
      </c>
      <c r="AP214">
        <v>10213102.79411765</v>
      </c>
      <c r="AQ214">
        <v>10344461.029411759</v>
      </c>
      <c r="AR214">
        <v>13529898.23529412</v>
      </c>
      <c r="AS214">
        <v>14278640.176470591</v>
      </c>
      <c r="AT214">
        <v>15664469.55882353</v>
      </c>
      <c r="AU214">
        <v>14219528.970588241</v>
      </c>
      <c r="AV214">
        <v>11953599.411764709</v>
      </c>
      <c r="AW214">
        <v>11559524.70588235</v>
      </c>
      <c r="AX214">
        <v>12544711.470588241</v>
      </c>
      <c r="AY214">
        <v>12479032.35294118</v>
      </c>
      <c r="AZ214">
        <v>11822241.176470591</v>
      </c>
      <c r="BA214">
        <v>12019278.529411759</v>
      </c>
      <c r="BB214">
        <v>10902733.529411759</v>
      </c>
      <c r="BE214">
        <v>15106197.05882353</v>
      </c>
      <c r="BF214">
        <v>15762988.23529412</v>
      </c>
      <c r="BJ214" t="s">
        <v>1087</v>
      </c>
      <c r="BK214">
        <v>382063763.76791328</v>
      </c>
      <c r="BL214">
        <v>19480961.478579439</v>
      </c>
      <c r="BM214">
        <v>19480961.478579439</v>
      </c>
      <c r="BN214">
        <v>6890440429.1360807</v>
      </c>
      <c r="BO214">
        <v>6890440429.1360807</v>
      </c>
      <c r="BP214">
        <f t="shared" si="22"/>
        <v>19480961.478579439</v>
      </c>
      <c r="BQ214">
        <f t="shared" si="23"/>
        <v>5.098877026823527E-5</v>
      </c>
      <c r="BR214">
        <f t="shared" si="24"/>
        <v>2.6514160539482341E-3</v>
      </c>
      <c r="BS214">
        <v>47.652580959505009</v>
      </c>
      <c r="BT214">
        <v>10.459550308051741</v>
      </c>
      <c r="BU214">
        <f t="shared" si="25"/>
        <v>58.112131267556748</v>
      </c>
      <c r="BV214">
        <f t="shared" si="26"/>
        <v>113208.01906614247</v>
      </c>
      <c r="BW214">
        <f t="shared" si="28"/>
        <v>415473.42997274286</v>
      </c>
      <c r="BX214">
        <f t="shared" si="27"/>
        <v>1.0874452627366265E-3</v>
      </c>
    </row>
    <row r="215" spans="1:76" x14ac:dyDescent="0.25">
      <c r="A215">
        <v>32248</v>
      </c>
      <c r="B215" t="s">
        <v>283</v>
      </c>
      <c r="C215" t="s">
        <v>608</v>
      </c>
      <c r="D215" t="s">
        <v>673</v>
      </c>
      <c r="E215" t="s">
        <v>765</v>
      </c>
      <c r="F215">
        <v>-22.376200000000001</v>
      </c>
      <c r="G215">
        <v>119.759</v>
      </c>
      <c r="H215" t="s">
        <v>825</v>
      </c>
      <c r="I215" t="s">
        <v>832</v>
      </c>
      <c r="J215" t="s">
        <v>838</v>
      </c>
      <c r="K215" t="s">
        <v>868</v>
      </c>
      <c r="L215">
        <v>1624900000</v>
      </c>
      <c r="M215">
        <v>783461333.33333337</v>
      </c>
      <c r="N215">
        <v>0.57774222222222227</v>
      </c>
      <c r="O215">
        <v>2008</v>
      </c>
      <c r="P215">
        <v>2027</v>
      </c>
      <c r="Q215">
        <v>19</v>
      </c>
      <c r="AT215">
        <v>11265973.33333333</v>
      </c>
      <c r="AU215">
        <v>15779776.254862219</v>
      </c>
      <c r="AV215">
        <v>23163436.247822229</v>
      </c>
      <c r="AW215">
        <v>23467803.560817782</v>
      </c>
      <c r="AX215">
        <v>32873532.444444451</v>
      </c>
      <c r="AZ215">
        <v>54885511.111111112</v>
      </c>
      <c r="BA215">
        <v>54885511.111111112</v>
      </c>
      <c r="BB215">
        <v>57774222.222222216</v>
      </c>
      <c r="BC215">
        <v>57774222.222222216</v>
      </c>
      <c r="BD215">
        <v>52312235.120746672</v>
      </c>
      <c r="BE215">
        <v>57586268.233777776</v>
      </c>
      <c r="BF215">
        <v>56388513.279644452</v>
      </c>
      <c r="BG215">
        <v>64156761.826382227</v>
      </c>
      <c r="BH215">
        <v>61414590.408000007</v>
      </c>
      <c r="BI215">
        <v>61414590.408000007</v>
      </c>
      <c r="BJ215" t="s">
        <v>1088</v>
      </c>
      <c r="BK215">
        <v>952988104.35832679</v>
      </c>
      <c r="BL215">
        <v>182124212.34291539</v>
      </c>
      <c r="BM215">
        <v>136864788.38664269</v>
      </c>
      <c r="BN215">
        <v>6774804371.4490576</v>
      </c>
      <c r="BO215">
        <v>6714605553.3134785</v>
      </c>
      <c r="BP215">
        <f t="shared" si="22"/>
        <v>135648650.17016903</v>
      </c>
      <c r="BQ215">
        <f t="shared" si="23"/>
        <v>1.4234033934925662E-4</v>
      </c>
      <c r="BR215">
        <f t="shared" si="24"/>
        <v>2.7044664476358758E-3</v>
      </c>
      <c r="BS215">
        <v>2.4284141845614911</v>
      </c>
      <c r="BT215">
        <v>2.6246206146865041</v>
      </c>
      <c r="BU215">
        <f t="shared" si="25"/>
        <v>5.0530347992479951</v>
      </c>
      <c r="BV215">
        <f t="shared" si="26"/>
        <v>68543.734978088149</v>
      </c>
      <c r="BW215">
        <f t="shared" si="28"/>
        <v>251555.5073695835</v>
      </c>
      <c r="BX215">
        <f t="shared" si="27"/>
        <v>2.6396500252116238E-4</v>
      </c>
    </row>
    <row r="216" spans="1:76" x14ac:dyDescent="0.25">
      <c r="A216">
        <v>32593</v>
      </c>
      <c r="B216" t="s">
        <v>284</v>
      </c>
      <c r="C216" t="s">
        <v>608</v>
      </c>
      <c r="D216" t="s">
        <v>608</v>
      </c>
      <c r="E216" t="s">
        <v>766</v>
      </c>
      <c r="F216">
        <v>22.26286</v>
      </c>
      <c r="G216">
        <v>85.273899999999998</v>
      </c>
      <c r="H216" t="s">
        <v>825</v>
      </c>
      <c r="I216" t="s">
        <v>832</v>
      </c>
      <c r="J216" t="s">
        <v>838</v>
      </c>
      <c r="N216">
        <v>0.61</v>
      </c>
      <c r="O216">
        <v>1907</v>
      </c>
      <c r="P216">
        <v>2023</v>
      </c>
      <c r="Q216">
        <v>116</v>
      </c>
      <c r="AL216">
        <v>436784.4</v>
      </c>
      <c r="AM216">
        <v>436784.4</v>
      </c>
      <c r="AN216">
        <v>436784.4</v>
      </c>
      <c r="AO216">
        <v>436784.4</v>
      </c>
      <c r="AP216">
        <v>436784.4</v>
      </c>
      <c r="AQ216">
        <v>436784.4</v>
      </c>
      <c r="AR216">
        <v>436784.4</v>
      </c>
      <c r="AS216">
        <v>436784.4</v>
      </c>
      <c r="AT216">
        <v>436784.4</v>
      </c>
      <c r="AU216">
        <v>475800</v>
      </c>
      <c r="AV216">
        <v>436784.4</v>
      </c>
      <c r="AW216">
        <v>436784.4</v>
      </c>
      <c r="AX216">
        <v>436784.4</v>
      </c>
      <c r="AY216">
        <v>436784.4</v>
      </c>
      <c r="AZ216">
        <v>436784.4</v>
      </c>
      <c r="BA216">
        <v>436784.4</v>
      </c>
      <c r="BB216">
        <v>436784.4</v>
      </c>
      <c r="BC216">
        <v>436784.4</v>
      </c>
      <c r="BD216">
        <v>436784.4</v>
      </c>
      <c r="BE216">
        <v>436784.4</v>
      </c>
      <c r="BF216">
        <v>436784.4</v>
      </c>
      <c r="BG216">
        <v>436784.4</v>
      </c>
      <c r="BH216">
        <v>436784.4</v>
      </c>
      <c r="BI216">
        <v>436784.4</v>
      </c>
      <c r="BJ216" t="s">
        <v>1089</v>
      </c>
      <c r="BK216">
        <v>147858167.25482091</v>
      </c>
      <c r="BL216">
        <v>1089202.9498604969</v>
      </c>
      <c r="BM216">
        <v>1089202.9498604969</v>
      </c>
      <c r="BN216">
        <v>1707432205.487987</v>
      </c>
      <c r="BO216">
        <v>1707432205.487987</v>
      </c>
      <c r="BP216">
        <f t="shared" si="22"/>
        <v>1089202.9498604969</v>
      </c>
      <c r="BQ216">
        <f t="shared" si="23"/>
        <v>7.3665389615126818E-6</v>
      </c>
      <c r="BR216">
        <f t="shared" si="24"/>
        <v>8.5451851953547114E-4</v>
      </c>
      <c r="BS216">
        <v>55.684746564590171</v>
      </c>
      <c r="BT216">
        <v>12.987976262752589</v>
      </c>
      <c r="BU216">
        <f t="shared" si="25"/>
        <v>68.672722827342767</v>
      </c>
      <c r="BV216">
        <f t="shared" si="26"/>
        <v>7479.8532278494031</v>
      </c>
      <c r="BW216">
        <f t="shared" si="28"/>
        <v>27451.061346207309</v>
      </c>
      <c r="BX216">
        <f t="shared" si="27"/>
        <v>1.8565806580638693E-4</v>
      </c>
    </row>
    <row r="217" spans="1:76" x14ac:dyDescent="0.25">
      <c r="A217">
        <v>37405</v>
      </c>
      <c r="B217" t="s">
        <v>285</v>
      </c>
      <c r="C217" t="s">
        <v>608</v>
      </c>
      <c r="D217" t="s">
        <v>674</v>
      </c>
      <c r="E217" t="s">
        <v>767</v>
      </c>
      <c r="F217">
        <v>26.606940000000002</v>
      </c>
      <c r="G217">
        <v>102.04083</v>
      </c>
      <c r="H217" t="s">
        <v>825</v>
      </c>
      <c r="I217" t="s">
        <v>834</v>
      </c>
      <c r="J217" t="s">
        <v>838</v>
      </c>
      <c r="N217">
        <v>0.27</v>
      </c>
      <c r="O217">
        <v>2008</v>
      </c>
      <c r="P217">
        <v>2038</v>
      </c>
      <c r="Q217">
        <v>30</v>
      </c>
      <c r="AT217">
        <v>33696</v>
      </c>
      <c r="AU217">
        <v>33696</v>
      </c>
      <c r="AV217">
        <v>36774</v>
      </c>
      <c r="AW217">
        <v>64935.000000000007</v>
      </c>
      <c r="AX217">
        <v>58212.000000000007</v>
      </c>
      <c r="AY217">
        <v>64287.000000000007</v>
      </c>
      <c r="AZ217">
        <v>34803</v>
      </c>
      <c r="BA217">
        <v>38016</v>
      </c>
      <c r="BB217">
        <v>22599</v>
      </c>
      <c r="BC217">
        <v>33443.01</v>
      </c>
      <c r="BD217">
        <v>33443.01</v>
      </c>
      <c r="BE217">
        <v>36288</v>
      </c>
      <c r="BF217">
        <v>36288</v>
      </c>
      <c r="BG217">
        <v>36288</v>
      </c>
      <c r="BH217">
        <v>36288</v>
      </c>
      <c r="BI217">
        <v>36288</v>
      </c>
      <c r="BJ217" t="s">
        <v>1090</v>
      </c>
      <c r="BK217">
        <v>1515862.5287877619</v>
      </c>
      <c r="BL217">
        <v>2187134.982917632</v>
      </c>
      <c r="BM217">
        <v>276716.0074321744</v>
      </c>
      <c r="BN217">
        <v>38431960.871273831</v>
      </c>
      <c r="BO217">
        <v>38431960.871273831</v>
      </c>
      <c r="BP217">
        <f t="shared" si="22"/>
        <v>276716.0074321744</v>
      </c>
      <c r="BQ217">
        <f t="shared" si="23"/>
        <v>1.8254690130342142E-4</v>
      </c>
      <c r="BR217">
        <f t="shared" si="24"/>
        <v>5.476407039102643E-3</v>
      </c>
      <c r="BS217">
        <v>49.473226556129717</v>
      </c>
      <c r="BT217">
        <v>15.458577709778551</v>
      </c>
      <c r="BU217">
        <f t="shared" si="25"/>
        <v>64.931804265908269</v>
      </c>
      <c r="BV217">
        <f t="shared" si="26"/>
        <v>1796.7669631829565</v>
      </c>
      <c r="BW217">
        <f t="shared" si="28"/>
        <v>6594.1347548814501</v>
      </c>
      <c r="BX217">
        <f t="shared" si="27"/>
        <v>4.350087576974933E-3</v>
      </c>
    </row>
    <row r="218" spans="1:76" x14ac:dyDescent="0.25">
      <c r="A218">
        <v>74741</v>
      </c>
      <c r="B218" t="s">
        <v>286</v>
      </c>
      <c r="C218" t="s">
        <v>608</v>
      </c>
      <c r="D218" t="s">
        <v>608</v>
      </c>
      <c r="E218" t="s">
        <v>769</v>
      </c>
      <c r="F218">
        <v>-19.65925</v>
      </c>
      <c r="G218">
        <v>-43.275280000000002</v>
      </c>
      <c r="H218" t="s">
        <v>827</v>
      </c>
      <c r="I218" t="s">
        <v>832</v>
      </c>
      <c r="J218" t="s">
        <v>838</v>
      </c>
      <c r="L218">
        <v>607500000</v>
      </c>
      <c r="M218">
        <v>275520000</v>
      </c>
      <c r="N218">
        <v>0.46200000000000002</v>
      </c>
      <c r="O218">
        <v>2000</v>
      </c>
      <c r="P218">
        <v>2025</v>
      </c>
      <c r="Q218">
        <v>25</v>
      </c>
      <c r="AL218">
        <v>9147600</v>
      </c>
      <c r="AM218">
        <v>8870400</v>
      </c>
      <c r="AN218">
        <v>9240000</v>
      </c>
      <c r="AO218">
        <v>9609600</v>
      </c>
      <c r="AP218">
        <v>9979200</v>
      </c>
      <c r="AQ218">
        <v>10256400</v>
      </c>
      <c r="AR218">
        <v>10764600</v>
      </c>
      <c r="AS218">
        <v>10117800</v>
      </c>
      <c r="AT218">
        <v>9378600</v>
      </c>
      <c r="AU218">
        <v>7992600</v>
      </c>
      <c r="AV218">
        <v>8962800</v>
      </c>
      <c r="AW218">
        <v>9886800</v>
      </c>
      <c r="AX218">
        <v>9193800</v>
      </c>
      <c r="AY218">
        <v>8362200</v>
      </c>
      <c r="BJ218" t="s">
        <v>1083</v>
      </c>
      <c r="BK218">
        <v>311179979.36282969</v>
      </c>
      <c r="BL218">
        <v>65870395.434079319</v>
      </c>
      <c r="BM218">
        <v>16167626.19866577</v>
      </c>
      <c r="BN218">
        <v>2538396386.2224731</v>
      </c>
      <c r="BO218">
        <v>2538396386.2224731</v>
      </c>
      <c r="BP218">
        <f t="shared" si="22"/>
        <v>16167626.19866577</v>
      </c>
      <c r="BQ218">
        <f t="shared" si="23"/>
        <v>5.1955868856892737E-5</v>
      </c>
      <c r="BR218">
        <f t="shared" si="24"/>
        <v>1.2988967214223185E-3</v>
      </c>
      <c r="BS218">
        <v>54.321242585133973</v>
      </c>
      <c r="BT218">
        <v>19.069657655132492</v>
      </c>
      <c r="BU218">
        <f t="shared" si="25"/>
        <v>73.390900240266461</v>
      </c>
      <c r="BV218">
        <f t="shared" si="26"/>
        <v>118655.66414681979</v>
      </c>
      <c r="BW218">
        <f t="shared" si="28"/>
        <v>435466.28741882864</v>
      </c>
      <c r="BX218">
        <f t="shared" si="27"/>
        <v>1.3994032916593378E-3</v>
      </c>
    </row>
    <row r="219" spans="1:76" x14ac:dyDescent="0.25">
      <c r="A219">
        <v>74756</v>
      </c>
      <c r="B219" t="s">
        <v>287</v>
      </c>
      <c r="C219" t="s">
        <v>608</v>
      </c>
      <c r="D219" t="s">
        <v>608</v>
      </c>
      <c r="E219" t="s">
        <v>769</v>
      </c>
      <c r="F219">
        <v>-20.105</v>
      </c>
      <c r="G219">
        <v>-44.129719999999999</v>
      </c>
      <c r="H219" t="s">
        <v>827</v>
      </c>
      <c r="I219" t="s">
        <v>833</v>
      </c>
      <c r="J219" t="s">
        <v>838</v>
      </c>
      <c r="N219">
        <v>0.64</v>
      </c>
      <c r="O219">
        <v>1999</v>
      </c>
      <c r="P219">
        <v>2015</v>
      </c>
      <c r="Q219">
        <v>16</v>
      </c>
      <c r="AK219">
        <v>2687360</v>
      </c>
      <c r="AM219">
        <v>3712000</v>
      </c>
      <c r="AN219">
        <v>4032000</v>
      </c>
      <c r="AO219">
        <v>4608000</v>
      </c>
      <c r="AP219">
        <v>4928000</v>
      </c>
      <c r="AQ219">
        <v>5184000</v>
      </c>
      <c r="AR219">
        <v>5248000</v>
      </c>
      <c r="AS219">
        <v>5952000</v>
      </c>
      <c r="AT219">
        <v>5376000</v>
      </c>
      <c r="AU219">
        <v>3584000</v>
      </c>
      <c r="AV219">
        <v>4352000</v>
      </c>
      <c r="AW219">
        <v>4352000</v>
      </c>
      <c r="AX219">
        <v>4352000</v>
      </c>
      <c r="AY219">
        <v>3712000</v>
      </c>
      <c r="BJ219" t="s">
        <v>1064</v>
      </c>
      <c r="BK219">
        <v>84740578.124852687</v>
      </c>
      <c r="BL219">
        <v>188371341.2463015</v>
      </c>
      <c r="BM219">
        <v>3530561.650072909</v>
      </c>
      <c r="BN219">
        <v>1746346387.618516</v>
      </c>
      <c r="BO219">
        <v>1746346387.618516</v>
      </c>
      <c r="BP219">
        <f t="shared" si="22"/>
        <v>3530561.650072909</v>
      </c>
      <c r="BQ219">
        <f t="shared" si="23"/>
        <v>4.1663176345943135E-5</v>
      </c>
      <c r="BR219">
        <f t="shared" si="24"/>
        <v>6.6661082153509016E-4</v>
      </c>
      <c r="BS219">
        <v>38.633664470357843</v>
      </c>
      <c r="BT219">
        <v>27.790415258303739</v>
      </c>
      <c r="BU219">
        <f t="shared" si="25"/>
        <v>66.424079728661582</v>
      </c>
      <c r="BV219">
        <f t="shared" si="26"/>
        <v>23451.430853139787</v>
      </c>
      <c r="BW219">
        <f t="shared" si="28"/>
        <v>86066.751231023023</v>
      </c>
      <c r="BX219">
        <f t="shared" si="27"/>
        <v>1.0156498000782625E-3</v>
      </c>
    </row>
    <row r="220" spans="1:76" x14ac:dyDescent="0.25">
      <c r="A220">
        <v>59116</v>
      </c>
      <c r="B220" t="s">
        <v>288</v>
      </c>
      <c r="C220" t="s">
        <v>608</v>
      </c>
      <c r="D220" t="s">
        <v>608</v>
      </c>
      <c r="E220" t="s">
        <v>766</v>
      </c>
      <c r="F220">
        <v>15.542590000000001</v>
      </c>
      <c r="G220">
        <v>74.022310000000004</v>
      </c>
      <c r="H220" t="s">
        <v>825</v>
      </c>
      <c r="I220" t="s">
        <v>834</v>
      </c>
      <c r="J220" t="s">
        <v>838</v>
      </c>
      <c r="N220">
        <v>0.61</v>
      </c>
      <c r="O220">
        <v>1995</v>
      </c>
      <c r="P220">
        <v>2025</v>
      </c>
      <c r="Q220">
        <v>30</v>
      </c>
      <c r="AG220">
        <v>280600</v>
      </c>
      <c r="AH220">
        <v>245830</v>
      </c>
      <c r="AI220">
        <v>232410</v>
      </c>
      <c r="AJ220">
        <v>204960</v>
      </c>
      <c r="AK220">
        <v>223870</v>
      </c>
      <c r="AL220">
        <v>186050</v>
      </c>
      <c r="AM220">
        <v>196420</v>
      </c>
      <c r="AN220">
        <v>204960</v>
      </c>
      <c r="AO220">
        <v>143860.57</v>
      </c>
      <c r="AP220">
        <v>177059.21</v>
      </c>
      <c r="AQ220">
        <v>233020</v>
      </c>
      <c r="BJ220" t="s">
        <v>1077</v>
      </c>
      <c r="BK220">
        <v>8730782.0408998206</v>
      </c>
      <c r="BL220">
        <v>41180163.415177591</v>
      </c>
      <c r="BM220">
        <v>2174480.3726277291</v>
      </c>
      <c r="BN220">
        <v>100821068.6802114</v>
      </c>
      <c r="BO220">
        <v>100821068.6802114</v>
      </c>
      <c r="BP220">
        <f t="shared" si="22"/>
        <v>2174480.3726277291</v>
      </c>
      <c r="BQ220">
        <f t="shared" si="23"/>
        <v>2.4905906051041687E-4</v>
      </c>
      <c r="BR220">
        <f t="shared" si="24"/>
        <v>7.4717718153125062E-3</v>
      </c>
      <c r="BS220">
        <v>39.070927121503964</v>
      </c>
      <c r="BT220">
        <v>4.866104160383756</v>
      </c>
      <c r="BU220">
        <f t="shared" si="25"/>
        <v>43.93703128188772</v>
      </c>
      <c r="BV220">
        <f t="shared" si="26"/>
        <v>9554.0212153995399</v>
      </c>
      <c r="BW220">
        <f t="shared" si="28"/>
        <v>35063.257860516307</v>
      </c>
      <c r="BX220">
        <f t="shared" si="27"/>
        <v>4.0160500738949364E-3</v>
      </c>
    </row>
    <row r="221" spans="1:76" x14ac:dyDescent="0.25">
      <c r="A221">
        <v>60833</v>
      </c>
      <c r="B221" t="s">
        <v>289</v>
      </c>
      <c r="C221" t="s">
        <v>608</v>
      </c>
      <c r="D221" t="s">
        <v>675</v>
      </c>
      <c r="E221" t="s">
        <v>767</v>
      </c>
      <c r="F221">
        <v>24.563610000000001</v>
      </c>
      <c r="G221">
        <v>113.71719</v>
      </c>
      <c r="H221" t="s">
        <v>825</v>
      </c>
      <c r="I221" t="s">
        <v>832</v>
      </c>
      <c r="J221" t="s">
        <v>838</v>
      </c>
      <c r="K221" t="s">
        <v>849</v>
      </c>
      <c r="N221">
        <v>0.27</v>
      </c>
      <c r="O221">
        <v>1966</v>
      </c>
      <c r="P221">
        <v>2017</v>
      </c>
      <c r="Q221">
        <v>51</v>
      </c>
      <c r="AY221">
        <v>143100</v>
      </c>
      <c r="AZ221">
        <v>126900</v>
      </c>
      <c r="BA221">
        <v>135000</v>
      </c>
      <c r="BB221">
        <v>129006</v>
      </c>
      <c r="BC221">
        <v>106110</v>
      </c>
      <c r="BJ221" t="s">
        <v>1091</v>
      </c>
      <c r="BK221">
        <v>1596903.4562453439</v>
      </c>
      <c r="BL221">
        <v>12204236.67226607</v>
      </c>
      <c r="BM221">
        <v>12204236.67226607</v>
      </c>
      <c r="BN221">
        <v>40605532.281945609</v>
      </c>
      <c r="BO221">
        <v>40486607.446324572</v>
      </c>
      <c r="BP221">
        <f t="shared" si="22"/>
        <v>12168493.098458154</v>
      </c>
      <c r="BQ221">
        <f t="shared" si="23"/>
        <v>7.620055583741325E-3</v>
      </c>
      <c r="BR221">
        <f t="shared" si="24"/>
        <v>0.38862283477080756</v>
      </c>
      <c r="BS221">
        <v>36.304766596672543</v>
      </c>
      <c r="BT221">
        <v>22.52170369742074</v>
      </c>
      <c r="BU221">
        <f t="shared" si="25"/>
        <v>58.826470294093284</v>
      </c>
      <c r="BV221">
        <f t="shared" si="26"/>
        <v>71582.94977803278</v>
      </c>
      <c r="BW221">
        <f t="shared" si="28"/>
        <v>262709.42568538029</v>
      </c>
      <c r="BX221">
        <f t="shared" si="27"/>
        <v>0.16451177725112162</v>
      </c>
    </row>
    <row r="222" spans="1:76" x14ac:dyDescent="0.25">
      <c r="A222">
        <v>59119</v>
      </c>
      <c r="B222" t="s">
        <v>290</v>
      </c>
      <c r="C222" t="s">
        <v>608</v>
      </c>
      <c r="D222" t="s">
        <v>676</v>
      </c>
      <c r="E222" t="s">
        <v>767</v>
      </c>
      <c r="F222">
        <v>24.128</v>
      </c>
      <c r="G222">
        <v>114.605</v>
      </c>
      <c r="H222" t="s">
        <v>825</v>
      </c>
      <c r="I222" t="s">
        <v>832</v>
      </c>
      <c r="J222" t="s">
        <v>838</v>
      </c>
      <c r="K222" t="s">
        <v>849</v>
      </c>
      <c r="N222">
        <v>0.27</v>
      </c>
      <c r="O222">
        <v>2004</v>
      </c>
      <c r="P222">
        <v>2023</v>
      </c>
      <c r="Q222">
        <v>19</v>
      </c>
      <c r="AP222">
        <v>37500.03</v>
      </c>
      <c r="AQ222">
        <v>75000.06</v>
      </c>
      <c r="AR222">
        <v>224999.91</v>
      </c>
      <c r="AS222">
        <v>299999.96999999997</v>
      </c>
      <c r="AT222">
        <v>375000.03</v>
      </c>
      <c r="AU222">
        <v>375000.03</v>
      </c>
      <c r="AV222">
        <v>375000.03</v>
      </c>
      <c r="AW222">
        <v>375000.03</v>
      </c>
      <c r="AX222">
        <v>375000.03</v>
      </c>
      <c r="AY222">
        <v>594000</v>
      </c>
      <c r="AZ222">
        <v>540000</v>
      </c>
      <c r="BA222">
        <v>405000</v>
      </c>
      <c r="BB222">
        <v>351000</v>
      </c>
      <c r="BC222">
        <v>383400</v>
      </c>
      <c r="BD222">
        <v>405000</v>
      </c>
      <c r="BE222">
        <v>405000</v>
      </c>
      <c r="BF222">
        <v>508950.00000000012</v>
      </c>
      <c r="BG222">
        <v>481410.00000000012</v>
      </c>
      <c r="BH222">
        <v>297000</v>
      </c>
      <c r="BI222">
        <v>352941.3</v>
      </c>
      <c r="BJ222" t="s">
        <v>1092</v>
      </c>
      <c r="BK222">
        <v>8015457.7851733183</v>
      </c>
      <c r="BL222">
        <v>29558019.285867538</v>
      </c>
      <c r="BM222">
        <v>29558019.285867538</v>
      </c>
      <c r="BN222">
        <v>203217477.91435689</v>
      </c>
      <c r="BO222">
        <v>203217477.91435689</v>
      </c>
      <c r="BP222">
        <f t="shared" si="22"/>
        <v>29558019.285867538</v>
      </c>
      <c r="BQ222">
        <f t="shared" si="23"/>
        <v>3.6876270923094142E-3</v>
      </c>
      <c r="BR222">
        <f t="shared" si="24"/>
        <v>7.0064914753878868E-2</v>
      </c>
      <c r="BS222">
        <v>28.774379377702889</v>
      </c>
      <c r="BT222">
        <v>13.403993921926199</v>
      </c>
      <c r="BU222">
        <f t="shared" si="25"/>
        <v>42.178373299629087</v>
      </c>
      <c r="BV222">
        <f t="shared" si="26"/>
        <v>124670.91714369571</v>
      </c>
      <c r="BW222">
        <f t="shared" si="28"/>
        <v>457542.26591736323</v>
      </c>
      <c r="BX222">
        <f t="shared" si="27"/>
        <v>5.7082487136755573E-2</v>
      </c>
    </row>
    <row r="223" spans="1:76" x14ac:dyDescent="0.25">
      <c r="A223">
        <v>32598</v>
      </c>
      <c r="B223" t="s">
        <v>291</v>
      </c>
      <c r="C223" t="s">
        <v>608</v>
      </c>
      <c r="D223" t="s">
        <v>608</v>
      </c>
      <c r="E223" t="s">
        <v>766</v>
      </c>
      <c r="F223">
        <v>21.1036</v>
      </c>
      <c r="G223">
        <v>85.807580000000002</v>
      </c>
      <c r="H223" t="s">
        <v>825</v>
      </c>
      <c r="I223" t="s">
        <v>832</v>
      </c>
      <c r="J223" t="s">
        <v>838</v>
      </c>
      <c r="N223">
        <v>0.61</v>
      </c>
      <c r="O223">
        <v>2000</v>
      </c>
      <c r="P223">
        <v>2030</v>
      </c>
      <c r="Q223">
        <v>30</v>
      </c>
      <c r="AL223">
        <v>244000</v>
      </c>
      <c r="AM223">
        <v>244000</v>
      </c>
      <c r="AN223">
        <v>244000</v>
      </c>
      <c r="AO223">
        <v>244000</v>
      </c>
      <c r="AP223">
        <v>244000</v>
      </c>
      <c r="AQ223">
        <v>244000</v>
      </c>
      <c r="AR223">
        <v>244000</v>
      </c>
      <c r="AS223">
        <v>1226100</v>
      </c>
      <c r="AT223">
        <v>244000</v>
      </c>
      <c r="AU223">
        <v>305000</v>
      </c>
      <c r="AV223">
        <v>489220</v>
      </c>
      <c r="AW223">
        <v>364170</v>
      </c>
      <c r="AX223">
        <v>128710</v>
      </c>
      <c r="AY223">
        <v>219600</v>
      </c>
      <c r="AZ223">
        <v>3168.34</v>
      </c>
      <c r="BA223">
        <v>5280.77</v>
      </c>
      <c r="BB223">
        <v>579500</v>
      </c>
      <c r="BC223">
        <v>1830000</v>
      </c>
      <c r="BD223">
        <v>1647000</v>
      </c>
      <c r="BE223">
        <v>1647000</v>
      </c>
      <c r="BF223">
        <v>1647000</v>
      </c>
      <c r="BG223">
        <v>1647000</v>
      </c>
      <c r="BH223">
        <v>2592500</v>
      </c>
      <c r="BI223">
        <v>2287500</v>
      </c>
      <c r="BJ223" t="s">
        <v>1093</v>
      </c>
      <c r="BK223">
        <v>25414078.539938029</v>
      </c>
      <c r="BL223">
        <v>19448113.727953661</v>
      </c>
      <c r="BM223">
        <v>19448113.727953661</v>
      </c>
      <c r="BN223">
        <v>293475950.48373282</v>
      </c>
      <c r="BO223">
        <v>293475950.48373282</v>
      </c>
      <c r="BP223">
        <f t="shared" si="22"/>
        <v>19448113.727953661</v>
      </c>
      <c r="BQ223">
        <f t="shared" si="23"/>
        <v>7.6524961144631303E-4</v>
      </c>
      <c r="BR223">
        <f t="shared" si="24"/>
        <v>2.2957488343389391E-2</v>
      </c>
      <c r="BS223">
        <v>37.819225736542741</v>
      </c>
      <c r="BT223">
        <v>6.0575543602276642</v>
      </c>
      <c r="BU223">
        <f t="shared" si="25"/>
        <v>43.876780096770403</v>
      </c>
      <c r="BV223">
        <f t="shared" si="26"/>
        <v>85332.060933840447</v>
      </c>
      <c r="BW223">
        <f t="shared" si="28"/>
        <v>313168.66362719442</v>
      </c>
      <c r="BX223">
        <f t="shared" si="27"/>
        <v>1.2322644833848775E-2</v>
      </c>
    </row>
    <row r="224" spans="1:76" x14ac:dyDescent="0.25">
      <c r="A224">
        <v>35007</v>
      </c>
      <c r="B224" t="s">
        <v>292</v>
      </c>
      <c r="C224" t="s">
        <v>608</v>
      </c>
      <c r="D224" t="s">
        <v>608</v>
      </c>
      <c r="E224" t="s">
        <v>799</v>
      </c>
      <c r="F224">
        <v>60.202930000000002</v>
      </c>
      <c r="G224">
        <v>17.862200000000001</v>
      </c>
      <c r="H224" t="s">
        <v>830</v>
      </c>
      <c r="I224" t="s">
        <v>835</v>
      </c>
      <c r="J224" t="s">
        <v>839</v>
      </c>
      <c r="L224">
        <v>35100000</v>
      </c>
      <c r="M224">
        <v>10155375</v>
      </c>
      <c r="N224">
        <v>0.3429166666666667</v>
      </c>
      <c r="O224">
        <v>1984</v>
      </c>
      <c r="P224">
        <v>2018</v>
      </c>
      <c r="Q224">
        <v>34</v>
      </c>
      <c r="V224">
        <v>826086.25000000012</v>
      </c>
      <c r="W224">
        <v>850433.33333333337</v>
      </c>
      <c r="X224">
        <v>895012.50000000012</v>
      </c>
      <c r="Y224">
        <v>860720.83333333337</v>
      </c>
      <c r="Z224">
        <v>665258.33333333337</v>
      </c>
      <c r="AA224">
        <v>582958.33333333337</v>
      </c>
      <c r="AB224">
        <v>219123.75</v>
      </c>
      <c r="AC224">
        <v>222552.91666666669</v>
      </c>
      <c r="AD224">
        <v>68240.416666666672</v>
      </c>
      <c r="AX224">
        <v>92930.416666666672</v>
      </c>
      <c r="AY224">
        <v>325427.91666666669</v>
      </c>
      <c r="AZ224">
        <v>391748.00000000012</v>
      </c>
      <c r="BJ224" t="s">
        <v>1094</v>
      </c>
      <c r="BK224">
        <v>7186656.4348598626</v>
      </c>
      <c r="BL224">
        <v>537501.02705903701</v>
      </c>
      <c r="BM224">
        <v>537501.02705903701</v>
      </c>
      <c r="BN224">
        <v>146662902.3150762</v>
      </c>
      <c r="BO224">
        <v>146662902.3150762</v>
      </c>
      <c r="BP224">
        <f t="shared" si="22"/>
        <v>537501.02705903701</v>
      </c>
      <c r="BQ224">
        <f t="shared" si="23"/>
        <v>7.4791529542418998E-5</v>
      </c>
      <c r="BR224">
        <f t="shared" si="24"/>
        <v>2.5429120044422461E-3</v>
      </c>
      <c r="BS224">
        <v>42.627539211585507</v>
      </c>
      <c r="BT224">
        <v>17.71813107626825</v>
      </c>
      <c r="BU224">
        <f t="shared" si="25"/>
        <v>60.345670287853757</v>
      </c>
      <c r="BV224">
        <f t="shared" si="26"/>
        <v>3243.5859758287406</v>
      </c>
      <c r="BW224">
        <f t="shared" si="28"/>
        <v>11903.960531291477</v>
      </c>
      <c r="BX224">
        <f t="shared" si="27"/>
        <v>1.6563976084274302E-3</v>
      </c>
    </row>
    <row r="225" spans="1:76" x14ac:dyDescent="0.25">
      <c r="A225">
        <v>68306</v>
      </c>
      <c r="B225" t="s">
        <v>293</v>
      </c>
      <c r="C225" t="s">
        <v>608</v>
      </c>
      <c r="D225" t="s">
        <v>608</v>
      </c>
      <c r="E225" t="s">
        <v>767</v>
      </c>
      <c r="F225">
        <v>40.011229999999998</v>
      </c>
      <c r="G225">
        <v>118.5354</v>
      </c>
      <c r="H225" t="s">
        <v>825</v>
      </c>
      <c r="I225" t="s">
        <v>832</v>
      </c>
      <c r="J225" t="s">
        <v>839</v>
      </c>
      <c r="K225" t="s">
        <v>866</v>
      </c>
      <c r="L225">
        <v>234300000</v>
      </c>
      <c r="M225">
        <v>59138000</v>
      </c>
      <c r="N225">
        <v>0.25242999999999999</v>
      </c>
      <c r="O225">
        <v>1960</v>
      </c>
      <c r="P225">
        <v>2023</v>
      </c>
      <c r="Q225">
        <v>63</v>
      </c>
      <c r="AL225">
        <v>548934.27799999993</v>
      </c>
      <c r="AM225">
        <v>548782.81999999995</v>
      </c>
      <c r="AN225">
        <v>506879.44</v>
      </c>
      <c r="AO225">
        <v>492995.79</v>
      </c>
      <c r="AP225">
        <v>462956.62</v>
      </c>
      <c r="AQ225">
        <v>457403.16</v>
      </c>
      <c r="AR225">
        <v>434936.89</v>
      </c>
      <c r="AS225">
        <v>448315.68</v>
      </c>
      <c r="AT225">
        <v>441247.64</v>
      </c>
      <c r="AU225">
        <v>449325.4</v>
      </c>
      <c r="AV225">
        <v>226682.14</v>
      </c>
      <c r="AW225">
        <v>305440.3</v>
      </c>
      <c r="AX225">
        <v>357440.88</v>
      </c>
      <c r="AY225">
        <v>353402</v>
      </c>
      <c r="AZ225">
        <v>314749.91840000002</v>
      </c>
      <c r="BA225">
        <v>267575.8</v>
      </c>
      <c r="BB225">
        <v>252430</v>
      </c>
      <c r="BC225">
        <v>325382.27</v>
      </c>
      <c r="BD225">
        <v>151458</v>
      </c>
      <c r="BE225">
        <v>302916</v>
      </c>
      <c r="BF225">
        <v>353402</v>
      </c>
      <c r="BG225">
        <v>353402</v>
      </c>
      <c r="BH225">
        <v>353402</v>
      </c>
      <c r="BI225">
        <v>353402</v>
      </c>
      <c r="BJ225" t="s">
        <v>1095</v>
      </c>
      <c r="BK225">
        <v>85214808.240478873</v>
      </c>
      <c r="BL225">
        <v>1584870.012819164</v>
      </c>
      <c r="BM225">
        <v>1584870.012819164</v>
      </c>
      <c r="BN225">
        <v>979006211.18012393</v>
      </c>
      <c r="BO225">
        <v>979006211.18012393</v>
      </c>
      <c r="BP225">
        <f t="shared" si="22"/>
        <v>1584870.012819164</v>
      </c>
      <c r="BQ225">
        <f t="shared" si="23"/>
        <v>1.8598528184756468E-5</v>
      </c>
      <c r="BR225">
        <f t="shared" si="24"/>
        <v>1.1717072756396575E-3</v>
      </c>
      <c r="BS225">
        <v>13.724346359267001</v>
      </c>
      <c r="BT225">
        <v>4.6081330287428273</v>
      </c>
      <c r="BU225">
        <f t="shared" si="25"/>
        <v>18.33247938800983</v>
      </c>
      <c r="BV225">
        <f t="shared" si="26"/>
        <v>2905.4596842682199</v>
      </c>
      <c r="BW225">
        <f t="shared" si="28"/>
        <v>10663.037041264366</v>
      </c>
      <c r="BX225">
        <f t="shared" si="27"/>
        <v>1.2513126839613299E-4</v>
      </c>
    </row>
    <row r="226" spans="1:76" x14ac:dyDescent="0.25">
      <c r="A226">
        <v>39426</v>
      </c>
      <c r="B226" t="s">
        <v>294</v>
      </c>
      <c r="C226" t="s">
        <v>608</v>
      </c>
      <c r="D226" t="s">
        <v>608</v>
      </c>
      <c r="E226" t="s">
        <v>766</v>
      </c>
      <c r="F226">
        <v>15.53223</v>
      </c>
      <c r="G226">
        <v>74.044960000000003</v>
      </c>
      <c r="H226" t="s">
        <v>827</v>
      </c>
      <c r="I226" t="s">
        <v>833</v>
      </c>
      <c r="J226" t="s">
        <v>838</v>
      </c>
      <c r="N226">
        <v>0.61</v>
      </c>
      <c r="O226">
        <v>1941</v>
      </c>
      <c r="P226">
        <v>2012</v>
      </c>
      <c r="Q226">
        <v>71</v>
      </c>
      <c r="AL226">
        <v>1342000</v>
      </c>
      <c r="AM226">
        <v>1342000</v>
      </c>
      <c r="AN226">
        <v>1342000</v>
      </c>
      <c r="AO226">
        <v>1525000</v>
      </c>
      <c r="AP226">
        <v>1586000</v>
      </c>
      <c r="AQ226">
        <v>1708000</v>
      </c>
      <c r="AR226">
        <v>1708000</v>
      </c>
      <c r="AS226">
        <v>1830000</v>
      </c>
      <c r="AT226">
        <v>2260050</v>
      </c>
      <c r="AU226">
        <v>2247850</v>
      </c>
      <c r="AV226">
        <v>2653500</v>
      </c>
      <c r="AW226">
        <v>2577250</v>
      </c>
      <c r="AX226">
        <v>549000</v>
      </c>
      <c r="BJ226" t="s">
        <v>1077</v>
      </c>
      <c r="BK226">
        <v>26381077.08890716</v>
      </c>
      <c r="BL226">
        <v>41180163.415177591</v>
      </c>
      <c r="BM226">
        <v>6570446.2750160992</v>
      </c>
      <c r="BN226">
        <v>304642627.95461297</v>
      </c>
      <c r="BO226">
        <v>304642627.95461297</v>
      </c>
      <c r="BP226">
        <f t="shared" si="22"/>
        <v>6570446.2750160992</v>
      </c>
      <c r="BQ226">
        <f t="shared" si="23"/>
        <v>2.4905906051041682E-4</v>
      </c>
      <c r="BR226">
        <f t="shared" si="24"/>
        <v>1.7683193296239595E-2</v>
      </c>
      <c r="BS226">
        <v>39.070927121503964</v>
      </c>
      <c r="BT226">
        <v>4.866104160383756</v>
      </c>
      <c r="BU226">
        <f t="shared" si="25"/>
        <v>43.93703128188772</v>
      </c>
      <c r="BV226">
        <f t="shared" si="26"/>
        <v>28868.590352134503</v>
      </c>
      <c r="BW226">
        <f t="shared" si="28"/>
        <v>105947.72659233362</v>
      </c>
      <c r="BX226">
        <f t="shared" si="27"/>
        <v>4.0160500738949364E-3</v>
      </c>
    </row>
    <row r="227" spans="1:76" x14ac:dyDescent="0.25">
      <c r="A227">
        <v>32414</v>
      </c>
      <c r="B227" t="s">
        <v>295</v>
      </c>
      <c r="C227" t="s">
        <v>608</v>
      </c>
      <c r="D227" t="s">
        <v>608</v>
      </c>
      <c r="E227" t="s">
        <v>766</v>
      </c>
      <c r="F227">
        <v>15.06296</v>
      </c>
      <c r="G227">
        <v>76.623689999999996</v>
      </c>
      <c r="H227" t="s">
        <v>825</v>
      </c>
      <c r="I227" t="s">
        <v>832</v>
      </c>
      <c r="J227" t="s">
        <v>838</v>
      </c>
      <c r="L227">
        <v>273570000</v>
      </c>
      <c r="M227">
        <v>110996411.7647059</v>
      </c>
      <c r="N227">
        <v>0.64067294117647056</v>
      </c>
      <c r="O227">
        <v>1977</v>
      </c>
      <c r="P227">
        <v>2020</v>
      </c>
      <c r="Q227">
        <v>43</v>
      </c>
      <c r="AL227">
        <v>2242355.2941176472</v>
      </c>
      <c r="AM227">
        <v>2332049.5058823531</v>
      </c>
      <c r="AN227">
        <v>2505031.2000000002</v>
      </c>
      <c r="AO227">
        <v>2267982.2117647058</v>
      </c>
      <c r="AP227">
        <v>2883028.2352941181</v>
      </c>
      <c r="AQ227">
        <v>1345413.176470588</v>
      </c>
      <c r="AR227">
        <v>1473547.7647058819</v>
      </c>
      <c r="AS227">
        <v>3459633.8823529412</v>
      </c>
      <c r="AT227">
        <v>3844037.6470588231</v>
      </c>
      <c r="AU227">
        <v>3715903.0588235292</v>
      </c>
      <c r="AV227">
        <v>3049603.2</v>
      </c>
      <c r="AW227">
        <v>4805047.0588235296</v>
      </c>
      <c r="AX227">
        <v>5253518.1176470583</v>
      </c>
      <c r="AY227">
        <v>5224687.8352941172</v>
      </c>
      <c r="AZ227">
        <v>7688075.2941176463</v>
      </c>
      <c r="BA227">
        <v>7800833.7317647059</v>
      </c>
      <c r="BB227">
        <v>7508686.8705882346</v>
      </c>
      <c r="BE227">
        <v>7688075.2941176463</v>
      </c>
      <c r="BF227">
        <v>7688075.2941176463</v>
      </c>
      <c r="BJ227" t="s">
        <v>1096</v>
      </c>
      <c r="BK227">
        <v>105220665.147315</v>
      </c>
      <c r="BL227">
        <v>58359368.557142273</v>
      </c>
      <c r="BM227">
        <v>58359368.557142273</v>
      </c>
      <c r="BN227">
        <v>1143093167.701864</v>
      </c>
      <c r="BO227">
        <v>1143093167.701864</v>
      </c>
      <c r="BP227">
        <f t="shared" si="22"/>
        <v>58359368.557142273</v>
      </c>
      <c r="BQ227">
        <f t="shared" si="23"/>
        <v>5.5463789812995189E-4</v>
      </c>
      <c r="BR227">
        <f t="shared" si="24"/>
        <v>2.3849429619587931E-2</v>
      </c>
      <c r="BS227">
        <v>15.36804130586879</v>
      </c>
      <c r="BT227">
        <v>2.1188499133167782</v>
      </c>
      <c r="BU227">
        <f t="shared" si="25"/>
        <v>17.486891219185569</v>
      </c>
      <c r="BV227">
        <f t="shared" si="26"/>
        <v>102052.39295791056</v>
      </c>
      <c r="BW227">
        <f t="shared" si="28"/>
        <v>374532.28215553175</v>
      </c>
      <c r="BX227">
        <f t="shared" si="27"/>
        <v>3.5594935807634837E-3</v>
      </c>
    </row>
    <row r="228" spans="1:76" x14ac:dyDescent="0.25">
      <c r="A228">
        <v>32265</v>
      </c>
      <c r="B228" t="s">
        <v>296</v>
      </c>
      <c r="C228" t="s">
        <v>608</v>
      </c>
      <c r="D228" t="s">
        <v>608</v>
      </c>
      <c r="E228" t="s">
        <v>765</v>
      </c>
      <c r="F228">
        <v>-23.24389</v>
      </c>
      <c r="G228">
        <v>117.65694000000001</v>
      </c>
      <c r="H228" t="s">
        <v>827</v>
      </c>
      <c r="I228" t="s">
        <v>832</v>
      </c>
      <c r="J228" t="s">
        <v>838</v>
      </c>
      <c r="L228">
        <v>113000000</v>
      </c>
      <c r="M228">
        <v>43497736.842105262</v>
      </c>
      <c r="N228">
        <v>0.62404684210526318</v>
      </c>
      <c r="O228">
        <v>2004</v>
      </c>
      <c r="P228">
        <v>2041</v>
      </c>
      <c r="Q228">
        <v>37</v>
      </c>
      <c r="AP228">
        <v>1853419.1210526321</v>
      </c>
      <c r="AQ228">
        <v>4093747.2842105259</v>
      </c>
      <c r="AR228">
        <v>5129665.0421052631</v>
      </c>
      <c r="AS228">
        <v>4325892.7094736844</v>
      </c>
      <c r="AT228">
        <v>5110943.6368421055</v>
      </c>
      <c r="AU228">
        <v>5816116.5684210528</v>
      </c>
      <c r="AV228">
        <v>5744975.2284210529</v>
      </c>
      <c r="AW228">
        <v>5856679.6131578945</v>
      </c>
      <c r="AX228">
        <v>5805507.7721052635</v>
      </c>
      <c r="AY228">
        <v>6272918.8568421053</v>
      </c>
      <c r="BJ228" t="s">
        <v>1097</v>
      </c>
      <c r="BK228">
        <v>100962155.99759351</v>
      </c>
      <c r="BL228">
        <v>42916462.76089479</v>
      </c>
      <c r="BM228">
        <v>42916462.76089479</v>
      </c>
      <c r="BN228">
        <v>472162619.98870689</v>
      </c>
      <c r="BO228">
        <v>472162619.98870689</v>
      </c>
      <c r="BP228">
        <f t="shared" si="22"/>
        <v>42916462.76089479</v>
      </c>
      <c r="BQ228">
        <f t="shared" si="23"/>
        <v>4.2507474545133256E-4</v>
      </c>
      <c r="BR228">
        <f t="shared" si="24"/>
        <v>1.5727765581699304E-2</v>
      </c>
      <c r="BS228">
        <v>5.8915540587097288</v>
      </c>
      <c r="BT228">
        <v>2.0075030579562099</v>
      </c>
      <c r="BU228">
        <f t="shared" si="25"/>
        <v>7.8990571166659382</v>
      </c>
      <c r="BV228">
        <f t="shared" si="26"/>
        <v>33899.959059357476</v>
      </c>
      <c r="BW228">
        <f t="shared" si="28"/>
        <v>124412.84974784193</v>
      </c>
      <c r="BX228">
        <f t="shared" si="27"/>
        <v>1.2322721173942382E-3</v>
      </c>
    </row>
    <row r="229" spans="1:76" x14ac:dyDescent="0.25">
      <c r="A229">
        <v>32735</v>
      </c>
      <c r="B229" t="s">
        <v>297</v>
      </c>
      <c r="C229" t="s">
        <v>608</v>
      </c>
      <c r="D229" t="s">
        <v>608</v>
      </c>
      <c r="E229" t="s">
        <v>767</v>
      </c>
      <c r="F229">
        <v>39.067210000000003</v>
      </c>
      <c r="G229">
        <v>113.25922</v>
      </c>
      <c r="H229" t="s">
        <v>825</v>
      </c>
      <c r="I229" t="s">
        <v>832</v>
      </c>
      <c r="J229" t="s">
        <v>838</v>
      </c>
      <c r="K229" t="s">
        <v>866</v>
      </c>
      <c r="N229">
        <v>0.27</v>
      </c>
      <c r="O229">
        <v>1977</v>
      </c>
      <c r="P229">
        <v>2030</v>
      </c>
      <c r="Q229">
        <v>53</v>
      </c>
      <c r="AL229">
        <v>304560</v>
      </c>
      <c r="AM229">
        <v>354240</v>
      </c>
      <c r="AN229">
        <v>917838.00000000012</v>
      </c>
      <c r="AO229">
        <v>332138.61</v>
      </c>
      <c r="AP229">
        <v>378270</v>
      </c>
      <c r="AQ229">
        <v>347814.54</v>
      </c>
      <c r="AR229">
        <v>393930</v>
      </c>
      <c r="AS229">
        <v>394470</v>
      </c>
      <c r="AT229">
        <v>580770</v>
      </c>
      <c r="AU229">
        <v>569700</v>
      </c>
      <c r="AV229">
        <v>580500</v>
      </c>
      <c r="AW229">
        <v>589140</v>
      </c>
      <c r="AX229">
        <v>591300</v>
      </c>
      <c r="AY229">
        <v>621000</v>
      </c>
      <c r="AZ229">
        <v>648000</v>
      </c>
      <c r="BA229">
        <v>459000.00000000012</v>
      </c>
      <c r="BB229">
        <v>594000</v>
      </c>
      <c r="BC229">
        <v>472500.00000000012</v>
      </c>
      <c r="BD229">
        <v>486000.00000000012</v>
      </c>
      <c r="BE229">
        <v>383400</v>
      </c>
      <c r="BF229">
        <v>386848.71</v>
      </c>
      <c r="BG229">
        <v>382961.25</v>
      </c>
      <c r="BH229">
        <v>382961.25</v>
      </c>
      <c r="BI229">
        <v>319336.56</v>
      </c>
      <c r="BJ229" t="s">
        <v>1098</v>
      </c>
      <c r="BK229">
        <v>14512523.89528409</v>
      </c>
      <c r="BL229">
        <v>29439507.964552291</v>
      </c>
      <c r="BM229">
        <v>4620204.8047051458</v>
      </c>
      <c r="BN229">
        <v>367938873.01443762</v>
      </c>
      <c r="BO229">
        <v>367938873.01443762</v>
      </c>
      <c r="BP229">
        <f t="shared" si="22"/>
        <v>4620204.8047051458</v>
      </c>
      <c r="BQ229">
        <f t="shared" si="23"/>
        <v>3.1835984133721235E-4</v>
      </c>
      <c r="BR229">
        <f t="shared" si="24"/>
        <v>1.6873071590872254E-2</v>
      </c>
      <c r="BS229">
        <v>9.5876563892580986</v>
      </c>
      <c r="BT229">
        <v>5.3823192522814116</v>
      </c>
      <c r="BU229">
        <f t="shared" si="25"/>
        <v>14.969975641539509</v>
      </c>
      <c r="BV229">
        <f t="shared" si="26"/>
        <v>6916.4353385359846</v>
      </c>
      <c r="BW229">
        <f t="shared" si="28"/>
        <v>25383.317692427063</v>
      </c>
      <c r="BX229">
        <f t="shared" si="27"/>
        <v>1.7490629387129199E-3</v>
      </c>
    </row>
    <row r="230" spans="1:76" x14ac:dyDescent="0.25">
      <c r="A230">
        <v>31901</v>
      </c>
      <c r="B230" t="s">
        <v>298</v>
      </c>
      <c r="C230" t="s">
        <v>608</v>
      </c>
      <c r="D230" t="s">
        <v>671</v>
      </c>
      <c r="E230" t="s">
        <v>778</v>
      </c>
      <c r="F230">
        <v>-29.7242</v>
      </c>
      <c r="G230">
        <v>-71.232560000000007</v>
      </c>
      <c r="H230" t="s">
        <v>825</v>
      </c>
      <c r="I230" t="s">
        <v>832</v>
      </c>
      <c r="J230" t="s">
        <v>838</v>
      </c>
      <c r="K230" t="s">
        <v>859</v>
      </c>
      <c r="L230">
        <v>106500000</v>
      </c>
      <c r="M230">
        <v>23686041.666666672</v>
      </c>
      <c r="N230">
        <v>0.39110208333333341</v>
      </c>
      <c r="O230">
        <v>2000</v>
      </c>
      <c r="P230">
        <v>2040</v>
      </c>
      <c r="Q230">
        <v>40</v>
      </c>
      <c r="AL230">
        <v>1373550.5166666671</v>
      </c>
      <c r="AM230">
        <v>1320360.633333334</v>
      </c>
      <c r="AN230">
        <v>802150.37291666679</v>
      </c>
      <c r="AO230">
        <v>748960.48958333349</v>
      </c>
      <c r="AP230">
        <v>836176.25416666677</v>
      </c>
      <c r="AQ230">
        <v>734880.81458333344</v>
      </c>
      <c r="AR230">
        <v>916352.18125000014</v>
      </c>
      <c r="AS230">
        <v>773208.81875000009</v>
      </c>
      <c r="AT230">
        <v>672695.58333333349</v>
      </c>
      <c r="AU230">
        <v>700854.93333333347</v>
      </c>
      <c r="AV230">
        <v>845171.60208333354</v>
      </c>
      <c r="AW230">
        <v>1408749.7041666671</v>
      </c>
      <c r="AX230">
        <v>1436909.0541666669</v>
      </c>
      <c r="AY230">
        <v>861988.99166666681</v>
      </c>
      <c r="AZ230">
        <v>585870.9208333334</v>
      </c>
      <c r="BA230">
        <v>441163.15000000008</v>
      </c>
      <c r="BB230">
        <v>529161.11875000014</v>
      </c>
      <c r="BC230">
        <v>617550.18958333344</v>
      </c>
      <c r="BD230">
        <v>686775.25833333342</v>
      </c>
      <c r="BE230">
        <v>851429.23541666684</v>
      </c>
      <c r="BF230">
        <v>1095085.833333333</v>
      </c>
      <c r="BG230">
        <v>1006305.660416667</v>
      </c>
      <c r="BH230">
        <v>814274.53750000009</v>
      </c>
      <c r="BI230">
        <v>814274.53750000009</v>
      </c>
      <c r="BJ230" t="s">
        <v>1099</v>
      </c>
      <c r="BK230">
        <v>72116728.423327893</v>
      </c>
      <c r="BL230">
        <v>14465080.683521461</v>
      </c>
      <c r="BM230">
        <v>14465080.683521461</v>
      </c>
      <c r="BN230">
        <v>445002823.26369292</v>
      </c>
      <c r="BO230">
        <v>445002823.26369292</v>
      </c>
      <c r="BP230">
        <f t="shared" si="22"/>
        <v>14465080.683521461</v>
      </c>
      <c r="BQ230">
        <f t="shared" si="23"/>
        <v>2.0057871453362243E-4</v>
      </c>
      <c r="BR230">
        <f t="shared" si="24"/>
        <v>8.0231485813448966E-3</v>
      </c>
      <c r="BS230">
        <v>6.8017272587777446</v>
      </c>
      <c r="BT230">
        <v>3.0828759231787979</v>
      </c>
      <c r="BU230">
        <f t="shared" si="25"/>
        <v>9.8846031819565425</v>
      </c>
      <c r="BV230">
        <f t="shared" si="26"/>
        <v>14298.158255159435</v>
      </c>
      <c r="BW230">
        <f t="shared" si="28"/>
        <v>52474.240796435122</v>
      </c>
      <c r="BX230">
        <f t="shared" si="27"/>
        <v>7.2762924696762954E-4</v>
      </c>
    </row>
    <row r="231" spans="1:76" x14ac:dyDescent="0.25">
      <c r="A231">
        <v>37544</v>
      </c>
      <c r="B231" t="s">
        <v>299</v>
      </c>
      <c r="C231" t="s">
        <v>608</v>
      </c>
      <c r="D231" t="s">
        <v>673</v>
      </c>
      <c r="E231" t="s">
        <v>800</v>
      </c>
      <c r="F231">
        <v>47.531999999999996</v>
      </c>
      <c r="G231">
        <v>14.897</v>
      </c>
      <c r="H231" t="s">
        <v>825</v>
      </c>
      <c r="I231" t="s">
        <v>832</v>
      </c>
      <c r="J231" t="s">
        <v>838</v>
      </c>
      <c r="N231">
        <v>0.53</v>
      </c>
      <c r="O231">
        <v>1992</v>
      </c>
      <c r="P231">
        <v>2029</v>
      </c>
      <c r="Q231">
        <v>37</v>
      </c>
      <c r="AD231">
        <v>858600</v>
      </c>
      <c r="AL231">
        <v>996400</v>
      </c>
      <c r="AM231">
        <v>976790</v>
      </c>
      <c r="AN231">
        <v>1007000</v>
      </c>
      <c r="AO231">
        <v>1123070</v>
      </c>
      <c r="AP231">
        <v>1000640</v>
      </c>
      <c r="AQ231">
        <v>1084910</v>
      </c>
      <c r="AR231">
        <v>1106640</v>
      </c>
      <c r="AS231">
        <v>1138440</v>
      </c>
      <c r="AT231">
        <v>1074840</v>
      </c>
      <c r="AU231">
        <v>1060000</v>
      </c>
      <c r="AV231">
        <v>1052707.2</v>
      </c>
      <c r="AW231">
        <v>1166000</v>
      </c>
      <c r="AX231">
        <v>1119360</v>
      </c>
      <c r="AY231">
        <v>1229600</v>
      </c>
      <c r="AZ231">
        <v>1221120</v>
      </c>
      <c r="BA231">
        <v>1221120</v>
      </c>
      <c r="BB231">
        <v>1221120</v>
      </c>
      <c r="BC231">
        <v>1221120</v>
      </c>
      <c r="BD231">
        <v>1221120</v>
      </c>
      <c r="BE231">
        <v>1221120</v>
      </c>
      <c r="BF231">
        <v>1221120</v>
      </c>
      <c r="BG231">
        <v>1221120</v>
      </c>
      <c r="BH231">
        <v>1221120</v>
      </c>
      <c r="BI231">
        <v>1221120</v>
      </c>
      <c r="BJ231" t="s">
        <v>1100</v>
      </c>
      <c r="BK231">
        <v>103004385.8825932</v>
      </c>
      <c r="BL231">
        <v>8533818.707948152</v>
      </c>
      <c r="BM231">
        <v>8533818.707948152</v>
      </c>
      <c r="BN231">
        <v>631470539.67934644</v>
      </c>
      <c r="BO231">
        <v>624963908.31159353</v>
      </c>
      <c r="BP231">
        <f t="shared" si="22"/>
        <v>8445886.7950515542</v>
      </c>
      <c r="BQ231">
        <f t="shared" si="23"/>
        <v>8.1995409444782024E-5</v>
      </c>
      <c r="BR231">
        <f t="shared" si="24"/>
        <v>3.0338301494569351E-3</v>
      </c>
      <c r="BS231">
        <v>53.164609918220663</v>
      </c>
      <c r="BT231">
        <v>14.729521074997431</v>
      </c>
      <c r="BU231">
        <f t="shared" si="25"/>
        <v>67.894130993218099</v>
      </c>
      <c r="BV231">
        <f t="shared" si="26"/>
        <v>57342.614441712118</v>
      </c>
      <c r="BW231">
        <f t="shared" si="28"/>
        <v>210447.39500108347</v>
      </c>
      <c r="BX231">
        <f t="shared" si="27"/>
        <v>2.0430915945749755E-3</v>
      </c>
    </row>
    <row r="232" spans="1:76" x14ac:dyDescent="0.25">
      <c r="A232">
        <v>74749</v>
      </c>
      <c r="B232" t="s">
        <v>300</v>
      </c>
      <c r="C232" t="s">
        <v>608</v>
      </c>
      <c r="D232" t="s">
        <v>608</v>
      </c>
      <c r="E232" t="s">
        <v>769</v>
      </c>
      <c r="F232">
        <v>-20.2028</v>
      </c>
      <c r="G232">
        <v>-43.444400000000002</v>
      </c>
      <c r="H232" t="s">
        <v>827</v>
      </c>
      <c r="I232" t="s">
        <v>832</v>
      </c>
      <c r="J232" t="s">
        <v>838</v>
      </c>
      <c r="L232">
        <v>1158300000</v>
      </c>
      <c r="M232">
        <v>414300000</v>
      </c>
      <c r="N232">
        <v>0.4325</v>
      </c>
      <c r="O232">
        <v>2001</v>
      </c>
      <c r="P232">
        <v>2040</v>
      </c>
      <c r="Q232">
        <v>39</v>
      </c>
      <c r="AM232">
        <v>2422000</v>
      </c>
      <c r="AN232">
        <v>2249000</v>
      </c>
      <c r="AQ232">
        <v>3373500</v>
      </c>
      <c r="AR232">
        <v>5709000</v>
      </c>
      <c r="AS232">
        <v>6314500</v>
      </c>
      <c r="AT232">
        <v>6055000</v>
      </c>
      <c r="AU232">
        <v>6314500</v>
      </c>
      <c r="AV232">
        <v>5406250</v>
      </c>
      <c r="AW232">
        <v>5709000</v>
      </c>
      <c r="AX232">
        <v>5622500</v>
      </c>
      <c r="AY232">
        <v>5406250</v>
      </c>
      <c r="BJ232" t="s">
        <v>1065</v>
      </c>
      <c r="BK232">
        <v>92460729.018862098</v>
      </c>
      <c r="BL232">
        <v>75667123.254702583</v>
      </c>
      <c r="BM232">
        <v>9223648.8862550538</v>
      </c>
      <c r="BN232">
        <v>4839875776.3975153</v>
      </c>
      <c r="BO232">
        <v>4839875776.3975153</v>
      </c>
      <c r="BP232">
        <f t="shared" si="22"/>
        <v>9223648.8862550538</v>
      </c>
      <c r="BQ232">
        <f t="shared" si="23"/>
        <v>9.9757475245229997E-5</v>
      </c>
      <c r="BR232">
        <f t="shared" si="24"/>
        <v>3.8905415345639699E-3</v>
      </c>
      <c r="BS232">
        <v>42.874168642570908</v>
      </c>
      <c r="BT232">
        <v>35.533804064578831</v>
      </c>
      <c r="BU232">
        <f t="shared" si="25"/>
        <v>78.407972707149739</v>
      </c>
      <c r="BV232">
        <f t="shared" si="26"/>
        <v>72320.761013381838</v>
      </c>
      <c r="BW232">
        <f t="shared" si="28"/>
        <v>265417.19291911134</v>
      </c>
      <c r="BX232">
        <f t="shared" si="27"/>
        <v>2.8705937724649126E-3</v>
      </c>
    </row>
    <row r="233" spans="1:76" x14ac:dyDescent="0.25">
      <c r="A233">
        <v>74750</v>
      </c>
      <c r="B233" t="s">
        <v>301</v>
      </c>
      <c r="C233" t="s">
        <v>608</v>
      </c>
      <c r="D233" t="s">
        <v>608</v>
      </c>
      <c r="E233" t="s">
        <v>769</v>
      </c>
      <c r="F233">
        <v>-20.125679999999999</v>
      </c>
      <c r="G233">
        <v>-43.41675</v>
      </c>
      <c r="H233" t="s">
        <v>827</v>
      </c>
      <c r="I233" t="s">
        <v>832</v>
      </c>
      <c r="J233" t="s">
        <v>838</v>
      </c>
      <c r="L233">
        <v>619200000</v>
      </c>
      <c r="M233">
        <v>213600000</v>
      </c>
      <c r="N233">
        <v>0.46550000000000002</v>
      </c>
      <c r="O233">
        <v>1976</v>
      </c>
      <c r="P233">
        <v>2048</v>
      </c>
      <c r="Q233">
        <v>72</v>
      </c>
      <c r="AL233">
        <v>558600</v>
      </c>
      <c r="AM233">
        <v>465500</v>
      </c>
      <c r="AN233">
        <v>372400</v>
      </c>
      <c r="AO233">
        <v>139650</v>
      </c>
      <c r="AP233">
        <v>279300</v>
      </c>
      <c r="AQ233">
        <v>372400</v>
      </c>
      <c r="AR233">
        <v>325850</v>
      </c>
      <c r="AS233">
        <v>1722350</v>
      </c>
      <c r="AT233">
        <v>4561900</v>
      </c>
      <c r="AU233">
        <v>1443050</v>
      </c>
      <c r="AV233">
        <v>4934300</v>
      </c>
      <c r="AW233">
        <v>5167050</v>
      </c>
      <c r="AX233">
        <v>4422250</v>
      </c>
      <c r="AY233">
        <v>4329150</v>
      </c>
      <c r="BJ233" t="s">
        <v>1065</v>
      </c>
      <c r="BK233">
        <v>38590006.706789523</v>
      </c>
      <c r="BL233">
        <v>75667123.254702583</v>
      </c>
      <c r="BM233">
        <v>4930746.2577649383</v>
      </c>
      <c r="BN233">
        <v>2587284020.327498</v>
      </c>
      <c r="BO233">
        <v>2587284020.327498</v>
      </c>
      <c r="BP233">
        <f t="shared" si="22"/>
        <v>4930746.2577649383</v>
      </c>
      <c r="BQ233">
        <f t="shared" si="23"/>
        <v>1.2777261987097357E-4</v>
      </c>
      <c r="BR233">
        <f t="shared" si="24"/>
        <v>9.1996286307100966E-3</v>
      </c>
      <c r="BS233">
        <v>42.874168642570908</v>
      </c>
      <c r="BT233">
        <v>35.533804064578831</v>
      </c>
      <c r="BU233">
        <f t="shared" si="25"/>
        <v>78.407972707149739</v>
      </c>
      <c r="BV233">
        <f t="shared" si="26"/>
        <v>38660.981800471396</v>
      </c>
      <c r="BW233">
        <f t="shared" si="28"/>
        <v>141885.80320773003</v>
      </c>
      <c r="BX233">
        <f t="shared" si="27"/>
        <v>3.676749897604103E-3</v>
      </c>
    </row>
    <row r="234" spans="1:76" x14ac:dyDescent="0.25">
      <c r="A234">
        <v>59135</v>
      </c>
      <c r="B234" t="s">
        <v>302</v>
      </c>
      <c r="C234" t="s">
        <v>608</v>
      </c>
      <c r="D234" t="s">
        <v>608</v>
      </c>
      <c r="E234" t="s">
        <v>767</v>
      </c>
      <c r="F234">
        <v>40.620690000000003</v>
      </c>
      <c r="G234">
        <v>116.87445</v>
      </c>
      <c r="H234" t="s">
        <v>825</v>
      </c>
      <c r="I234" t="s">
        <v>832</v>
      </c>
      <c r="J234" t="s">
        <v>839</v>
      </c>
      <c r="K234" t="s">
        <v>866</v>
      </c>
      <c r="N234">
        <v>0.27</v>
      </c>
      <c r="O234">
        <v>1990</v>
      </c>
      <c r="P234">
        <v>2032</v>
      </c>
      <c r="Q234">
        <v>42</v>
      </c>
      <c r="AY234">
        <v>145800</v>
      </c>
      <c r="AZ234">
        <v>129600</v>
      </c>
      <c r="BA234">
        <v>75600</v>
      </c>
      <c r="BB234">
        <v>81000</v>
      </c>
      <c r="BC234">
        <v>85320</v>
      </c>
      <c r="BJ234" t="s">
        <v>1101</v>
      </c>
      <c r="BK234">
        <v>54874450.639283746</v>
      </c>
      <c r="BL234">
        <v>3059257.4563511461</v>
      </c>
      <c r="BM234">
        <v>3059257.4563511461</v>
      </c>
      <c r="BN234">
        <v>1963895915.3027141</v>
      </c>
      <c r="BO234">
        <v>1963895915.3027141</v>
      </c>
      <c r="BP234">
        <f t="shared" si="22"/>
        <v>3059257.4563511461</v>
      </c>
      <c r="BQ234">
        <f t="shared" si="23"/>
        <v>5.5750124524455329E-5</v>
      </c>
      <c r="BR234">
        <f t="shared" si="24"/>
        <v>2.3415052300271239E-3</v>
      </c>
      <c r="BS234">
        <v>16.673342008400791</v>
      </c>
      <c r="BT234">
        <v>7.6936160475807132</v>
      </c>
      <c r="BU234">
        <f t="shared" si="25"/>
        <v>24.366958055981506</v>
      </c>
      <c r="BV234">
        <f t="shared" si="26"/>
        <v>7454.4798121357044</v>
      </c>
      <c r="BW234">
        <f t="shared" si="28"/>
        <v>27357.940910538033</v>
      </c>
      <c r="BX234">
        <f t="shared" si="27"/>
        <v>4.9855516714645556E-4</v>
      </c>
    </row>
    <row r="235" spans="1:76" x14ac:dyDescent="0.25">
      <c r="A235">
        <v>32888</v>
      </c>
      <c r="B235" t="s">
        <v>303</v>
      </c>
      <c r="C235" t="s">
        <v>608</v>
      </c>
      <c r="D235" t="s">
        <v>677</v>
      </c>
      <c r="E235" t="s">
        <v>765</v>
      </c>
      <c r="F235">
        <v>-13.610670000000001</v>
      </c>
      <c r="G235">
        <v>131.85372000000001</v>
      </c>
      <c r="H235" t="s">
        <v>825</v>
      </c>
      <c r="I235" t="s">
        <v>832</v>
      </c>
      <c r="J235" t="s">
        <v>838</v>
      </c>
      <c r="L235">
        <v>6002329</v>
      </c>
      <c r="M235">
        <v>3368833.333333333</v>
      </c>
      <c r="N235">
        <v>0.58550000000000002</v>
      </c>
      <c r="O235">
        <v>2007</v>
      </c>
      <c r="P235">
        <v>2014</v>
      </c>
      <c r="Q235">
        <v>7</v>
      </c>
      <c r="AS235">
        <v>649905</v>
      </c>
      <c r="AT235">
        <v>530463</v>
      </c>
      <c r="AU235">
        <v>915136.5</v>
      </c>
      <c r="AV235">
        <v>1187033.9175</v>
      </c>
      <c r="AW235">
        <v>749815.89100000006</v>
      </c>
      <c r="AX235">
        <v>1171000</v>
      </c>
      <c r="AY235">
        <v>1053900</v>
      </c>
      <c r="AZ235">
        <v>351300</v>
      </c>
      <c r="BJ235" t="s">
        <v>1102</v>
      </c>
      <c r="BK235">
        <v>7252203.2784376368</v>
      </c>
      <c r="BL235">
        <v>10125439.486246411</v>
      </c>
      <c r="BM235">
        <v>10125439.486246411</v>
      </c>
      <c r="BN235">
        <v>25080314.62301391</v>
      </c>
      <c r="BO235">
        <v>25080306.959552139</v>
      </c>
      <c r="BP235">
        <f t="shared" si="22"/>
        <v>10125436.392349083</v>
      </c>
      <c r="BQ235">
        <f t="shared" si="23"/>
        <v>1.3961876141081412E-3</v>
      </c>
      <c r="BR235">
        <f t="shared" si="24"/>
        <v>9.7733132987569884E-3</v>
      </c>
      <c r="BS235">
        <v>29.076228803317399</v>
      </c>
      <c r="BT235">
        <v>24.80084262064954</v>
      </c>
      <c r="BU235">
        <f t="shared" si="25"/>
        <v>53.877071423966939</v>
      </c>
      <c r="BV235">
        <f t="shared" si="26"/>
        <v>54552.885970942567</v>
      </c>
      <c r="BW235">
        <f t="shared" si="28"/>
        <v>200209.09151335922</v>
      </c>
      <c r="BX235">
        <f t="shared" si="27"/>
        <v>2.7606657429008367E-2</v>
      </c>
    </row>
    <row r="236" spans="1:76" x14ac:dyDescent="0.25">
      <c r="A236">
        <v>68398</v>
      </c>
      <c r="B236" t="s">
        <v>304</v>
      </c>
      <c r="C236" t="s">
        <v>608</v>
      </c>
      <c r="D236" t="s">
        <v>608</v>
      </c>
      <c r="E236" t="s">
        <v>767</v>
      </c>
      <c r="F236">
        <v>31.67868</v>
      </c>
      <c r="G236">
        <v>118.61718999999999</v>
      </c>
      <c r="H236" t="s">
        <v>825</v>
      </c>
      <c r="I236" t="s">
        <v>832</v>
      </c>
      <c r="J236" t="s">
        <v>838</v>
      </c>
      <c r="K236" t="s">
        <v>849</v>
      </c>
      <c r="N236">
        <v>0.27</v>
      </c>
      <c r="O236">
        <v>1954</v>
      </c>
      <c r="P236">
        <v>2023</v>
      </c>
      <c r="Q236">
        <v>69</v>
      </c>
      <c r="AN236">
        <v>162270</v>
      </c>
      <c r="AO236">
        <v>350622</v>
      </c>
      <c r="AP236">
        <v>289683</v>
      </c>
      <c r="AQ236">
        <v>310014</v>
      </c>
      <c r="AR236">
        <v>251154</v>
      </c>
      <c r="AS236">
        <v>406863</v>
      </c>
      <c r="AT236">
        <v>752382</v>
      </c>
      <c r="AU236">
        <v>818910</v>
      </c>
      <c r="AV236">
        <v>1095660</v>
      </c>
      <c r="AW236">
        <v>1558170</v>
      </c>
      <c r="AX236">
        <v>42930</v>
      </c>
      <c r="AY236">
        <v>650700</v>
      </c>
      <c r="AZ236">
        <v>569160</v>
      </c>
      <c r="BA236">
        <v>623700</v>
      </c>
      <c r="BB236">
        <v>405945</v>
      </c>
      <c r="BC236">
        <v>618300</v>
      </c>
      <c r="BD236">
        <v>351000</v>
      </c>
      <c r="BE236">
        <v>310500</v>
      </c>
      <c r="BF236">
        <v>373140</v>
      </c>
      <c r="BG236">
        <v>358425</v>
      </c>
      <c r="BH236">
        <v>358425</v>
      </c>
      <c r="BI236">
        <v>358425</v>
      </c>
      <c r="BJ236" t="s">
        <v>1103</v>
      </c>
      <c r="BK236">
        <v>11768548.60876178</v>
      </c>
      <c r="BL236">
        <v>30063617.822506521</v>
      </c>
      <c r="BM236">
        <v>30063617.822506521</v>
      </c>
      <c r="BN236">
        <v>298370327.8194446</v>
      </c>
      <c r="BO236">
        <v>298370327.8194446</v>
      </c>
      <c r="BP236">
        <f t="shared" si="22"/>
        <v>30063617.822506521</v>
      </c>
      <c r="BQ236">
        <f t="shared" si="23"/>
        <v>2.5545731102409614E-3</v>
      </c>
      <c r="BR236">
        <f t="shared" si="24"/>
        <v>0.17626554460662633</v>
      </c>
      <c r="BS236">
        <v>29.631134354253501</v>
      </c>
      <c r="BT236">
        <v>4.1894692226375989</v>
      </c>
      <c r="BU236">
        <f t="shared" si="25"/>
        <v>33.820603576891102</v>
      </c>
      <c r="BV236">
        <f t="shared" si="26"/>
        <v>101676.97004621511</v>
      </c>
      <c r="BW236">
        <f t="shared" si="28"/>
        <v>373154.48006960942</v>
      </c>
      <c r="BX236">
        <f t="shared" si="27"/>
        <v>3.1707774040359814E-2</v>
      </c>
    </row>
    <row r="237" spans="1:76" x14ac:dyDescent="0.25">
      <c r="A237">
        <v>31918</v>
      </c>
      <c r="B237" t="s">
        <v>305</v>
      </c>
      <c r="C237" t="s">
        <v>608</v>
      </c>
      <c r="D237" t="s">
        <v>608</v>
      </c>
      <c r="E237" t="s">
        <v>796</v>
      </c>
      <c r="F237">
        <v>29.090869999999999</v>
      </c>
      <c r="G237">
        <v>55.324779999999997</v>
      </c>
      <c r="H237" t="s">
        <v>825</v>
      </c>
      <c r="I237" t="s">
        <v>832</v>
      </c>
      <c r="J237" t="s">
        <v>838</v>
      </c>
      <c r="K237" t="s">
        <v>859</v>
      </c>
      <c r="N237">
        <v>0.53</v>
      </c>
      <c r="O237">
        <v>1994</v>
      </c>
      <c r="P237">
        <v>2031</v>
      </c>
      <c r="Q237">
        <v>37</v>
      </c>
      <c r="AL237">
        <v>1219000</v>
      </c>
      <c r="AM237">
        <v>1297970</v>
      </c>
      <c r="AN237">
        <v>1430470</v>
      </c>
      <c r="AO237">
        <v>1855000</v>
      </c>
      <c r="AP237">
        <v>2067000</v>
      </c>
      <c r="AQ237">
        <v>116600</v>
      </c>
      <c r="AR237">
        <v>118720</v>
      </c>
      <c r="AS237">
        <v>115540</v>
      </c>
      <c r="AT237">
        <v>104410</v>
      </c>
      <c r="AU237">
        <v>3820770</v>
      </c>
      <c r="AV237">
        <v>3821300</v>
      </c>
      <c r="AW237">
        <v>121900</v>
      </c>
      <c r="AX237">
        <v>122430</v>
      </c>
      <c r="AY237">
        <v>3022272</v>
      </c>
      <c r="AZ237">
        <v>3022272</v>
      </c>
      <c r="BA237">
        <v>3022272</v>
      </c>
      <c r="BB237">
        <v>3441337.7</v>
      </c>
      <c r="BC237">
        <v>3705987.37</v>
      </c>
      <c r="BD237">
        <v>4108291.29</v>
      </c>
      <c r="BE237">
        <v>4698536.92</v>
      </c>
      <c r="BF237">
        <v>5117603.1500000004</v>
      </c>
      <c r="BG237">
        <v>5536668.8500000006</v>
      </c>
      <c r="BH237">
        <v>5955735.0800000001</v>
      </c>
      <c r="BI237">
        <v>6374801.3100000015</v>
      </c>
      <c r="BJ237" t="s">
        <v>1104</v>
      </c>
      <c r="BK237">
        <v>100214150.2040876</v>
      </c>
      <c r="BL237">
        <v>66490736.063889019</v>
      </c>
      <c r="BM237">
        <v>66490736.063889019</v>
      </c>
      <c r="BN237">
        <v>1800203256.6710529</v>
      </c>
      <c r="BO237">
        <v>1800203256.6710529</v>
      </c>
      <c r="BP237">
        <f t="shared" si="22"/>
        <v>66490736.063889019</v>
      </c>
      <c r="BQ237">
        <f t="shared" si="23"/>
        <v>6.6348650293875317E-4</v>
      </c>
      <c r="BR237">
        <f t="shared" si="24"/>
        <v>2.4549000608733867E-2</v>
      </c>
      <c r="BS237">
        <v>0.21439920256122691</v>
      </c>
      <c r="BT237">
        <v>0.82712379427806837</v>
      </c>
      <c r="BU237">
        <f t="shared" si="25"/>
        <v>1.0415229968392952</v>
      </c>
      <c r="BV237">
        <f t="shared" si="26"/>
        <v>6925.163068731229</v>
      </c>
      <c r="BW237">
        <f t="shared" si="28"/>
        <v>25415.348462243612</v>
      </c>
      <c r="BX237">
        <f t="shared" si="27"/>
        <v>2.5361037748147222E-4</v>
      </c>
    </row>
    <row r="238" spans="1:76" x14ac:dyDescent="0.25">
      <c r="A238">
        <v>68518</v>
      </c>
      <c r="B238" t="s">
        <v>306</v>
      </c>
      <c r="C238" t="s">
        <v>608</v>
      </c>
      <c r="D238" t="s">
        <v>608</v>
      </c>
      <c r="E238" t="s">
        <v>767</v>
      </c>
      <c r="F238">
        <v>41.101860000000002</v>
      </c>
      <c r="G238">
        <v>123.51081000000001</v>
      </c>
      <c r="H238" t="s">
        <v>825</v>
      </c>
      <c r="I238" t="s">
        <v>832</v>
      </c>
      <c r="J238" t="s">
        <v>838</v>
      </c>
      <c r="K238" t="s">
        <v>866</v>
      </c>
      <c r="N238">
        <v>0.27</v>
      </c>
      <c r="O238">
        <v>1970</v>
      </c>
      <c r="P238">
        <v>2039</v>
      </c>
      <c r="Q238">
        <v>69</v>
      </c>
      <c r="AO238">
        <v>879120</v>
      </c>
      <c r="AP238">
        <v>879120</v>
      </c>
      <c r="AQ238">
        <v>1021410</v>
      </c>
      <c r="AR238">
        <v>1157760</v>
      </c>
      <c r="AS238">
        <v>1215000</v>
      </c>
      <c r="AT238">
        <v>1124280</v>
      </c>
      <c r="AU238">
        <v>1076760</v>
      </c>
      <c r="AV238">
        <v>1034370</v>
      </c>
      <c r="AW238">
        <v>1085670</v>
      </c>
      <c r="AX238">
        <v>1191510</v>
      </c>
      <c r="AY238">
        <v>769500</v>
      </c>
      <c r="AZ238">
        <v>758970</v>
      </c>
      <c r="BA238">
        <v>758970</v>
      </c>
      <c r="BB238">
        <v>1350000</v>
      </c>
      <c r="BC238">
        <v>1448280</v>
      </c>
      <c r="BD238">
        <v>1474740</v>
      </c>
      <c r="BE238">
        <v>1425816</v>
      </c>
      <c r="BF238">
        <v>1357582.68</v>
      </c>
      <c r="BG238">
        <v>1349190</v>
      </c>
      <c r="BH238">
        <v>1349190</v>
      </c>
      <c r="BI238">
        <v>1129271.22</v>
      </c>
      <c r="BJ238" t="s">
        <v>1076</v>
      </c>
      <c r="BK238">
        <v>92266694.857599422</v>
      </c>
      <c r="BL238">
        <v>193864716.40165299</v>
      </c>
      <c r="BM238">
        <v>93164156.340846002</v>
      </c>
      <c r="BN238">
        <v>2339255664.1166911</v>
      </c>
      <c r="BO238">
        <v>2339255664.1166911</v>
      </c>
      <c r="BP238">
        <f t="shared" si="22"/>
        <v>93164156.340846002</v>
      </c>
      <c r="BQ238">
        <f t="shared" si="23"/>
        <v>1.0097268194621221E-3</v>
      </c>
      <c r="BR238">
        <f t="shared" si="24"/>
        <v>6.9671150542886431E-2</v>
      </c>
      <c r="BS238">
        <v>25.83128265453313</v>
      </c>
      <c r="BT238">
        <v>5.2858858909796984</v>
      </c>
      <c r="BU238">
        <f t="shared" si="25"/>
        <v>31.117168545512829</v>
      </c>
      <c r="BV238">
        <f t="shared" si="26"/>
        <v>289900.47552586126</v>
      </c>
      <c r="BW238">
        <f t="shared" si="28"/>
        <v>1063934.7451799107</v>
      </c>
      <c r="BX238">
        <f t="shared" si="27"/>
        <v>1.1531081142788774E-2</v>
      </c>
    </row>
    <row r="239" spans="1:76" x14ac:dyDescent="0.25">
      <c r="A239">
        <v>68519</v>
      </c>
      <c r="B239" t="s">
        <v>307</v>
      </c>
      <c r="C239" t="s">
        <v>608</v>
      </c>
      <c r="D239" t="s">
        <v>608</v>
      </c>
      <c r="E239" t="s">
        <v>767</v>
      </c>
      <c r="F239">
        <v>40.991700000000002</v>
      </c>
      <c r="G239">
        <v>109.9667</v>
      </c>
      <c r="H239" t="s">
        <v>825</v>
      </c>
      <c r="I239" t="s">
        <v>834</v>
      </c>
      <c r="J239" t="s">
        <v>838</v>
      </c>
      <c r="K239" t="s">
        <v>866</v>
      </c>
      <c r="N239">
        <v>0.27</v>
      </c>
      <c r="O239">
        <v>1985</v>
      </c>
      <c r="P239">
        <v>2023</v>
      </c>
      <c r="Q239">
        <v>38</v>
      </c>
      <c r="AL239">
        <v>20223</v>
      </c>
      <c r="AM239">
        <v>24952.32</v>
      </c>
      <c r="AO239">
        <v>37530</v>
      </c>
      <c r="AP239">
        <v>47520</v>
      </c>
      <c r="AQ239">
        <v>59400.000000000007</v>
      </c>
      <c r="AR239">
        <v>60480.000000000007</v>
      </c>
      <c r="AS239">
        <v>58860.000000000007</v>
      </c>
      <c r="AT239">
        <v>53190</v>
      </c>
      <c r="AU239">
        <v>73170</v>
      </c>
      <c r="AV239">
        <v>65880</v>
      </c>
      <c r="AW239">
        <v>62100.000000000007</v>
      </c>
      <c r="AX239">
        <v>62370.000000000007</v>
      </c>
      <c r="AY239">
        <v>56700.000000000007</v>
      </c>
      <c r="AZ239">
        <v>54000</v>
      </c>
      <c r="BC239">
        <v>70200</v>
      </c>
      <c r="BD239">
        <v>54000</v>
      </c>
      <c r="BE239">
        <v>54000</v>
      </c>
      <c r="BF239">
        <v>54000</v>
      </c>
      <c r="BG239">
        <v>54000</v>
      </c>
      <c r="BH239">
        <v>54000</v>
      </c>
      <c r="BI239">
        <v>54000</v>
      </c>
      <c r="BJ239" t="s">
        <v>1105</v>
      </c>
      <c r="BK239">
        <v>1543365.9649669391</v>
      </c>
      <c r="BL239">
        <v>5163345.6834988454</v>
      </c>
      <c r="BM239">
        <v>5163345.6834988454</v>
      </c>
      <c r="BN239">
        <v>39129260.898809306</v>
      </c>
      <c r="BO239">
        <v>39129260.898809306</v>
      </c>
      <c r="BP239">
        <f t="shared" si="22"/>
        <v>5163345.6834988454</v>
      </c>
      <c r="BQ239">
        <f t="shared" si="23"/>
        <v>3.3455096203378124E-3</v>
      </c>
      <c r="BR239">
        <f t="shared" si="24"/>
        <v>0.12712936557283688</v>
      </c>
      <c r="BS239">
        <v>1.6167623639836859</v>
      </c>
      <c r="BT239">
        <v>2.2391203164961189</v>
      </c>
      <c r="BU239">
        <f t="shared" si="25"/>
        <v>3.8558826804798048</v>
      </c>
      <c r="BV239">
        <f t="shared" si="26"/>
        <v>1990.9255194333357</v>
      </c>
      <c r="BW239">
        <f t="shared" si="28"/>
        <v>7306.6966563203423</v>
      </c>
      <c r="BX239">
        <f t="shared" si="27"/>
        <v>4.734260585095163E-3</v>
      </c>
    </row>
    <row r="240" spans="1:76" x14ac:dyDescent="0.25">
      <c r="A240">
        <v>37171</v>
      </c>
      <c r="B240" t="s">
        <v>308</v>
      </c>
      <c r="C240" t="s">
        <v>608</v>
      </c>
      <c r="D240" t="s">
        <v>673</v>
      </c>
      <c r="E240" t="s">
        <v>766</v>
      </c>
      <c r="F240">
        <v>22.211390000000002</v>
      </c>
      <c r="G240">
        <v>85.355559999999997</v>
      </c>
      <c r="H240" t="s">
        <v>826</v>
      </c>
      <c r="I240" t="s">
        <v>832</v>
      </c>
      <c r="J240" t="s">
        <v>838</v>
      </c>
      <c r="N240">
        <v>0.61</v>
      </c>
      <c r="O240">
        <v>1919</v>
      </c>
      <c r="P240">
        <v>2023</v>
      </c>
      <c r="Q240">
        <v>104</v>
      </c>
      <c r="AD240">
        <v>1765340</v>
      </c>
      <c r="AL240">
        <v>1703120</v>
      </c>
      <c r="AM240">
        <v>1747040</v>
      </c>
      <c r="AN240">
        <v>1751920</v>
      </c>
      <c r="AO240">
        <v>1760460</v>
      </c>
      <c r="AP240">
        <v>1212680</v>
      </c>
      <c r="AQ240">
        <v>1720200</v>
      </c>
      <c r="AR240">
        <v>1769000</v>
      </c>
      <c r="AS240">
        <v>1872700</v>
      </c>
      <c r="AT240">
        <v>1756800</v>
      </c>
      <c r="AU240">
        <v>1457900</v>
      </c>
      <c r="AV240">
        <v>1734230</v>
      </c>
      <c r="AW240">
        <v>1734230</v>
      </c>
      <c r="AX240">
        <v>1459791</v>
      </c>
      <c r="AY240">
        <v>1607960</v>
      </c>
      <c r="AZ240">
        <v>1446442.37</v>
      </c>
      <c r="BA240">
        <v>1961042.03</v>
      </c>
      <c r="BB240">
        <v>2475641.69</v>
      </c>
      <c r="BC240">
        <v>2990241.35</v>
      </c>
      <c r="BD240">
        <v>3504842.23</v>
      </c>
      <c r="BE240">
        <v>4019441.89</v>
      </c>
      <c r="BF240">
        <v>4534041.55</v>
      </c>
      <c r="BG240">
        <v>5048641.82</v>
      </c>
      <c r="BH240">
        <v>5563241.4800000004</v>
      </c>
      <c r="BI240">
        <v>5563241.4800000004</v>
      </c>
      <c r="BJ240" t="s">
        <v>1106</v>
      </c>
      <c r="BK240">
        <v>40792569.382403947</v>
      </c>
      <c r="BL240">
        <v>6150247.5476044677</v>
      </c>
      <c r="BM240">
        <v>6150247.5476044677</v>
      </c>
      <c r="BN240">
        <v>473640040.76184148</v>
      </c>
      <c r="BO240">
        <v>471063235.81086278</v>
      </c>
      <c r="BP240">
        <f t="shared" si="22"/>
        <v>6116787.5632988326</v>
      </c>
      <c r="BQ240">
        <f t="shared" si="23"/>
        <v>1.4994857288732922E-4</v>
      </c>
      <c r="BR240">
        <f t="shared" si="24"/>
        <v>1.5594651580282238E-2</v>
      </c>
      <c r="BS240">
        <v>55.448965992451463</v>
      </c>
      <c r="BT240">
        <v>15.3180873937561</v>
      </c>
      <c r="BU240">
        <f t="shared" si="25"/>
        <v>70.767053386207564</v>
      </c>
      <c r="BV240">
        <f t="shared" si="26"/>
        <v>43286.703204405901</v>
      </c>
      <c r="BW240">
        <f t="shared" si="28"/>
        <v>158862.20076016965</v>
      </c>
      <c r="BX240">
        <f t="shared" si="27"/>
        <v>3.8943906492120979E-3</v>
      </c>
    </row>
    <row r="241" spans="1:76" x14ac:dyDescent="0.25">
      <c r="A241">
        <v>76434</v>
      </c>
      <c r="B241" t="s">
        <v>309</v>
      </c>
      <c r="C241" t="s">
        <v>608</v>
      </c>
      <c r="D241" t="s">
        <v>671</v>
      </c>
      <c r="E241" t="s">
        <v>767</v>
      </c>
      <c r="F241">
        <v>39.20722</v>
      </c>
      <c r="G241">
        <v>114.50778</v>
      </c>
      <c r="H241" t="s">
        <v>825</v>
      </c>
      <c r="I241" t="s">
        <v>833</v>
      </c>
      <c r="J241" t="s">
        <v>838</v>
      </c>
      <c r="L241">
        <v>114853000</v>
      </c>
      <c r="M241">
        <v>15537843.545454539</v>
      </c>
      <c r="N241">
        <v>0.14119999999999999</v>
      </c>
      <c r="O241">
        <v>2000</v>
      </c>
      <c r="P241">
        <v>2030</v>
      </c>
      <c r="Q241">
        <v>30</v>
      </c>
      <c r="AV241">
        <v>30781.599999999999</v>
      </c>
      <c r="AW241">
        <v>26263.200000000001</v>
      </c>
      <c r="AX241">
        <v>21180</v>
      </c>
      <c r="AY241">
        <v>27181</v>
      </c>
      <c r="AZ241">
        <v>40820.92</v>
      </c>
      <c r="BA241">
        <v>20078.64</v>
      </c>
      <c r="BB241">
        <v>99729.56</v>
      </c>
      <c r="BC241">
        <v>100308.48</v>
      </c>
      <c r="BD241">
        <v>88843.04</v>
      </c>
      <c r="BE241">
        <v>153522.1004</v>
      </c>
      <c r="BF241">
        <v>153522.1004</v>
      </c>
      <c r="BG241">
        <v>153522.1004</v>
      </c>
      <c r="BH241">
        <v>153522.1004</v>
      </c>
      <c r="BI241">
        <v>153522.1004</v>
      </c>
      <c r="BJ241" t="s">
        <v>1107</v>
      </c>
      <c r="BK241">
        <v>1757801.079202699</v>
      </c>
      <c r="BL241">
        <v>27626176.608576179</v>
      </c>
      <c r="BM241">
        <v>10335440.613506971</v>
      </c>
      <c r="BN241">
        <v>479905251.27046871</v>
      </c>
      <c r="BO241">
        <v>479905251.27046871</v>
      </c>
      <c r="BP241">
        <f t="shared" si="22"/>
        <v>10335440.613506971</v>
      </c>
      <c r="BQ241">
        <f t="shared" si="23"/>
        <v>5.8797555285350642E-3</v>
      </c>
      <c r="BR241">
        <f t="shared" si="24"/>
        <v>0.17639266585605193</v>
      </c>
      <c r="BS241">
        <v>11.148306331726049</v>
      </c>
      <c r="BT241">
        <v>5.6739693137220257</v>
      </c>
      <c r="BU241">
        <f t="shared" si="25"/>
        <v>16.822275645448073</v>
      </c>
      <c r="BV241">
        <f t="shared" si="26"/>
        <v>17386.563091757322</v>
      </c>
      <c r="BW241">
        <f t="shared" si="28"/>
        <v>63808.68654674937</v>
      </c>
      <c r="BX241">
        <f t="shared" si="27"/>
        <v>3.6300288639993114E-2</v>
      </c>
    </row>
    <row r="242" spans="1:76" x14ac:dyDescent="0.25">
      <c r="A242">
        <v>40336</v>
      </c>
      <c r="B242" t="s">
        <v>310</v>
      </c>
      <c r="C242" t="s">
        <v>608</v>
      </c>
      <c r="D242" t="s">
        <v>608</v>
      </c>
      <c r="E242" t="s">
        <v>767</v>
      </c>
      <c r="F242">
        <v>36.225380000000001</v>
      </c>
      <c r="G242">
        <v>117.58215</v>
      </c>
      <c r="H242" t="s">
        <v>826</v>
      </c>
      <c r="I242" t="s">
        <v>832</v>
      </c>
      <c r="J242" t="s">
        <v>839</v>
      </c>
      <c r="K242" t="s">
        <v>849</v>
      </c>
      <c r="N242">
        <v>0.27</v>
      </c>
      <c r="O242">
        <v>1958</v>
      </c>
      <c r="P242">
        <v>2075</v>
      </c>
      <c r="Q242">
        <v>117</v>
      </c>
      <c r="AY242">
        <v>202500</v>
      </c>
      <c r="AZ242">
        <v>270000</v>
      </c>
      <c r="BA242">
        <v>297000</v>
      </c>
      <c r="BB242">
        <v>270000</v>
      </c>
      <c r="BC242">
        <v>270000</v>
      </c>
      <c r="BD242">
        <v>278100</v>
      </c>
      <c r="BE242">
        <v>291600</v>
      </c>
      <c r="BF242">
        <v>311040</v>
      </c>
      <c r="BG242">
        <v>245541.78</v>
      </c>
      <c r="BH242">
        <v>245541.78</v>
      </c>
      <c r="BI242">
        <v>245541.78</v>
      </c>
      <c r="BJ242" t="s">
        <v>1108</v>
      </c>
      <c r="BK242">
        <v>6030939.7542172614</v>
      </c>
      <c r="BL242">
        <v>6116743.8357904032</v>
      </c>
      <c r="BM242">
        <v>6116743.8357904032</v>
      </c>
      <c r="BN242">
        <v>215840665.5695065</v>
      </c>
      <c r="BO242">
        <v>215840665.5695065</v>
      </c>
      <c r="BP242">
        <f t="shared" si="22"/>
        <v>6116743.8357904032</v>
      </c>
      <c r="BQ242">
        <f t="shared" si="23"/>
        <v>1.0142273153223164E-3</v>
      </c>
      <c r="BR242">
        <f t="shared" si="24"/>
        <v>0.11866459589271101</v>
      </c>
      <c r="BS242">
        <v>7.6791083942174483</v>
      </c>
      <c r="BT242">
        <v>2.4424411286668462</v>
      </c>
      <c r="BU242">
        <f t="shared" si="25"/>
        <v>10.121549522884294</v>
      </c>
      <c r="BV242">
        <f t="shared" si="26"/>
        <v>6191.0925652749802</v>
      </c>
      <c r="BW242">
        <f t="shared" si="28"/>
        <v>22721.309714559178</v>
      </c>
      <c r="BX242">
        <f t="shared" si="27"/>
        <v>3.7674575838153291E-3</v>
      </c>
    </row>
    <row r="243" spans="1:76" x14ac:dyDescent="0.25">
      <c r="A243">
        <v>31896</v>
      </c>
      <c r="B243" t="s">
        <v>311</v>
      </c>
      <c r="C243" t="s">
        <v>608</v>
      </c>
      <c r="D243" t="s">
        <v>608</v>
      </c>
      <c r="E243" t="s">
        <v>765</v>
      </c>
      <c r="F243">
        <v>-22.765560000000001</v>
      </c>
      <c r="G243">
        <v>117.77110999999999</v>
      </c>
      <c r="H243" t="s">
        <v>825</v>
      </c>
      <c r="I243" t="s">
        <v>832</v>
      </c>
      <c r="J243" t="s">
        <v>838</v>
      </c>
      <c r="K243" t="s">
        <v>868</v>
      </c>
      <c r="L243">
        <v>2680000000</v>
      </c>
      <c r="M243">
        <v>1059193304.347826</v>
      </c>
      <c r="N243">
        <v>0.6202621739130435</v>
      </c>
      <c r="O243">
        <v>1966</v>
      </c>
      <c r="P243">
        <v>2023</v>
      </c>
      <c r="Q243">
        <v>57</v>
      </c>
      <c r="AK243">
        <v>27909937.03956522</v>
      </c>
      <c r="AL243">
        <v>34173344.471739128</v>
      </c>
      <c r="AM243">
        <v>36488783.166956522</v>
      </c>
      <c r="AN243">
        <v>35704151.516956523</v>
      </c>
      <c r="AO243">
        <v>39111251.638260871</v>
      </c>
      <c r="AP243">
        <v>40569488.009130433</v>
      </c>
      <c r="AQ243">
        <v>46139442.33086957</v>
      </c>
      <c r="AR243">
        <v>49129726.271304347</v>
      </c>
      <c r="AS243">
        <v>58656333.000434794</v>
      </c>
      <c r="AT243">
        <v>59267911.503913037</v>
      </c>
      <c r="AU243">
        <v>66248962.271304347</v>
      </c>
      <c r="AV243">
        <v>69907268.573043481</v>
      </c>
      <c r="AW243">
        <v>75377360.684782609</v>
      </c>
      <c r="AX243">
        <v>78543799.0826087</v>
      </c>
      <c r="AY243">
        <v>82680947.782608703</v>
      </c>
      <c r="AZ243">
        <v>101203837.0821739</v>
      </c>
      <c r="BA243">
        <v>117490681.2447826</v>
      </c>
      <c r="BB243">
        <v>127713222.1330435</v>
      </c>
      <c r="BC243">
        <v>128245407.0782609</v>
      </c>
      <c r="BD243">
        <v>136837278.7113044</v>
      </c>
      <c r="BE243">
        <v>129877937.12</v>
      </c>
      <c r="BF243">
        <v>130678075.32434779</v>
      </c>
      <c r="BG243">
        <v>130459122.7769565</v>
      </c>
      <c r="BH243">
        <v>135405713.61391309</v>
      </c>
      <c r="BI243">
        <v>140115984.56260869</v>
      </c>
      <c r="BJ243" t="s">
        <v>1109</v>
      </c>
      <c r="BK243">
        <v>1142820739.5675981</v>
      </c>
      <c r="BL243">
        <v>40446566.539171986</v>
      </c>
      <c r="BM243">
        <v>40446566.539171986</v>
      </c>
      <c r="BN243">
        <v>11198193111.236589</v>
      </c>
      <c r="BO243">
        <v>11198193111.236589</v>
      </c>
      <c r="BP243">
        <f t="shared" si="22"/>
        <v>40446566.539171986</v>
      </c>
      <c r="BQ243">
        <f t="shared" si="23"/>
        <v>3.5391873054802539E-5</v>
      </c>
      <c r="BR243">
        <f t="shared" si="24"/>
        <v>2.0173367641237445E-3</v>
      </c>
      <c r="BS243">
        <v>9.591895221851626</v>
      </c>
      <c r="BT243">
        <v>2.9807385027923399</v>
      </c>
      <c r="BU243">
        <f t="shared" si="25"/>
        <v>12.572633724643966</v>
      </c>
      <c r="BV243">
        <f t="shared" si="26"/>
        <v>50851.986651644991</v>
      </c>
      <c r="BW243">
        <f t="shared" si="28"/>
        <v>186626.79101153711</v>
      </c>
      <c r="BX243">
        <f t="shared" si="27"/>
        <v>1.6330364382619614E-4</v>
      </c>
    </row>
    <row r="244" spans="1:76" x14ac:dyDescent="0.25">
      <c r="A244">
        <v>31938</v>
      </c>
      <c r="B244" t="s">
        <v>312</v>
      </c>
      <c r="C244" t="s">
        <v>608</v>
      </c>
      <c r="D244" t="s">
        <v>608</v>
      </c>
      <c r="E244" t="s">
        <v>782</v>
      </c>
      <c r="F244">
        <v>28.025829999999999</v>
      </c>
      <c r="G244">
        <v>-103.77889</v>
      </c>
      <c r="H244" t="s">
        <v>825</v>
      </c>
      <c r="I244" t="s">
        <v>832</v>
      </c>
      <c r="J244" t="s">
        <v>838</v>
      </c>
      <c r="N244">
        <v>0.53</v>
      </c>
      <c r="O244">
        <v>1994</v>
      </c>
      <c r="P244">
        <v>2031</v>
      </c>
      <c r="Q244">
        <v>37</v>
      </c>
      <c r="AG244">
        <v>1431000</v>
      </c>
      <c r="AH244">
        <v>1643000</v>
      </c>
      <c r="AI244">
        <v>1908000</v>
      </c>
      <c r="AL244">
        <v>1165470</v>
      </c>
      <c r="AM244">
        <v>1645120</v>
      </c>
      <c r="AN244">
        <v>1645120</v>
      </c>
      <c r="AO244">
        <v>1645120</v>
      </c>
      <c r="AP244">
        <v>1605900</v>
      </c>
      <c r="AQ244">
        <v>1844400</v>
      </c>
      <c r="AR244">
        <v>1749000</v>
      </c>
      <c r="AS244">
        <v>1849700</v>
      </c>
      <c r="AT244">
        <v>1674800</v>
      </c>
      <c r="AU244">
        <v>1278862.44</v>
      </c>
      <c r="AV244">
        <v>1525749.16</v>
      </c>
      <c r="AW244">
        <v>1696000</v>
      </c>
      <c r="AX244">
        <v>1796953.34</v>
      </c>
      <c r="AY244">
        <v>1984368.76</v>
      </c>
      <c r="AZ244">
        <v>1999036.51</v>
      </c>
      <c r="BA244">
        <v>1955223</v>
      </c>
      <c r="BB244">
        <v>1799350</v>
      </c>
      <c r="BC244">
        <v>1746084.47</v>
      </c>
      <c r="BD244">
        <v>1694418.48</v>
      </c>
      <c r="BE244">
        <v>1694418.48</v>
      </c>
      <c r="BF244">
        <v>1694418.48</v>
      </c>
      <c r="BG244">
        <v>1694418.48</v>
      </c>
      <c r="BH244">
        <v>1028621.35</v>
      </c>
      <c r="BI244">
        <v>514310.94</v>
      </c>
      <c r="BJ244" t="s">
        <v>1110</v>
      </c>
      <c r="BK244">
        <v>87193574.932935297</v>
      </c>
      <c r="BL244">
        <v>30024383.388740901</v>
      </c>
      <c r="BM244">
        <v>30024383.388740901</v>
      </c>
      <c r="BN244">
        <v>2912093443.2282</v>
      </c>
      <c r="BO244">
        <v>2912093443.2282</v>
      </c>
      <c r="BP244">
        <f t="shared" si="22"/>
        <v>30024383.388740901</v>
      </c>
      <c r="BQ244">
        <f t="shared" si="23"/>
        <v>3.4434169503698035E-4</v>
      </c>
      <c r="BR244">
        <f t="shared" si="24"/>
        <v>1.2740642716368274E-2</v>
      </c>
      <c r="BS244">
        <v>0.48513031315271199</v>
      </c>
      <c r="BT244">
        <v>2.017720794398119</v>
      </c>
      <c r="BU244">
        <f t="shared" si="25"/>
        <v>2.5028511075508311</v>
      </c>
      <c r="BV244">
        <f t="shared" si="26"/>
        <v>7514.6561218040943</v>
      </c>
      <c r="BW244">
        <f t="shared" si="28"/>
        <v>27578.787967021024</v>
      </c>
      <c r="BX244">
        <f t="shared" si="27"/>
        <v>3.1629380935731992E-4</v>
      </c>
    </row>
    <row r="245" spans="1:76" x14ac:dyDescent="0.25">
      <c r="A245">
        <v>31826</v>
      </c>
      <c r="B245" t="s">
        <v>313</v>
      </c>
      <c r="C245" t="s">
        <v>608</v>
      </c>
      <c r="D245" t="s">
        <v>671</v>
      </c>
      <c r="E245" t="s">
        <v>781</v>
      </c>
      <c r="F245">
        <v>47.465269999999997</v>
      </c>
      <c r="G245">
        <v>-92.961770000000001</v>
      </c>
      <c r="H245" t="s">
        <v>825</v>
      </c>
      <c r="I245" t="s">
        <v>832</v>
      </c>
      <c r="J245" t="s">
        <v>838</v>
      </c>
      <c r="K245" t="s">
        <v>866</v>
      </c>
      <c r="L245">
        <v>958538654</v>
      </c>
      <c r="M245">
        <v>38529683.692307703</v>
      </c>
      <c r="N245">
        <v>0.1923846153846154</v>
      </c>
      <c r="O245">
        <v>1976</v>
      </c>
      <c r="P245">
        <v>2026</v>
      </c>
      <c r="Q245">
        <v>50</v>
      </c>
      <c r="AK245">
        <v>1317642.230769231</v>
      </c>
      <c r="AL245">
        <v>1577553.846153846</v>
      </c>
      <c r="AM245">
        <v>1173546.153846154</v>
      </c>
      <c r="AN245">
        <v>1481361.538461538</v>
      </c>
      <c r="AO245">
        <v>1539076.923076923</v>
      </c>
      <c r="AP245">
        <v>1596792.307692308</v>
      </c>
      <c r="AQ245">
        <v>1635269.230769231</v>
      </c>
      <c r="AR245">
        <v>1621802.307692308</v>
      </c>
      <c r="AS245">
        <v>1446732.307692308</v>
      </c>
      <c r="AT245">
        <v>1602563.846153846</v>
      </c>
      <c r="AU245">
        <v>211623.07692307691</v>
      </c>
      <c r="AV245">
        <v>1153283.629</v>
      </c>
      <c r="AW245">
        <v>1524680.0127692311</v>
      </c>
      <c r="AX245">
        <v>1583321.536923077</v>
      </c>
      <c r="AY245">
        <v>1505132.7739230769</v>
      </c>
      <c r="AZ245">
        <v>1505132.7739230769</v>
      </c>
      <c r="BA245">
        <v>1583321.536923077</v>
      </c>
      <c r="BB245">
        <v>1602868.7757692309</v>
      </c>
      <c r="BC245">
        <v>1505132.7739230769</v>
      </c>
      <c r="BD245">
        <v>1524680.0127692311</v>
      </c>
      <c r="BE245">
        <v>1466038.488615385</v>
      </c>
      <c r="BF245">
        <v>1075094.8659999999</v>
      </c>
      <c r="BG245">
        <v>1604106.1936153851</v>
      </c>
      <c r="BH245">
        <v>1145790.055846154</v>
      </c>
      <c r="BI245">
        <v>1374948.2209230771</v>
      </c>
      <c r="BJ245" t="s">
        <v>1111</v>
      </c>
      <c r="BK245">
        <v>91518701.617744297</v>
      </c>
      <c r="BL245">
        <v>327846439.20240313</v>
      </c>
      <c r="BM245">
        <v>103278431.49878541</v>
      </c>
      <c r="BN245">
        <v>4005186922.4167132</v>
      </c>
      <c r="BO245">
        <v>4005186922.4167132</v>
      </c>
      <c r="BP245">
        <f t="shared" si="22"/>
        <v>103278431.49878541</v>
      </c>
      <c r="BQ245">
        <f t="shared" si="23"/>
        <v>1.1284953749689239E-3</v>
      </c>
      <c r="BR245">
        <f t="shared" si="24"/>
        <v>5.6424768748446194E-2</v>
      </c>
      <c r="BS245">
        <v>33.568571065143992</v>
      </c>
      <c r="BT245">
        <v>13.249049896058009</v>
      </c>
      <c r="BU245">
        <f t="shared" si="25"/>
        <v>46.817620961202003</v>
      </c>
      <c r="BV245">
        <f t="shared" si="26"/>
        <v>483525.04593776009</v>
      </c>
      <c r="BW245">
        <f t="shared" si="28"/>
        <v>1774536.9185915794</v>
      </c>
      <c r="BX245">
        <f t="shared" si="27"/>
        <v>1.9389883020887608E-2</v>
      </c>
    </row>
    <row r="246" spans="1:76" x14ac:dyDescent="0.25">
      <c r="A246">
        <v>31916</v>
      </c>
      <c r="B246" t="s">
        <v>314</v>
      </c>
      <c r="C246" t="s">
        <v>608</v>
      </c>
      <c r="D246" t="s">
        <v>608</v>
      </c>
      <c r="E246" t="s">
        <v>765</v>
      </c>
      <c r="F246">
        <v>-22.946670000000001</v>
      </c>
      <c r="G246">
        <v>119.12306</v>
      </c>
      <c r="H246" t="s">
        <v>825</v>
      </c>
      <c r="I246" t="s">
        <v>832</v>
      </c>
      <c r="J246" t="s">
        <v>838</v>
      </c>
      <c r="K246" t="s">
        <v>866</v>
      </c>
      <c r="L246">
        <v>489000000</v>
      </c>
      <c r="M246">
        <v>223399578.94736841</v>
      </c>
      <c r="N246">
        <v>0.61877947368421049</v>
      </c>
      <c r="O246">
        <v>2007</v>
      </c>
      <c r="P246">
        <v>2028</v>
      </c>
      <c r="Q246">
        <v>21</v>
      </c>
      <c r="AS246">
        <v>39601.886315789467</v>
      </c>
      <c r="AT246">
        <v>6769447.4421052625</v>
      </c>
      <c r="AU246">
        <v>12767895.66</v>
      </c>
      <c r="AV246">
        <v>19627684.905263159</v>
      </c>
      <c r="AW246">
        <v>19640060.494736839</v>
      </c>
      <c r="AX246">
        <v>19054076.33315789</v>
      </c>
      <c r="AY246">
        <v>20907320.856842101</v>
      </c>
      <c r="AZ246">
        <v>26431165.218421049</v>
      </c>
      <c r="BA246">
        <v>27687287.550000001</v>
      </c>
      <c r="BB246">
        <v>29088823.05789474</v>
      </c>
      <c r="BC246">
        <v>29046127.27421052</v>
      </c>
      <c r="BD246">
        <v>28072787.162105259</v>
      </c>
      <c r="BE246">
        <v>29864772.51789473</v>
      </c>
      <c r="BF246">
        <v>30348039.2868421</v>
      </c>
      <c r="BG246">
        <v>30495927.581052631</v>
      </c>
      <c r="BH246">
        <v>30227377.289473679</v>
      </c>
      <c r="BI246">
        <v>28762107.495789468</v>
      </c>
      <c r="BJ246" t="s">
        <v>1069</v>
      </c>
      <c r="BK246">
        <v>530144695.84885597</v>
      </c>
      <c r="BL246">
        <v>124065026.1577993</v>
      </c>
      <c r="BM246">
        <v>48612017.460868478</v>
      </c>
      <c r="BN246">
        <v>2043252399.7741389</v>
      </c>
      <c r="BO246">
        <v>2043252399.7741389</v>
      </c>
      <c r="BP246">
        <f t="shared" si="22"/>
        <v>48612017.460868478</v>
      </c>
      <c r="BQ246">
        <f t="shared" si="23"/>
        <v>9.1695753709337776E-5</v>
      </c>
      <c r="BR246">
        <f t="shared" si="24"/>
        <v>1.9256108278960934E-3</v>
      </c>
      <c r="BS246">
        <v>21.046553683007239</v>
      </c>
      <c r="BT246">
        <v>3.284416429786269</v>
      </c>
      <c r="BU246">
        <f t="shared" si="25"/>
        <v>24.330970112793509</v>
      </c>
      <c r="BV246">
        <f t="shared" si="26"/>
        <v>118277.7543962987</v>
      </c>
      <c r="BW246">
        <f t="shared" si="28"/>
        <v>434079.35863441619</v>
      </c>
      <c r="BX246">
        <f t="shared" si="27"/>
        <v>8.1879411797071346E-4</v>
      </c>
    </row>
    <row r="247" spans="1:76" x14ac:dyDescent="0.25">
      <c r="A247">
        <v>39102</v>
      </c>
      <c r="B247" t="s">
        <v>315</v>
      </c>
      <c r="C247" t="s">
        <v>608</v>
      </c>
      <c r="D247" t="s">
        <v>608</v>
      </c>
      <c r="E247" t="s">
        <v>767</v>
      </c>
      <c r="F247">
        <v>35.989570000000001</v>
      </c>
      <c r="G247">
        <v>118.42385</v>
      </c>
      <c r="H247" t="s">
        <v>825</v>
      </c>
      <c r="I247" t="s">
        <v>832</v>
      </c>
      <c r="J247" t="s">
        <v>839</v>
      </c>
      <c r="K247" t="s">
        <v>849</v>
      </c>
      <c r="N247">
        <v>0.27</v>
      </c>
      <c r="O247">
        <v>1997</v>
      </c>
      <c r="P247">
        <v>2035</v>
      </c>
      <c r="Q247">
        <v>38</v>
      </c>
      <c r="BA247">
        <v>135000</v>
      </c>
      <c r="BB247">
        <v>129600</v>
      </c>
      <c r="BC247">
        <v>129600</v>
      </c>
      <c r="BD247">
        <v>137700</v>
      </c>
      <c r="BE247">
        <v>137700</v>
      </c>
      <c r="BF247">
        <v>135000</v>
      </c>
      <c r="BG247">
        <v>129015.18</v>
      </c>
      <c r="BH247">
        <v>127518.3</v>
      </c>
      <c r="BI247">
        <v>127518.3</v>
      </c>
      <c r="BJ247" t="s">
        <v>1112</v>
      </c>
      <c r="BK247">
        <v>4478302.586792645</v>
      </c>
      <c r="BL247">
        <v>5712544.2636890179</v>
      </c>
      <c r="BM247">
        <v>5712544.2636890179</v>
      </c>
      <c r="BN247">
        <v>160273498.05294469</v>
      </c>
      <c r="BO247">
        <v>160273498.05294469</v>
      </c>
      <c r="BP247">
        <f t="shared" si="22"/>
        <v>5712544.2636890179</v>
      </c>
      <c r="BQ247">
        <f t="shared" si="23"/>
        <v>1.2756047973480806E-3</v>
      </c>
      <c r="BR247">
        <f t="shared" si="24"/>
        <v>4.8472982299227065E-2</v>
      </c>
      <c r="BS247">
        <v>3.9825375167403689</v>
      </c>
      <c r="BT247">
        <v>1.2697942765288479</v>
      </c>
      <c r="BU247">
        <f t="shared" si="25"/>
        <v>5.2523317932692173</v>
      </c>
      <c r="BV247">
        <f t="shared" si="26"/>
        <v>3000.4177856631522</v>
      </c>
      <c r="BW247">
        <f t="shared" si="28"/>
        <v>11011.533273383768</v>
      </c>
      <c r="BX247">
        <f t="shared" si="27"/>
        <v>2.4588631652222087E-3</v>
      </c>
    </row>
    <row r="248" spans="1:76" x14ac:dyDescent="0.25">
      <c r="A248">
        <v>35951</v>
      </c>
      <c r="B248" t="s">
        <v>316</v>
      </c>
      <c r="C248" t="s">
        <v>608</v>
      </c>
      <c r="D248" t="s">
        <v>678</v>
      </c>
      <c r="E248" t="s">
        <v>767</v>
      </c>
      <c r="F248">
        <v>43.623379999999997</v>
      </c>
      <c r="G248">
        <v>117.41134</v>
      </c>
      <c r="H248" t="s">
        <v>825</v>
      </c>
      <c r="I248" t="s">
        <v>832</v>
      </c>
      <c r="J248" t="s">
        <v>839</v>
      </c>
      <c r="K248" t="s">
        <v>866</v>
      </c>
      <c r="N248">
        <v>0.27</v>
      </c>
      <c r="O248">
        <v>1993</v>
      </c>
      <c r="P248">
        <v>2029</v>
      </c>
      <c r="Q248">
        <v>36</v>
      </c>
      <c r="AY248">
        <v>342900</v>
      </c>
      <c r="AZ248">
        <v>342900</v>
      </c>
      <c r="BA248">
        <v>342900</v>
      </c>
      <c r="BB248">
        <v>291465</v>
      </c>
      <c r="BC248">
        <v>291600</v>
      </c>
      <c r="BD248">
        <v>243000</v>
      </c>
      <c r="BE248">
        <v>243000</v>
      </c>
      <c r="BF248">
        <v>286200</v>
      </c>
      <c r="BG248">
        <v>270000</v>
      </c>
      <c r="BH248">
        <v>270000</v>
      </c>
      <c r="BI248">
        <v>270000</v>
      </c>
      <c r="BJ248" t="s">
        <v>1113</v>
      </c>
      <c r="BK248">
        <v>28475426.1163854</v>
      </c>
      <c r="BL248">
        <v>2623581.1228543939</v>
      </c>
      <c r="BM248">
        <v>2623581.1228543939</v>
      </c>
      <c r="BN248">
        <v>1019104016.258512</v>
      </c>
      <c r="BO248">
        <v>1019104016.258512</v>
      </c>
      <c r="BP248">
        <f t="shared" si="22"/>
        <v>2623581.1228543939</v>
      </c>
      <c r="BQ248">
        <f t="shared" si="23"/>
        <v>9.2134920549783329E-5</v>
      </c>
      <c r="BR248">
        <f t="shared" si="24"/>
        <v>3.3168571397921998E-3</v>
      </c>
      <c r="BS248">
        <v>23.668831196088661</v>
      </c>
      <c r="BT248">
        <v>8.9747643212406985</v>
      </c>
      <c r="BU248">
        <f t="shared" si="25"/>
        <v>32.643595517329359</v>
      </c>
      <c r="BV248">
        <f t="shared" si="26"/>
        <v>8564.3120981359625</v>
      </c>
      <c r="BW248">
        <f t="shared" si="28"/>
        <v>31431.025400158982</v>
      </c>
      <c r="BX248">
        <f t="shared" si="27"/>
        <v>1.1037947341575641E-3</v>
      </c>
    </row>
    <row r="249" spans="1:76" x14ac:dyDescent="0.25">
      <c r="A249">
        <v>59149</v>
      </c>
      <c r="B249" t="s">
        <v>317</v>
      </c>
      <c r="C249" t="s">
        <v>608</v>
      </c>
      <c r="D249" t="s">
        <v>608</v>
      </c>
      <c r="E249" t="s">
        <v>767</v>
      </c>
      <c r="F249">
        <v>24.074280000000002</v>
      </c>
      <c r="G249">
        <v>102.18809</v>
      </c>
      <c r="H249" t="s">
        <v>825</v>
      </c>
      <c r="I249" t="s">
        <v>832</v>
      </c>
      <c r="J249" t="s">
        <v>838</v>
      </c>
      <c r="K249" t="s">
        <v>865</v>
      </c>
      <c r="N249">
        <v>0.27</v>
      </c>
      <c r="O249">
        <v>2003</v>
      </c>
      <c r="P249">
        <v>2032</v>
      </c>
      <c r="Q249">
        <v>29</v>
      </c>
      <c r="AU249">
        <v>13500</v>
      </c>
      <c r="AV249">
        <v>13500</v>
      </c>
      <c r="AW249">
        <v>13500</v>
      </c>
      <c r="AX249">
        <v>13500</v>
      </c>
      <c r="AY249">
        <v>13500</v>
      </c>
      <c r="AZ249">
        <v>7560.0000000000009</v>
      </c>
      <c r="BA249">
        <v>7560.0000000000009</v>
      </c>
      <c r="BB249">
        <v>7560.0000000000009</v>
      </c>
      <c r="BC249">
        <v>7560.0000000000009</v>
      </c>
      <c r="BD249">
        <v>7560.0000000000009</v>
      </c>
      <c r="BE249">
        <v>7560.0000000000009</v>
      </c>
      <c r="BF249">
        <v>7560.0000000000009</v>
      </c>
      <c r="BG249">
        <v>19636.29</v>
      </c>
      <c r="BH249">
        <v>19636.29</v>
      </c>
      <c r="BI249">
        <v>19636.29</v>
      </c>
      <c r="BJ249" t="s">
        <v>1114</v>
      </c>
      <c r="BK249">
        <v>657790.36723806045</v>
      </c>
      <c r="BL249">
        <v>941065.52644501673</v>
      </c>
      <c r="BM249">
        <v>941065.52644501673</v>
      </c>
      <c r="BN249">
        <v>16677088.57175234</v>
      </c>
      <c r="BO249">
        <v>16677088.57175234</v>
      </c>
      <c r="BP249">
        <f t="shared" si="22"/>
        <v>941065.52644501673</v>
      </c>
      <c r="BQ249">
        <f t="shared" si="23"/>
        <v>1.4306465605393038E-3</v>
      </c>
      <c r="BR249">
        <f t="shared" si="24"/>
        <v>4.1488750255639813E-2</v>
      </c>
      <c r="BS249">
        <v>55.010382935740303</v>
      </c>
      <c r="BT249">
        <v>6.3211807949120553</v>
      </c>
      <c r="BU249">
        <f t="shared" si="25"/>
        <v>61.331563730652356</v>
      </c>
      <c r="BV249">
        <f t="shared" si="26"/>
        <v>5771.7020309882455</v>
      </c>
      <c r="BW249">
        <f t="shared" si="28"/>
        <v>21182.146453726862</v>
      </c>
      <c r="BX249">
        <f t="shared" si="27"/>
        <v>3.2201971188278049E-2</v>
      </c>
    </row>
    <row r="250" spans="1:76" x14ac:dyDescent="0.25">
      <c r="A250">
        <v>70371</v>
      </c>
      <c r="B250" t="s">
        <v>318</v>
      </c>
      <c r="C250" t="s">
        <v>608</v>
      </c>
      <c r="D250" t="s">
        <v>671</v>
      </c>
      <c r="E250" t="s">
        <v>801</v>
      </c>
      <c r="F250">
        <v>3.1715399999999998</v>
      </c>
      <c r="G250">
        <v>102.96876</v>
      </c>
      <c r="H250" t="s">
        <v>825</v>
      </c>
      <c r="I250" t="s">
        <v>835</v>
      </c>
      <c r="J250" t="s">
        <v>838</v>
      </c>
      <c r="L250">
        <v>105000000</v>
      </c>
      <c r="M250">
        <v>45732666.666666657</v>
      </c>
      <c r="N250">
        <v>0.44691666666666657</v>
      </c>
      <c r="O250">
        <v>2004</v>
      </c>
      <c r="P250">
        <v>2038</v>
      </c>
      <c r="Q250">
        <v>34</v>
      </c>
      <c r="AP250">
        <v>66421.201916666658</v>
      </c>
      <c r="AQ250">
        <v>99537.279999999984</v>
      </c>
      <c r="AR250">
        <v>10726</v>
      </c>
      <c r="AS250">
        <v>297646.49999999988</v>
      </c>
      <c r="AT250">
        <v>363725.8106666666</v>
      </c>
      <c r="AU250">
        <v>87509.858666666652</v>
      </c>
      <c r="AV250">
        <v>22345.833333333328</v>
      </c>
      <c r="AW250">
        <v>41116.333333333321</v>
      </c>
      <c r="AX250">
        <v>79908.699999999983</v>
      </c>
      <c r="AY250">
        <v>285669.1333333333</v>
      </c>
      <c r="AZ250">
        <v>93048.049999999974</v>
      </c>
      <c r="BA250">
        <v>7150.6666666666652</v>
      </c>
      <c r="BB250">
        <v>18904.575000000001</v>
      </c>
      <c r="BC250">
        <v>134706.49325</v>
      </c>
      <c r="BD250">
        <v>13407.5</v>
      </c>
      <c r="BE250">
        <v>87774.43333333332</v>
      </c>
      <c r="BF250">
        <v>2145.1999999999989</v>
      </c>
      <c r="BG250">
        <v>134706.94016666661</v>
      </c>
      <c r="BH250">
        <v>134706.94016666661</v>
      </c>
      <c r="BI250">
        <v>134706.94016666661</v>
      </c>
      <c r="BJ250" t="s">
        <v>1115</v>
      </c>
      <c r="BK250">
        <v>1729529.9324093461</v>
      </c>
      <c r="BL250">
        <v>21493641.337787788</v>
      </c>
      <c r="BM250">
        <v>21493641.337787788</v>
      </c>
      <c r="BN250">
        <v>438735177.86561263</v>
      </c>
      <c r="BO250">
        <v>438735177.86561263</v>
      </c>
      <c r="BP250">
        <f t="shared" si="22"/>
        <v>21493641.337787788</v>
      </c>
      <c r="BQ250">
        <f t="shared" si="23"/>
        <v>1.2427446865776858E-2</v>
      </c>
      <c r="BR250">
        <f t="shared" si="24"/>
        <v>0.42253319343641316</v>
      </c>
      <c r="BS250">
        <v>83.120777759475033</v>
      </c>
      <c r="BT250">
        <v>24.324372292996099</v>
      </c>
      <c r="BU250">
        <f t="shared" si="25"/>
        <v>107.44515005247113</v>
      </c>
      <c r="BV250">
        <f t="shared" si="26"/>
        <v>230938.75187126055</v>
      </c>
      <c r="BW250">
        <f t="shared" si="28"/>
        <v>847545.21936752624</v>
      </c>
      <c r="BX250">
        <f t="shared" si="27"/>
        <v>0.49004368382733998</v>
      </c>
    </row>
    <row r="251" spans="1:76" x14ac:dyDescent="0.25">
      <c r="A251">
        <v>31953</v>
      </c>
      <c r="B251" t="s">
        <v>319</v>
      </c>
      <c r="C251" t="s">
        <v>608</v>
      </c>
      <c r="D251" t="s">
        <v>608</v>
      </c>
      <c r="E251" t="s">
        <v>802</v>
      </c>
      <c r="F251">
        <v>47.67024</v>
      </c>
      <c r="G251">
        <v>33.217329999999997</v>
      </c>
      <c r="H251" t="s">
        <v>825</v>
      </c>
      <c r="I251" t="s">
        <v>832</v>
      </c>
      <c r="J251" t="s">
        <v>838</v>
      </c>
      <c r="K251" t="s">
        <v>866</v>
      </c>
      <c r="L251">
        <v>468000000</v>
      </c>
      <c r="N251">
        <v>0.69</v>
      </c>
      <c r="O251">
        <v>1965</v>
      </c>
      <c r="P251">
        <v>2023</v>
      </c>
      <c r="Q251">
        <v>58</v>
      </c>
      <c r="AK251">
        <v>7443719.9999999991</v>
      </c>
      <c r="AL251">
        <v>7934999.9999999991</v>
      </c>
      <c r="AM251">
        <v>7313999.9999999991</v>
      </c>
      <c r="AN251">
        <v>8590500</v>
      </c>
      <c r="AO251">
        <v>9487500</v>
      </c>
      <c r="AP251">
        <v>9522000</v>
      </c>
      <c r="AQ251">
        <v>8943062.3999999985</v>
      </c>
      <c r="AR251">
        <v>8619811.1999999993</v>
      </c>
      <c r="AS251">
        <v>9107337.5999999996</v>
      </c>
      <c r="AT251">
        <v>8716080</v>
      </c>
      <c r="AU251">
        <v>7808729.9999999991</v>
      </c>
      <c r="AV251">
        <v>10650150</v>
      </c>
      <c r="AW251">
        <v>10441770</v>
      </c>
      <c r="AX251">
        <v>10541130</v>
      </c>
      <c r="AY251">
        <v>10587360</v>
      </c>
      <c r="AZ251">
        <v>10388640</v>
      </c>
      <c r="BA251">
        <v>8903070</v>
      </c>
      <c r="BB251">
        <v>8820270</v>
      </c>
      <c r="BC251">
        <v>7886009.9999999991</v>
      </c>
      <c r="BD251">
        <v>8471820</v>
      </c>
      <c r="BE251">
        <v>8517360</v>
      </c>
      <c r="BF251">
        <v>8872020</v>
      </c>
      <c r="BG251">
        <v>7728727.2599999998</v>
      </c>
      <c r="BH251">
        <v>7728727.2599999998</v>
      </c>
      <c r="BI251">
        <v>7728727.2599999998</v>
      </c>
      <c r="BJ251" t="s">
        <v>1116</v>
      </c>
      <c r="BK251">
        <v>329015674.79626602</v>
      </c>
      <c r="BL251">
        <v>37039217.921425872</v>
      </c>
      <c r="BM251">
        <v>37039217.921425872</v>
      </c>
      <c r="BN251">
        <v>1955505364.2010159</v>
      </c>
      <c r="BO251">
        <v>1955505364.2010159</v>
      </c>
      <c r="BP251">
        <f t="shared" si="22"/>
        <v>37039217.921425872</v>
      </c>
      <c r="BQ251">
        <f t="shared" si="23"/>
        <v>1.1257584595129518E-4</v>
      </c>
      <c r="BR251">
        <f t="shared" si="24"/>
        <v>6.5293990651751205E-3</v>
      </c>
      <c r="BS251">
        <v>28.92049370555225</v>
      </c>
      <c r="BT251">
        <v>11.511316802137101</v>
      </c>
      <c r="BU251">
        <f t="shared" si="25"/>
        <v>40.431810507689349</v>
      </c>
      <c r="BV251">
        <f t="shared" si="26"/>
        <v>149756.26403521022</v>
      </c>
      <c r="BW251">
        <f t="shared" si="28"/>
        <v>549605.48900922143</v>
      </c>
      <c r="BX251">
        <f t="shared" si="27"/>
        <v>1.6704538145471328E-3</v>
      </c>
    </row>
    <row r="252" spans="1:76" x14ac:dyDescent="0.25">
      <c r="A252">
        <v>31823</v>
      </c>
      <c r="B252" t="s">
        <v>320</v>
      </c>
      <c r="C252" t="s">
        <v>608</v>
      </c>
      <c r="D252" t="s">
        <v>608</v>
      </c>
      <c r="E252" t="s">
        <v>787</v>
      </c>
      <c r="F252">
        <v>52.980890000000002</v>
      </c>
      <c r="G252">
        <v>-66.945229999999995</v>
      </c>
      <c r="H252" t="s">
        <v>825</v>
      </c>
      <c r="I252" t="s">
        <v>832</v>
      </c>
      <c r="J252" t="s">
        <v>838</v>
      </c>
      <c r="K252" t="s">
        <v>866</v>
      </c>
      <c r="L252">
        <v>1429000000</v>
      </c>
      <c r="M252">
        <v>441661565.21739131</v>
      </c>
      <c r="N252">
        <v>0.47237826086956508</v>
      </c>
      <c r="O252">
        <v>1954</v>
      </c>
      <c r="P252">
        <v>2044</v>
      </c>
      <c r="Q252">
        <v>90</v>
      </c>
      <c r="AD252">
        <v>6032270.3913043458</v>
      </c>
      <c r="AK252">
        <v>6565113.0695652151</v>
      </c>
      <c r="AL252">
        <v>7736138.7782608671</v>
      </c>
      <c r="AM252">
        <v>6878772.2347826064</v>
      </c>
      <c r="AN252">
        <v>6026601.8521739114</v>
      </c>
      <c r="AO252">
        <v>6719580.7608695636</v>
      </c>
      <c r="AP252">
        <v>5261821.4478260856</v>
      </c>
      <c r="AQ252">
        <v>7391302.6478260849</v>
      </c>
      <c r="AR252">
        <v>7558052.1739130411</v>
      </c>
      <c r="AS252">
        <v>6249564.3913043458</v>
      </c>
      <c r="AT252">
        <v>7463576.521739128</v>
      </c>
      <c r="AU252">
        <v>6539604.6434782594</v>
      </c>
      <c r="AV252">
        <v>6943960.4347826065</v>
      </c>
      <c r="AW252">
        <v>6356794.2565217372</v>
      </c>
      <c r="AX252">
        <v>6650613.5347826071</v>
      </c>
      <c r="AY252">
        <v>7259509.1130434759</v>
      </c>
      <c r="AZ252">
        <v>6979388.8043478243</v>
      </c>
      <c r="BA252">
        <v>8356843.8130434761</v>
      </c>
      <c r="BB252">
        <v>8576027.3260869533</v>
      </c>
      <c r="BC252">
        <v>8982745.008695649</v>
      </c>
      <c r="BD252">
        <v>7201406.5869565196</v>
      </c>
      <c r="BE252">
        <v>8475883.1347826067</v>
      </c>
      <c r="BF252">
        <v>8368180.8913043458</v>
      </c>
      <c r="BG252">
        <v>7824473.5130434763</v>
      </c>
      <c r="BH252">
        <v>8338421.0608695624</v>
      </c>
      <c r="BI252">
        <v>7783848.9826086937</v>
      </c>
      <c r="BJ252" t="s">
        <v>1078</v>
      </c>
      <c r="BK252">
        <v>955832821.87686801</v>
      </c>
      <c r="BL252">
        <v>238068257.0531927</v>
      </c>
      <c r="BM252">
        <v>69877691.142859697</v>
      </c>
      <c r="BN252">
        <v>5970976849.2377186</v>
      </c>
      <c r="BO252">
        <v>5970976849.2377186</v>
      </c>
      <c r="BP252">
        <f t="shared" si="22"/>
        <v>69877691.142859697</v>
      </c>
      <c r="BQ252">
        <f t="shared" si="23"/>
        <v>7.3106603522620457E-5</v>
      </c>
      <c r="BR252">
        <f t="shared" si="24"/>
        <v>6.5795943170358414E-3</v>
      </c>
      <c r="BS252">
        <v>17.483873275690112</v>
      </c>
      <c r="BT252">
        <v>7.0007750484550444</v>
      </c>
      <c r="BU252">
        <f t="shared" si="25"/>
        <v>24.484648324145155</v>
      </c>
      <c r="BV252">
        <f t="shared" si="26"/>
        <v>171093.06933361525</v>
      </c>
      <c r="BW252">
        <f t="shared" si="28"/>
        <v>627911.56445436797</v>
      </c>
      <c r="BX252">
        <f t="shared" si="27"/>
        <v>6.56926138214635E-4</v>
      </c>
    </row>
    <row r="253" spans="1:76" x14ac:dyDescent="0.25">
      <c r="A253">
        <v>35627</v>
      </c>
      <c r="B253" t="s">
        <v>321</v>
      </c>
      <c r="C253" t="s">
        <v>608</v>
      </c>
      <c r="D253" t="s">
        <v>673</v>
      </c>
      <c r="E253" t="s">
        <v>769</v>
      </c>
      <c r="F253">
        <v>-20.113</v>
      </c>
      <c r="G253">
        <v>-44.277999999999999</v>
      </c>
      <c r="H253" t="s">
        <v>825</v>
      </c>
      <c r="I253" t="s">
        <v>832</v>
      </c>
      <c r="J253" t="s">
        <v>838</v>
      </c>
      <c r="K253" t="s">
        <v>866</v>
      </c>
      <c r="N253">
        <v>0.64</v>
      </c>
      <c r="O253">
        <v>1970</v>
      </c>
      <c r="P253">
        <v>2024</v>
      </c>
      <c r="Q253">
        <v>54</v>
      </c>
      <c r="AQ253">
        <v>994272.64</v>
      </c>
      <c r="AR253">
        <v>1024000</v>
      </c>
      <c r="AS253">
        <v>1472000</v>
      </c>
      <c r="AT253">
        <v>2177829.12</v>
      </c>
      <c r="AU253">
        <v>2630735.36</v>
      </c>
      <c r="AV253">
        <v>3755520</v>
      </c>
      <c r="AW253">
        <v>3881600</v>
      </c>
      <c r="AX253">
        <v>3781760</v>
      </c>
      <c r="AY253">
        <v>3151487.36</v>
      </c>
      <c r="AZ253">
        <v>2560000</v>
      </c>
      <c r="BC253">
        <v>352000</v>
      </c>
      <c r="BD253">
        <v>352000</v>
      </c>
      <c r="BE253">
        <v>640000</v>
      </c>
      <c r="BF253">
        <v>1280000</v>
      </c>
      <c r="BG253">
        <v>1280000</v>
      </c>
      <c r="BH253">
        <v>1280000</v>
      </c>
      <c r="BI253">
        <v>1280000</v>
      </c>
      <c r="BJ253" t="s">
        <v>1064</v>
      </c>
      <c r="BK253">
        <v>33962881.538090728</v>
      </c>
      <c r="BL253">
        <v>188371341.2463015</v>
      </c>
      <c r="BM253">
        <v>1419338.8123787411</v>
      </c>
      <c r="BN253">
        <v>702057477.95203698</v>
      </c>
      <c r="BO253">
        <v>699912094.05928802</v>
      </c>
      <c r="BP253">
        <f t="shared" si="22"/>
        <v>1415001.5227378509</v>
      </c>
      <c r="BQ253">
        <f t="shared" si="23"/>
        <v>4.1663176345943149E-5</v>
      </c>
      <c r="BR253">
        <f t="shared" si="24"/>
        <v>2.2498115226809302E-3</v>
      </c>
      <c r="BS253">
        <v>38.633664470357843</v>
      </c>
      <c r="BT253">
        <v>27.790415258303739</v>
      </c>
      <c r="BU253">
        <f t="shared" si="25"/>
        <v>66.424079728661582</v>
      </c>
      <c r="BV253">
        <f t="shared" si="26"/>
        <v>9399.0173962516546</v>
      </c>
      <c r="BW253">
        <f t="shared" si="28"/>
        <v>34494.393844243568</v>
      </c>
      <c r="BX253">
        <f t="shared" si="27"/>
        <v>1.0156498000782627E-3</v>
      </c>
    </row>
    <row r="254" spans="1:76" x14ac:dyDescent="0.25">
      <c r="A254">
        <v>36673</v>
      </c>
      <c r="B254" t="s">
        <v>322</v>
      </c>
      <c r="C254" t="s">
        <v>608</v>
      </c>
      <c r="D254" t="s">
        <v>608</v>
      </c>
      <c r="E254" t="s">
        <v>765</v>
      </c>
      <c r="F254">
        <v>-22.748329999999999</v>
      </c>
      <c r="G254">
        <v>119.31278</v>
      </c>
      <c r="H254" t="s">
        <v>825</v>
      </c>
      <c r="I254" t="s">
        <v>832</v>
      </c>
      <c r="J254" t="s">
        <v>838</v>
      </c>
      <c r="K254" t="s">
        <v>866</v>
      </c>
      <c r="L254">
        <v>134700000</v>
      </c>
      <c r="M254">
        <v>57633054.545454547</v>
      </c>
      <c r="N254">
        <v>0.58448272727272732</v>
      </c>
      <c r="O254">
        <v>2014</v>
      </c>
      <c r="P254">
        <v>2032</v>
      </c>
      <c r="Q254">
        <v>18</v>
      </c>
      <c r="AZ254">
        <v>573625.37613090919</v>
      </c>
      <c r="BA254">
        <v>2408653.3190909089</v>
      </c>
      <c r="BB254">
        <v>4248020.4618181819</v>
      </c>
      <c r="BC254">
        <v>4677615.2663636366</v>
      </c>
      <c r="BD254">
        <v>4452004.9336363636</v>
      </c>
      <c r="BE254">
        <v>3584632.5663636369</v>
      </c>
      <c r="BF254">
        <v>3599244.6345454552</v>
      </c>
      <c r="BG254">
        <v>4951153.1827272736</v>
      </c>
      <c r="BH254">
        <v>6558480.6827272736</v>
      </c>
      <c r="BI254">
        <v>6801625.497272728</v>
      </c>
      <c r="BJ254" t="s">
        <v>1117</v>
      </c>
      <c r="BK254">
        <v>142833538.38112849</v>
      </c>
      <c r="BL254">
        <v>145186613.48222241</v>
      </c>
      <c r="BM254">
        <v>3955070.4463476781</v>
      </c>
      <c r="BN254">
        <v>562834556.7476002</v>
      </c>
      <c r="BO254">
        <v>562834556.7476002</v>
      </c>
      <c r="BP254">
        <f t="shared" si="22"/>
        <v>3955070.4463476781</v>
      </c>
      <c r="BQ254">
        <f t="shared" si="23"/>
        <v>2.7690068391320003E-5</v>
      </c>
      <c r="BR254">
        <f t="shared" si="24"/>
        <v>4.9842123104376006E-4</v>
      </c>
      <c r="BS254">
        <v>14.28739424344003</v>
      </c>
      <c r="BT254">
        <v>3.989213934063637</v>
      </c>
      <c r="BU254">
        <f t="shared" si="25"/>
        <v>18.276608177503668</v>
      </c>
      <c r="BV254">
        <f t="shared" si="26"/>
        <v>7228.5272862321053</v>
      </c>
      <c r="BW254">
        <f t="shared" si="28"/>
        <v>26528.695140471827</v>
      </c>
      <c r="BX254">
        <f t="shared" si="27"/>
        <v>1.8573155465549164E-4</v>
      </c>
    </row>
    <row r="255" spans="1:76" x14ac:dyDescent="0.25">
      <c r="A255">
        <v>76464</v>
      </c>
      <c r="B255" t="s">
        <v>323</v>
      </c>
      <c r="C255" t="s">
        <v>608</v>
      </c>
      <c r="D255" t="s">
        <v>608</v>
      </c>
      <c r="E255" t="s">
        <v>769</v>
      </c>
      <c r="F255">
        <v>-19.60041</v>
      </c>
      <c r="G255">
        <v>-43.237749999999998</v>
      </c>
      <c r="H255" t="s">
        <v>825</v>
      </c>
      <c r="I255" t="s">
        <v>832</v>
      </c>
      <c r="J255" t="s">
        <v>838</v>
      </c>
      <c r="L255">
        <v>1010300000</v>
      </c>
      <c r="M255">
        <v>399712200</v>
      </c>
      <c r="N255">
        <v>0.45948299999999997</v>
      </c>
      <c r="O255">
        <v>1957</v>
      </c>
      <c r="P255">
        <v>2041</v>
      </c>
      <c r="Q255">
        <v>84</v>
      </c>
      <c r="AZ255">
        <v>16449491.4</v>
      </c>
      <c r="BA255">
        <v>16358054.283</v>
      </c>
      <c r="BB255">
        <v>15326974.431</v>
      </c>
      <c r="BC255">
        <v>17385458.271000002</v>
      </c>
      <c r="BD255">
        <v>19169171.276999999</v>
      </c>
      <c r="BE255">
        <v>16527144.027000001</v>
      </c>
      <c r="BF255">
        <v>10987616.979</v>
      </c>
      <c r="BG255">
        <v>13185324.168</v>
      </c>
      <c r="BH255">
        <v>12536074.688999999</v>
      </c>
      <c r="BI255">
        <v>14319328.211999999</v>
      </c>
      <c r="BJ255" t="s">
        <v>1083</v>
      </c>
      <c r="BK255">
        <v>536840991.16431117</v>
      </c>
      <c r="BL255">
        <v>65870395.434079319</v>
      </c>
      <c r="BM255">
        <v>26887494.236233801</v>
      </c>
      <c r="BN255">
        <v>4221468097.1202712</v>
      </c>
      <c r="BO255">
        <v>4221468097.1202712</v>
      </c>
      <c r="BP255">
        <f t="shared" si="22"/>
        <v>26887494.236233801</v>
      </c>
      <c r="BQ255">
        <f t="shared" si="23"/>
        <v>5.0084652026887293E-5</v>
      </c>
      <c r="BR255">
        <f t="shared" si="24"/>
        <v>4.2071107702585323E-3</v>
      </c>
      <c r="BS255">
        <v>54.321242585133973</v>
      </c>
      <c r="BT255">
        <v>19.069657655132492</v>
      </c>
      <c r="BU255">
        <f t="shared" si="25"/>
        <v>73.390900240266461</v>
      </c>
      <c r="BV255">
        <f t="shared" si="26"/>
        <v>197329.74072021744</v>
      </c>
      <c r="BW255">
        <f t="shared" si="28"/>
        <v>724200.14844319795</v>
      </c>
      <c r="BX255">
        <f t="shared" si="27"/>
        <v>1.3490030760738643E-3</v>
      </c>
    </row>
    <row r="256" spans="1:76" x14ac:dyDescent="0.25">
      <c r="A256">
        <v>35182</v>
      </c>
      <c r="B256" t="s">
        <v>324</v>
      </c>
      <c r="C256" t="s">
        <v>608</v>
      </c>
      <c r="D256" t="s">
        <v>608</v>
      </c>
      <c r="E256" t="s">
        <v>769</v>
      </c>
      <c r="F256">
        <v>-20.119520000000001</v>
      </c>
      <c r="G256">
        <v>-44.262149999999998</v>
      </c>
      <c r="H256" t="s">
        <v>826</v>
      </c>
      <c r="I256" t="s">
        <v>832</v>
      </c>
      <c r="J256" t="s">
        <v>838</v>
      </c>
      <c r="N256">
        <v>0.64</v>
      </c>
      <c r="O256">
        <v>2006</v>
      </c>
      <c r="P256">
        <v>2054</v>
      </c>
      <c r="Q256">
        <v>48</v>
      </c>
      <c r="AR256">
        <v>3200000</v>
      </c>
      <c r="AT256">
        <v>2440737.2799999998</v>
      </c>
      <c r="AU256">
        <v>3520000</v>
      </c>
      <c r="AV256">
        <v>4352000</v>
      </c>
      <c r="AW256">
        <v>4050560</v>
      </c>
      <c r="AX256">
        <v>4257280</v>
      </c>
      <c r="AY256">
        <v>4160000</v>
      </c>
      <c r="AZ256">
        <v>3882880</v>
      </c>
      <c r="BA256">
        <v>2475520</v>
      </c>
      <c r="BB256">
        <v>1760640</v>
      </c>
      <c r="BC256">
        <v>2535680</v>
      </c>
      <c r="BD256">
        <v>3612800</v>
      </c>
      <c r="BE256">
        <v>4728960</v>
      </c>
      <c r="BF256">
        <v>5590400</v>
      </c>
      <c r="BG256">
        <v>5848960</v>
      </c>
      <c r="BH256">
        <v>5698560</v>
      </c>
      <c r="BI256">
        <v>5659520</v>
      </c>
      <c r="BJ256" t="s">
        <v>1064</v>
      </c>
      <c r="BK256">
        <v>465009004.41458118</v>
      </c>
      <c r="BL256">
        <v>188371341.2463015</v>
      </c>
      <c r="BM256">
        <v>19373752.153376151</v>
      </c>
      <c r="BN256">
        <v>9582974450.245388</v>
      </c>
      <c r="BO256">
        <v>9582974450.245388</v>
      </c>
      <c r="BP256">
        <f t="shared" si="22"/>
        <v>19373752.153376151</v>
      </c>
      <c r="BQ256">
        <f t="shared" si="23"/>
        <v>4.1663176345943149E-5</v>
      </c>
      <c r="BR256">
        <f t="shared" si="24"/>
        <v>1.9998324646052709E-3</v>
      </c>
      <c r="BS256">
        <v>38.633664470357843</v>
      </c>
      <c r="BT256">
        <v>27.790415258303739</v>
      </c>
      <c r="BU256">
        <f t="shared" si="25"/>
        <v>66.424079728661582</v>
      </c>
      <c r="BV256">
        <f t="shared" si="26"/>
        <v>128688.36576791864</v>
      </c>
      <c r="BW256">
        <f t="shared" si="28"/>
        <v>472286.30236826139</v>
      </c>
      <c r="BX256">
        <f t="shared" si="27"/>
        <v>1.0156498000782627E-3</v>
      </c>
    </row>
    <row r="257" spans="1:76" x14ac:dyDescent="0.25">
      <c r="A257">
        <v>33691</v>
      </c>
      <c r="B257" t="s">
        <v>325</v>
      </c>
      <c r="C257" t="s">
        <v>608</v>
      </c>
      <c r="D257" t="s">
        <v>608</v>
      </c>
      <c r="E257" t="s">
        <v>765</v>
      </c>
      <c r="F257">
        <v>-26.046469999999999</v>
      </c>
      <c r="G257">
        <v>117.231889</v>
      </c>
      <c r="H257" t="s">
        <v>825</v>
      </c>
      <c r="I257" t="s">
        <v>835</v>
      </c>
      <c r="J257" t="s">
        <v>838</v>
      </c>
      <c r="N257">
        <v>0.54</v>
      </c>
      <c r="O257">
        <v>2006</v>
      </c>
      <c r="P257">
        <v>2043</v>
      </c>
      <c r="Q257">
        <v>37</v>
      </c>
      <c r="AR257">
        <v>41040</v>
      </c>
      <c r="AS257">
        <v>162686.88</v>
      </c>
      <c r="AT257">
        <v>726312.42</v>
      </c>
      <c r="AU257">
        <v>896400.00000000012</v>
      </c>
      <c r="AV257">
        <v>928800.00000000012</v>
      </c>
      <c r="AW257">
        <v>850089.06</v>
      </c>
      <c r="BJ257" t="s">
        <v>1118</v>
      </c>
      <c r="BK257">
        <v>4648869.7168370318</v>
      </c>
      <c r="BL257">
        <v>4108693.3746999931</v>
      </c>
      <c r="BM257">
        <v>4108693.3746999931</v>
      </c>
      <c r="BN257">
        <v>31293437.854829188</v>
      </c>
      <c r="BO257">
        <v>31293437.854829188</v>
      </c>
      <c r="BP257">
        <f t="shared" si="22"/>
        <v>4108693.3746999931</v>
      </c>
      <c r="BQ257">
        <f t="shared" si="23"/>
        <v>8.8380480094319357E-4</v>
      </c>
      <c r="BR257">
        <f t="shared" si="24"/>
        <v>3.2700777634898162E-2</v>
      </c>
      <c r="BS257">
        <v>0.5390088398691486</v>
      </c>
      <c r="BT257">
        <v>1.900187636058345</v>
      </c>
      <c r="BU257">
        <f t="shared" si="25"/>
        <v>2.4391964759274938</v>
      </c>
      <c r="BV257">
        <f t="shared" si="26"/>
        <v>1002.1910400234865</v>
      </c>
      <c r="BW257">
        <f t="shared" si="28"/>
        <v>3678.0411168861951</v>
      </c>
      <c r="BX257">
        <f t="shared" si="27"/>
        <v>7.9116889500371662E-4</v>
      </c>
    </row>
    <row r="258" spans="1:76" x14ac:dyDescent="0.25">
      <c r="A258">
        <v>59158</v>
      </c>
      <c r="B258" t="s">
        <v>326</v>
      </c>
      <c r="C258" t="s">
        <v>608</v>
      </c>
      <c r="D258" t="s">
        <v>608</v>
      </c>
      <c r="E258" t="s">
        <v>766</v>
      </c>
      <c r="F258">
        <v>21.939229999999998</v>
      </c>
      <c r="G258">
        <v>85.427440000000004</v>
      </c>
      <c r="H258" t="s">
        <v>825</v>
      </c>
      <c r="I258" t="s">
        <v>832</v>
      </c>
      <c r="J258" t="s">
        <v>838</v>
      </c>
      <c r="K258" t="s">
        <v>866</v>
      </c>
      <c r="L258">
        <v>55214818</v>
      </c>
      <c r="M258">
        <v>32290000</v>
      </c>
      <c r="N258">
        <v>0.58479999999999999</v>
      </c>
      <c r="O258">
        <v>2001</v>
      </c>
      <c r="P258">
        <v>2026</v>
      </c>
      <c r="Q258">
        <v>25</v>
      </c>
      <c r="AM258">
        <v>955563.2</v>
      </c>
      <c r="AN258">
        <v>986557.6</v>
      </c>
      <c r="AO258">
        <v>997668.79999999993</v>
      </c>
      <c r="AP258">
        <v>1028078.4</v>
      </c>
      <c r="AQ258">
        <v>1250302.3999999999</v>
      </c>
      <c r="AR258">
        <v>1252641.6000000001</v>
      </c>
      <c r="AS258">
        <v>1296501.6000000001</v>
      </c>
      <c r="AT258">
        <v>1329250.3999999999</v>
      </c>
      <c r="AU258">
        <v>1232758.3999999999</v>
      </c>
      <c r="AV258">
        <v>1306443.2</v>
      </c>
      <c r="AY258">
        <v>1307028</v>
      </c>
      <c r="BJ258" t="s">
        <v>1119</v>
      </c>
      <c r="BK258">
        <v>35118940.789973013</v>
      </c>
      <c r="BL258">
        <v>40213628.06592501</v>
      </c>
      <c r="BM258">
        <v>1478018.3172268509</v>
      </c>
      <c r="BN258">
        <v>230711266.62902319</v>
      </c>
      <c r="BO258">
        <v>230711266.62902319</v>
      </c>
      <c r="BP258">
        <f t="shared" si="22"/>
        <v>1478018.3172268509</v>
      </c>
      <c r="BQ258">
        <f t="shared" si="23"/>
        <v>4.2086073326244717E-5</v>
      </c>
      <c r="BR258">
        <f t="shared" si="24"/>
        <v>1.052151833156118E-3</v>
      </c>
      <c r="BS258">
        <v>38.488785813880753</v>
      </c>
      <c r="BT258">
        <v>9.5821789756558431</v>
      </c>
      <c r="BU258">
        <f t="shared" si="25"/>
        <v>48.070964789536596</v>
      </c>
      <c r="BV258">
        <f t="shared" si="26"/>
        <v>7104.9766485702075</v>
      </c>
      <c r="BW258">
        <f t="shared" si="28"/>
        <v>26075.26430025266</v>
      </c>
      <c r="BX258">
        <f t="shared" si="27"/>
        <v>7.4248436068144572E-4</v>
      </c>
    </row>
    <row r="259" spans="1:76" x14ac:dyDescent="0.25">
      <c r="A259">
        <v>33711</v>
      </c>
      <c r="B259" t="s">
        <v>327</v>
      </c>
      <c r="C259" t="s">
        <v>608</v>
      </c>
      <c r="D259" t="s">
        <v>608</v>
      </c>
      <c r="E259" t="s">
        <v>767</v>
      </c>
      <c r="F259">
        <v>41.222279999999998</v>
      </c>
      <c r="G259">
        <v>123.58817000000001</v>
      </c>
      <c r="H259" t="s">
        <v>825</v>
      </c>
      <c r="I259" t="s">
        <v>832</v>
      </c>
      <c r="J259" t="s">
        <v>838</v>
      </c>
      <c r="K259" t="s">
        <v>866</v>
      </c>
      <c r="N259">
        <v>0.27</v>
      </c>
      <c r="O259">
        <v>2014</v>
      </c>
      <c r="P259">
        <v>2044</v>
      </c>
      <c r="Q259">
        <v>30</v>
      </c>
      <c r="BA259">
        <v>283500</v>
      </c>
      <c r="BB259">
        <v>297000</v>
      </c>
      <c r="BC259">
        <v>279450</v>
      </c>
      <c r="BD259">
        <v>263925</v>
      </c>
      <c r="BE259">
        <v>258646.5</v>
      </c>
      <c r="BF259">
        <v>278958.59999999998</v>
      </c>
      <c r="BG259">
        <v>268110</v>
      </c>
      <c r="BH259">
        <v>268110</v>
      </c>
      <c r="BI259">
        <v>256179.78</v>
      </c>
      <c r="BJ259" t="s">
        <v>1076</v>
      </c>
      <c r="BK259">
        <v>14663615.895783929</v>
      </c>
      <c r="BL259">
        <v>193864716.40165299</v>
      </c>
      <c r="BM259">
        <v>14806246.24026412</v>
      </c>
      <c r="BN259">
        <v>371769538.2237795</v>
      </c>
      <c r="BO259">
        <v>371769538.2237795</v>
      </c>
      <c r="BP259">
        <f t="shared" ref="BP259:BP322" si="29">(BO259/BN259)*BM259</f>
        <v>14806246.24026412</v>
      </c>
      <c r="BQ259">
        <f t="shared" ref="BQ259:BQ322" si="30">BP259/(BK259*1000)</f>
        <v>1.0097268194621217E-3</v>
      </c>
      <c r="BR259">
        <f t="shared" ref="BR259:BR322" si="31">BQ259*Q259</f>
        <v>3.029180458386365E-2</v>
      </c>
      <c r="BS259">
        <v>25.83128265453313</v>
      </c>
      <c r="BT259">
        <v>5.2858858909796984</v>
      </c>
      <c r="BU259">
        <f t="shared" ref="BU259:BU322" si="32">SUM(BS259:BT259)</f>
        <v>31.117168545512829</v>
      </c>
      <c r="BV259">
        <f t="shared" si="26"/>
        <v>46072.845978466423</v>
      </c>
      <c r="BW259">
        <f t="shared" si="28"/>
        <v>169087.34474097178</v>
      </c>
      <c r="BX259">
        <f t="shared" si="27"/>
        <v>1.1531081142788772E-2</v>
      </c>
    </row>
    <row r="260" spans="1:76" x14ac:dyDescent="0.25">
      <c r="A260">
        <v>59163</v>
      </c>
      <c r="B260" t="s">
        <v>328</v>
      </c>
      <c r="C260" t="s">
        <v>608</v>
      </c>
      <c r="D260" t="s">
        <v>608</v>
      </c>
      <c r="E260" t="s">
        <v>767</v>
      </c>
      <c r="F260">
        <v>38.033000000000001</v>
      </c>
      <c r="G260">
        <v>111.583</v>
      </c>
      <c r="H260" t="s">
        <v>825</v>
      </c>
      <c r="I260" t="s">
        <v>832</v>
      </c>
      <c r="J260" t="s">
        <v>838</v>
      </c>
      <c r="K260" t="s">
        <v>866</v>
      </c>
      <c r="N260">
        <v>0.27</v>
      </c>
      <c r="O260">
        <v>1995</v>
      </c>
      <c r="P260">
        <v>2024</v>
      </c>
      <c r="Q260">
        <v>29</v>
      </c>
      <c r="AL260">
        <v>435240</v>
      </c>
      <c r="AM260">
        <v>441180</v>
      </c>
      <c r="AN260">
        <v>563490</v>
      </c>
      <c r="AO260">
        <v>567000</v>
      </c>
      <c r="AP260">
        <v>585090</v>
      </c>
      <c r="AQ260">
        <v>521100.00000000012</v>
      </c>
      <c r="AR260">
        <v>529470</v>
      </c>
      <c r="AS260">
        <v>783000</v>
      </c>
      <c r="AT260">
        <v>909090.00000000012</v>
      </c>
      <c r="AU260">
        <v>886950.00000000012</v>
      </c>
      <c r="AV260">
        <v>906390.00000000012</v>
      </c>
      <c r="AW260">
        <v>926370.00000000012</v>
      </c>
      <c r="AX260">
        <v>974700.00000000012</v>
      </c>
      <c r="AY260">
        <v>931500.00000000012</v>
      </c>
      <c r="AZ260">
        <v>937656.00000000012</v>
      </c>
      <c r="BA260">
        <v>972000.00000000012</v>
      </c>
      <c r="BB260">
        <v>837000</v>
      </c>
      <c r="BC260">
        <v>838620</v>
      </c>
      <c r="BD260">
        <v>810000</v>
      </c>
      <c r="BE260">
        <v>891000.00000000012</v>
      </c>
      <c r="BF260">
        <v>853200</v>
      </c>
      <c r="BG260">
        <v>977412.69000000006</v>
      </c>
      <c r="BH260">
        <v>977412.69000000006</v>
      </c>
      <c r="BI260">
        <v>977412.69000000006</v>
      </c>
      <c r="BJ260" t="s">
        <v>1098</v>
      </c>
      <c r="BK260">
        <v>24323213.463741399</v>
      </c>
      <c r="BL260">
        <v>29439507.964552291</v>
      </c>
      <c r="BM260">
        <v>7743534.3791278591</v>
      </c>
      <c r="BN260">
        <v>616671215.46285772</v>
      </c>
      <c r="BO260">
        <v>616671215.46285772</v>
      </c>
      <c r="BP260">
        <f t="shared" si="29"/>
        <v>7743534.3791278591</v>
      </c>
      <c r="BQ260">
        <f t="shared" si="30"/>
        <v>3.1835984133721235E-4</v>
      </c>
      <c r="BR260">
        <f t="shared" si="31"/>
        <v>9.2324353987791579E-3</v>
      </c>
      <c r="BS260">
        <v>9.5876563892580986</v>
      </c>
      <c r="BT260">
        <v>5.3823192522814116</v>
      </c>
      <c r="BU260">
        <f t="shared" si="32"/>
        <v>14.969975641539509</v>
      </c>
      <c r="BV260">
        <f t="shared" ref="BV260:BV323" si="33">(BP260/10000)*BU260</f>
        <v>11592.052103496782</v>
      </c>
      <c r="BW260">
        <f t="shared" si="28"/>
        <v>42542.831219833191</v>
      </c>
      <c r="BX260">
        <f t="shared" ref="BX260:BX323" si="34">(BW260*1000)/(BK260*1000)</f>
        <v>1.7490629387129199E-3</v>
      </c>
    </row>
    <row r="261" spans="1:76" x14ac:dyDescent="0.25">
      <c r="A261">
        <v>32257</v>
      </c>
      <c r="B261" t="s">
        <v>329</v>
      </c>
      <c r="C261" t="s">
        <v>608</v>
      </c>
      <c r="D261" t="s">
        <v>608</v>
      </c>
      <c r="E261" t="s">
        <v>765</v>
      </c>
      <c r="F261">
        <v>-23.371790000000001</v>
      </c>
      <c r="G261">
        <v>120.04036000000001</v>
      </c>
      <c r="H261" t="s">
        <v>825</v>
      </c>
      <c r="I261" t="s">
        <v>832</v>
      </c>
      <c r="J261" t="s">
        <v>838</v>
      </c>
      <c r="K261" t="s">
        <v>866</v>
      </c>
      <c r="L261">
        <v>552000000</v>
      </c>
      <c r="M261">
        <v>198839625</v>
      </c>
      <c r="N261">
        <v>0.62098249999999999</v>
      </c>
      <c r="O261">
        <v>1989</v>
      </c>
      <c r="P261">
        <v>2052</v>
      </c>
      <c r="Q261">
        <v>63</v>
      </c>
      <c r="AL261">
        <v>3042814.25</v>
      </c>
      <c r="AM261">
        <v>2856519.5</v>
      </c>
      <c r="AN261">
        <v>3229729.9824999999</v>
      </c>
      <c r="AO261">
        <v>3365725.15</v>
      </c>
      <c r="AP261">
        <v>3946343.7875000001</v>
      </c>
      <c r="AQ261">
        <v>3951932.63</v>
      </c>
      <c r="AR261">
        <v>4653642.8550000004</v>
      </c>
      <c r="AS261">
        <v>3986707.65</v>
      </c>
      <c r="AT261">
        <v>3739773.958875</v>
      </c>
      <c r="AU261">
        <v>3589278.85</v>
      </c>
      <c r="AY261">
        <v>8033707.1119074998</v>
      </c>
      <c r="AZ261">
        <v>5503767.8975</v>
      </c>
      <c r="BA261">
        <v>10407045.717499999</v>
      </c>
      <c r="BB261">
        <v>11730359.425000001</v>
      </c>
      <c r="BC261">
        <v>13630565.875</v>
      </c>
      <c r="BD261">
        <v>19018831.0275</v>
      </c>
      <c r="BE261">
        <v>36356041.445</v>
      </c>
      <c r="BF261">
        <v>38348153.305</v>
      </c>
      <c r="BG261">
        <v>41849873.622500002</v>
      </c>
      <c r="BH261">
        <v>36502593.314999998</v>
      </c>
      <c r="BI261">
        <v>41482251.982500002</v>
      </c>
      <c r="BJ261" t="s">
        <v>1120</v>
      </c>
      <c r="BK261">
        <v>298379344.47663939</v>
      </c>
      <c r="BL261">
        <v>53086441.524630718</v>
      </c>
      <c r="BM261">
        <v>43508311.329760127</v>
      </c>
      <c r="BN261">
        <v>2306493506.493506</v>
      </c>
      <c r="BO261">
        <v>2306493506.493506</v>
      </c>
      <c r="BP261">
        <f t="shared" si="29"/>
        <v>43508311.329760127</v>
      </c>
      <c r="BQ261">
        <f t="shared" si="30"/>
        <v>1.4581542635290045E-4</v>
      </c>
      <c r="BR261">
        <f t="shared" si="31"/>
        <v>9.1863718602327293E-3</v>
      </c>
      <c r="BS261">
        <v>14.9830141021197</v>
      </c>
      <c r="BT261">
        <v>3.0484990524708842</v>
      </c>
      <c r="BU261">
        <f t="shared" si="32"/>
        <v>18.031513154590584</v>
      </c>
      <c r="BV261">
        <f t="shared" si="33"/>
        <v>78452.068807659234</v>
      </c>
      <c r="BW261">
        <f t="shared" si="28"/>
        <v>287919.09252410941</v>
      </c>
      <c r="BX261">
        <f t="shared" si="34"/>
        <v>9.6494310968181334E-4</v>
      </c>
    </row>
    <row r="262" spans="1:76" x14ac:dyDescent="0.25">
      <c r="A262">
        <v>76436</v>
      </c>
      <c r="B262" t="s">
        <v>330</v>
      </c>
      <c r="C262" t="s">
        <v>608</v>
      </c>
      <c r="D262" t="s">
        <v>608</v>
      </c>
      <c r="E262" t="s">
        <v>767</v>
      </c>
      <c r="F262">
        <v>39.177779999999998</v>
      </c>
      <c r="G262">
        <v>114.46944000000001</v>
      </c>
      <c r="H262" t="s">
        <v>826</v>
      </c>
      <c r="I262" t="s">
        <v>832</v>
      </c>
      <c r="J262" t="s">
        <v>838</v>
      </c>
      <c r="L262">
        <v>192144000</v>
      </c>
      <c r="M262">
        <v>22037717.36363636</v>
      </c>
      <c r="N262">
        <v>0.14416090909090909</v>
      </c>
      <c r="O262">
        <v>2010</v>
      </c>
      <c r="P262">
        <v>2041</v>
      </c>
      <c r="Q262">
        <v>31</v>
      </c>
      <c r="AV262">
        <v>29264.664545454551</v>
      </c>
      <c r="AW262">
        <v>37049.353636363638</v>
      </c>
      <c r="AX262">
        <v>35031.100909090906</v>
      </c>
      <c r="AY262">
        <v>65593.213636363638</v>
      </c>
      <c r="AZ262">
        <v>89869.910727272727</v>
      </c>
      <c r="BA262">
        <v>75367.32327272727</v>
      </c>
      <c r="BB262">
        <v>101820.85009090909</v>
      </c>
      <c r="BC262">
        <v>102411.9098181818</v>
      </c>
      <c r="BD262">
        <v>90706.043999999994</v>
      </c>
      <c r="BE262">
        <v>71878.629272727267</v>
      </c>
      <c r="BF262">
        <v>92450.391000000003</v>
      </c>
      <c r="BG262">
        <v>82906.938818181821</v>
      </c>
      <c r="BH262">
        <v>77601.817363636364</v>
      </c>
      <c r="BI262">
        <v>85905.485727272724</v>
      </c>
      <c r="BJ262" t="s">
        <v>1107</v>
      </c>
      <c r="BK262">
        <v>1491671.4282637639</v>
      </c>
      <c r="BL262">
        <v>27626176.608576179</v>
      </c>
      <c r="BM262">
        <v>17290735.995069209</v>
      </c>
      <c r="BN262">
        <v>802860304.91247892</v>
      </c>
      <c r="BO262">
        <v>802860304.91247892</v>
      </c>
      <c r="BP262">
        <f t="shared" si="29"/>
        <v>17290735.995069209</v>
      </c>
      <c r="BQ262">
        <f t="shared" si="30"/>
        <v>1.159151785537303E-2</v>
      </c>
      <c r="BR262">
        <f t="shared" si="31"/>
        <v>0.35933705351656392</v>
      </c>
      <c r="BS262">
        <v>11.148306331726049</v>
      </c>
      <c r="BT262">
        <v>5.6739693137220257</v>
      </c>
      <c r="BU262">
        <f t="shared" si="32"/>
        <v>16.822275645448073</v>
      </c>
      <c r="BV262">
        <f t="shared" si="33"/>
        <v>29086.952702172512</v>
      </c>
      <c r="BW262">
        <f t="shared" si="28"/>
        <v>106749.11641697312</v>
      </c>
      <c r="BX262">
        <f t="shared" si="34"/>
        <v>7.1563425023984079E-2</v>
      </c>
    </row>
    <row r="263" spans="1:76" x14ac:dyDescent="0.25">
      <c r="A263">
        <v>59166</v>
      </c>
      <c r="B263" t="s">
        <v>331</v>
      </c>
      <c r="C263" t="s">
        <v>608</v>
      </c>
      <c r="D263" t="s">
        <v>679</v>
      </c>
      <c r="E263" t="s">
        <v>767</v>
      </c>
      <c r="F263">
        <v>36.852730000000001</v>
      </c>
      <c r="G263">
        <v>118.17219</v>
      </c>
      <c r="H263" t="s">
        <v>825</v>
      </c>
      <c r="I263" t="s">
        <v>832</v>
      </c>
      <c r="J263" t="s">
        <v>839</v>
      </c>
      <c r="K263" t="s">
        <v>849</v>
      </c>
      <c r="N263">
        <v>0.27</v>
      </c>
      <c r="O263">
        <v>1970</v>
      </c>
      <c r="P263">
        <v>2033</v>
      </c>
      <c r="Q263">
        <v>63</v>
      </c>
      <c r="AY263">
        <v>337500</v>
      </c>
      <c r="AZ263">
        <v>310500</v>
      </c>
      <c r="BA263">
        <v>315900</v>
      </c>
      <c r="BB263">
        <v>319410</v>
      </c>
      <c r="BC263">
        <v>330480</v>
      </c>
      <c r="BD263">
        <v>337500</v>
      </c>
      <c r="BE263">
        <v>327799.71000000002</v>
      </c>
      <c r="BF263">
        <v>329400</v>
      </c>
      <c r="BG263">
        <v>285390</v>
      </c>
      <c r="BH263">
        <v>285390</v>
      </c>
      <c r="BI263">
        <v>285390</v>
      </c>
      <c r="BJ263" t="s">
        <v>1121</v>
      </c>
      <c r="BK263">
        <v>9845829.518067142</v>
      </c>
      <c r="BL263">
        <v>34164241.691154473</v>
      </c>
      <c r="BM263">
        <v>34164241.691154473</v>
      </c>
      <c r="BN263">
        <v>352371352.20551038</v>
      </c>
      <c r="BO263">
        <v>352371352.20551038</v>
      </c>
      <c r="BP263">
        <f t="shared" si="29"/>
        <v>34164241.691154473</v>
      </c>
      <c r="BQ263">
        <f t="shared" si="30"/>
        <v>3.4699200944382524E-3</v>
      </c>
      <c r="BR263">
        <f t="shared" si="31"/>
        <v>0.2186049659496099</v>
      </c>
      <c r="BS263">
        <v>10.168261620963159</v>
      </c>
      <c r="BT263">
        <v>1.4620280366730569</v>
      </c>
      <c r="BU263">
        <f t="shared" si="32"/>
        <v>11.630289657636217</v>
      </c>
      <c r="BV263">
        <f t="shared" si="33"/>
        <v>39734.002680161786</v>
      </c>
      <c r="BW263">
        <f t="shared" ref="BW263:BW326" si="35">BV263*3.67</f>
        <v>145823.78983619376</v>
      </c>
      <c r="BX263">
        <f t="shared" si="34"/>
        <v>1.4810716513891127E-2</v>
      </c>
    </row>
    <row r="264" spans="1:76" x14ac:dyDescent="0.25">
      <c r="A264">
        <v>32746</v>
      </c>
      <c r="B264" t="s">
        <v>170</v>
      </c>
      <c r="C264" t="s">
        <v>608</v>
      </c>
      <c r="D264" t="s">
        <v>679</v>
      </c>
      <c r="E264" t="s">
        <v>767</v>
      </c>
      <c r="F264">
        <v>39.336100000000002</v>
      </c>
      <c r="G264">
        <v>97.946309999999997</v>
      </c>
      <c r="H264" t="s">
        <v>826</v>
      </c>
      <c r="I264" t="s">
        <v>832</v>
      </c>
      <c r="J264" t="s">
        <v>839</v>
      </c>
      <c r="N264">
        <v>0.27</v>
      </c>
      <c r="O264">
        <v>1985</v>
      </c>
      <c r="P264">
        <v>2087</v>
      </c>
      <c r="Q264">
        <v>102</v>
      </c>
      <c r="AL264">
        <v>486072.36</v>
      </c>
      <c r="AM264">
        <v>525819.33000000007</v>
      </c>
      <c r="AN264">
        <v>605124</v>
      </c>
      <c r="AO264">
        <v>615329.46000000008</v>
      </c>
      <c r="AP264">
        <v>661842.63</v>
      </c>
      <c r="AQ264">
        <v>753570</v>
      </c>
      <c r="AR264">
        <v>582660</v>
      </c>
      <c r="AS264">
        <v>713880</v>
      </c>
      <c r="AT264">
        <v>819450</v>
      </c>
      <c r="AU264">
        <v>860490</v>
      </c>
      <c r="AV264">
        <v>878580</v>
      </c>
      <c r="AW264">
        <v>942300.00000000012</v>
      </c>
      <c r="AX264">
        <v>1065690</v>
      </c>
      <c r="AY264">
        <v>945000.00000000012</v>
      </c>
      <c r="AZ264">
        <v>891000.00000000012</v>
      </c>
      <c r="BA264">
        <v>661500</v>
      </c>
      <c r="BB264">
        <v>661500</v>
      </c>
      <c r="BC264">
        <v>945000.00000000012</v>
      </c>
      <c r="BD264">
        <v>1125187.2</v>
      </c>
      <c r="BE264">
        <v>1697490</v>
      </c>
      <c r="BF264">
        <v>541350</v>
      </c>
      <c r="BG264">
        <v>1205685</v>
      </c>
      <c r="BH264">
        <v>1205685</v>
      </c>
      <c r="BI264">
        <v>1205685</v>
      </c>
      <c r="BJ264" t="s">
        <v>1122</v>
      </c>
      <c r="BK264">
        <v>275189781.16744411</v>
      </c>
      <c r="BL264">
        <v>2570225.7671860959</v>
      </c>
      <c r="BM264">
        <v>2570225.7671860959</v>
      </c>
      <c r="BN264">
        <v>9848737998.6797714</v>
      </c>
      <c r="BO264">
        <v>9848737998.6797714</v>
      </c>
      <c r="BP264">
        <f t="shared" si="29"/>
        <v>2570225.7671860959</v>
      </c>
      <c r="BQ264">
        <f t="shared" si="30"/>
        <v>9.3398299758165676E-6</v>
      </c>
      <c r="BR264">
        <f t="shared" si="31"/>
        <v>9.5266265753328992E-4</v>
      </c>
      <c r="BS264">
        <v>2.0087440376217738</v>
      </c>
      <c r="BT264">
        <v>1.4442790085196771</v>
      </c>
      <c r="BU264">
        <f t="shared" si="32"/>
        <v>3.4530230461414506</v>
      </c>
      <c r="BV264">
        <f t="shared" si="33"/>
        <v>887.50488078801789</v>
      </c>
      <c r="BW264">
        <f t="shared" si="35"/>
        <v>3257.1429124920255</v>
      </c>
      <c r="BX264">
        <f t="shared" si="34"/>
        <v>1.1835987872348208E-5</v>
      </c>
    </row>
    <row r="265" spans="1:76" x14ac:dyDescent="0.25">
      <c r="A265">
        <v>30484</v>
      </c>
      <c r="B265" t="s">
        <v>332</v>
      </c>
      <c r="C265" t="s">
        <v>608</v>
      </c>
      <c r="D265" t="s">
        <v>680</v>
      </c>
      <c r="E265" t="s">
        <v>773</v>
      </c>
      <c r="F265">
        <v>58.757219999999997</v>
      </c>
      <c r="G265">
        <v>59.509720000000002</v>
      </c>
      <c r="H265" t="s">
        <v>826</v>
      </c>
      <c r="I265" t="s">
        <v>832</v>
      </c>
      <c r="J265" t="s">
        <v>838</v>
      </c>
      <c r="L265">
        <v>9800894000</v>
      </c>
      <c r="M265">
        <v>1325965009.583333</v>
      </c>
      <c r="N265">
        <v>0.16118583333333331</v>
      </c>
      <c r="O265">
        <v>1960</v>
      </c>
      <c r="P265">
        <v>2023</v>
      </c>
      <c r="Q265">
        <v>63</v>
      </c>
      <c r="AL265">
        <v>1244838.1908333329</v>
      </c>
      <c r="AM265">
        <v>1224689.961666666</v>
      </c>
      <c r="AN265">
        <v>2475008.4708333332</v>
      </c>
      <c r="AO265">
        <v>2687612.584999999</v>
      </c>
      <c r="AP265">
        <v>2804633.5</v>
      </c>
      <c r="AQ265">
        <v>1264556.6985683329</v>
      </c>
      <c r="AR265">
        <v>1520143.594166667</v>
      </c>
      <c r="AS265">
        <v>1524012.054166666</v>
      </c>
      <c r="AT265">
        <v>1392000.856666666</v>
      </c>
      <c r="AU265">
        <v>1273368.083333333</v>
      </c>
      <c r="AV265">
        <v>1518370.55</v>
      </c>
      <c r="AW265">
        <v>1515146.833333333</v>
      </c>
      <c r="AX265">
        <v>1563502.583333333</v>
      </c>
      <c r="AY265">
        <v>1587035.7150000001</v>
      </c>
      <c r="AZ265">
        <v>1595739.75</v>
      </c>
      <c r="BA265">
        <v>1643450.7566666659</v>
      </c>
      <c r="BB265">
        <v>1629180.1689124999</v>
      </c>
      <c r="BC265">
        <v>1644095.5</v>
      </c>
      <c r="BD265">
        <v>1644095.5</v>
      </c>
      <c r="BE265">
        <v>1652799.5349999999</v>
      </c>
      <c r="BF265">
        <v>1712277.1074999999</v>
      </c>
      <c r="BG265">
        <v>1713004.3779800001</v>
      </c>
      <c r="BH265">
        <v>1716692.3098466659</v>
      </c>
      <c r="BI265">
        <v>1716692.3098466659</v>
      </c>
      <c r="BJ265" t="s">
        <v>1123</v>
      </c>
      <c r="BK265">
        <v>489505702.25601077</v>
      </c>
      <c r="BL265">
        <v>59402865.595381416</v>
      </c>
      <c r="BM265">
        <v>59402865.595381416</v>
      </c>
      <c r="BN265">
        <v>40952352117.447769</v>
      </c>
      <c r="BO265">
        <v>40952352117.447769</v>
      </c>
      <c r="BP265">
        <f t="shared" si="29"/>
        <v>59402865.595381416</v>
      </c>
      <c r="BQ265">
        <f t="shared" si="30"/>
        <v>1.2135275507845628E-4</v>
      </c>
      <c r="BR265">
        <f t="shared" si="31"/>
        <v>7.6452235699427454E-3</v>
      </c>
      <c r="BS265">
        <v>42.239167388404809</v>
      </c>
      <c r="BT265">
        <v>11.799569450578399</v>
      </c>
      <c r="BU265">
        <f t="shared" si="32"/>
        <v>54.038736838983212</v>
      </c>
      <c r="BV265">
        <f t="shared" si="33"/>
        <v>321005.58213903062</v>
      </c>
      <c r="BW265">
        <f t="shared" si="35"/>
        <v>1178090.4864502423</v>
      </c>
      <c r="BX265">
        <f t="shared" si="34"/>
        <v>2.4066941018678935E-3</v>
      </c>
    </row>
    <row r="266" spans="1:76" x14ac:dyDescent="0.25">
      <c r="A266">
        <v>37172</v>
      </c>
      <c r="B266" t="s">
        <v>333</v>
      </c>
      <c r="C266" t="s">
        <v>608</v>
      </c>
      <c r="D266" t="s">
        <v>608</v>
      </c>
      <c r="E266" t="s">
        <v>766</v>
      </c>
      <c r="F266">
        <v>21.97336</v>
      </c>
      <c r="G266">
        <v>85.212280000000007</v>
      </c>
      <c r="H266" t="s">
        <v>826</v>
      </c>
      <c r="I266" t="s">
        <v>834</v>
      </c>
      <c r="J266" t="s">
        <v>838</v>
      </c>
      <c r="N266">
        <v>0.61</v>
      </c>
      <c r="O266">
        <v>1966</v>
      </c>
      <c r="P266">
        <v>2023</v>
      </c>
      <c r="Q266">
        <v>57</v>
      </c>
      <c r="AD266">
        <v>242780</v>
      </c>
      <c r="AL266">
        <v>736880</v>
      </c>
      <c r="AM266">
        <v>682590</v>
      </c>
      <c r="AN266">
        <v>691740</v>
      </c>
      <c r="AO266">
        <v>684420</v>
      </c>
      <c r="AP266">
        <v>663070</v>
      </c>
      <c r="AQ266">
        <v>596580</v>
      </c>
      <c r="AR266">
        <v>698450</v>
      </c>
      <c r="AS266">
        <v>757010</v>
      </c>
      <c r="AT266">
        <v>710650</v>
      </c>
      <c r="AU266">
        <v>134200</v>
      </c>
      <c r="AV266">
        <v>701500</v>
      </c>
      <c r="AW266">
        <v>661850</v>
      </c>
      <c r="AX266">
        <v>591584.1</v>
      </c>
      <c r="AY266">
        <v>650870</v>
      </c>
      <c r="BA266">
        <v>557008.68999999994</v>
      </c>
      <c r="BB266">
        <v>557008.68999999994</v>
      </c>
      <c r="BC266">
        <v>508621.05</v>
      </c>
      <c r="BD266">
        <v>508621.66</v>
      </c>
      <c r="BE266">
        <v>508621.66</v>
      </c>
      <c r="BF266">
        <v>508621.66</v>
      </c>
      <c r="BG266">
        <v>508621.66</v>
      </c>
      <c r="BH266">
        <v>508621.66</v>
      </c>
      <c r="BI266">
        <v>508621.66</v>
      </c>
      <c r="BJ266" t="s">
        <v>1124</v>
      </c>
      <c r="BK266">
        <v>34519528.741567127</v>
      </c>
      <c r="BL266">
        <v>2068294.0326653069</v>
      </c>
      <c r="BM266">
        <v>2068294.0326653069</v>
      </c>
      <c r="BN266">
        <v>398623601.15719742</v>
      </c>
      <c r="BO266">
        <v>398623601.15719742</v>
      </c>
      <c r="BP266">
        <f t="shared" si="29"/>
        <v>2068294.0326653069</v>
      </c>
      <c r="BQ266">
        <f t="shared" si="30"/>
        <v>5.9916635830973681E-5</v>
      </c>
      <c r="BR266">
        <f t="shared" si="31"/>
        <v>3.4152482423654997E-3</v>
      </c>
      <c r="BS266">
        <v>43.664781583241741</v>
      </c>
      <c r="BT266">
        <v>11.73517341956444</v>
      </c>
      <c r="BU266">
        <f t="shared" si="32"/>
        <v>55.39995500280618</v>
      </c>
      <c r="BV266">
        <f t="shared" si="33"/>
        <v>11458.339634223055</v>
      </c>
      <c r="BW266">
        <f t="shared" si="35"/>
        <v>42052.106457598609</v>
      </c>
      <c r="BX266">
        <f t="shared" si="34"/>
        <v>1.2182120669266563E-3</v>
      </c>
    </row>
    <row r="267" spans="1:76" x14ac:dyDescent="0.25">
      <c r="A267">
        <v>31949</v>
      </c>
      <c r="B267" t="s">
        <v>334</v>
      </c>
      <c r="C267" t="s">
        <v>608</v>
      </c>
      <c r="D267" t="s">
        <v>681</v>
      </c>
      <c r="E267" t="s">
        <v>765</v>
      </c>
      <c r="F267">
        <v>-41.309640000000002</v>
      </c>
      <c r="G267">
        <v>145.77459999999999</v>
      </c>
      <c r="H267" t="s">
        <v>825</v>
      </c>
      <c r="I267" t="s">
        <v>832</v>
      </c>
      <c r="J267" t="s">
        <v>838</v>
      </c>
      <c r="K267" t="s">
        <v>849</v>
      </c>
      <c r="L267">
        <v>15217000</v>
      </c>
      <c r="M267">
        <v>3577376.375</v>
      </c>
      <c r="N267">
        <v>0.36538749999999998</v>
      </c>
      <c r="O267">
        <v>1990</v>
      </c>
      <c r="P267">
        <v>2040</v>
      </c>
      <c r="Q267">
        <v>50</v>
      </c>
      <c r="AB267">
        <v>30575.991387499998</v>
      </c>
      <c r="AC267">
        <v>68801.370087499992</v>
      </c>
      <c r="AD267">
        <v>55899.537462499997</v>
      </c>
      <c r="AE267">
        <v>45185.279799999997</v>
      </c>
      <c r="AF267">
        <v>34908.0255875</v>
      </c>
      <c r="AG267">
        <v>49821.681787499998</v>
      </c>
      <c r="AH267">
        <v>26937.462662499998</v>
      </c>
      <c r="AI267">
        <v>9732.4614499999989</v>
      </c>
      <c r="AJ267">
        <v>7057.0941749999993</v>
      </c>
      <c r="AK267">
        <v>5660.2177624999986</v>
      </c>
      <c r="AL267">
        <v>2713.7329625000002</v>
      </c>
      <c r="AM267">
        <v>16883.094825</v>
      </c>
      <c r="AN267">
        <v>23346.068925</v>
      </c>
      <c r="AO267">
        <v>19107.208537499999</v>
      </c>
      <c r="AP267">
        <v>24778.753312500001</v>
      </c>
      <c r="AQ267">
        <v>22994.566149999999</v>
      </c>
      <c r="AR267">
        <v>29390.674337500001</v>
      </c>
      <c r="AS267">
        <v>31802.9626125</v>
      </c>
      <c r="AT267">
        <v>33054.049412499997</v>
      </c>
      <c r="AU267">
        <v>38475.669137500001</v>
      </c>
      <c r="AV267">
        <v>50492.898624999987</v>
      </c>
      <c r="AW267">
        <v>48463.53645</v>
      </c>
      <c r="AX267">
        <v>54577.200099999987</v>
      </c>
      <c r="AY267">
        <v>56503.522999999986</v>
      </c>
      <c r="AZ267">
        <v>86315.489124999993</v>
      </c>
      <c r="BA267">
        <v>69399.874812499998</v>
      </c>
      <c r="BB267">
        <v>68027.113975</v>
      </c>
      <c r="BC267">
        <v>60873.557500000003</v>
      </c>
      <c r="BD267">
        <v>60873.557500000003</v>
      </c>
      <c r="BE267">
        <v>60873.557500000003</v>
      </c>
      <c r="BF267">
        <v>60873.557500000003</v>
      </c>
      <c r="BG267">
        <v>60873.557500000003</v>
      </c>
      <c r="BH267">
        <v>60873.557500000003</v>
      </c>
      <c r="BI267">
        <v>60873.557500000003</v>
      </c>
      <c r="BJ267" t="s">
        <v>1125</v>
      </c>
      <c r="BK267">
        <v>3539563.4691669149</v>
      </c>
      <c r="BL267">
        <v>2110852.552811631</v>
      </c>
      <c r="BM267">
        <v>2110852.552811631</v>
      </c>
      <c r="BN267">
        <v>63583173.348390743</v>
      </c>
      <c r="BO267">
        <v>63583173.348390743</v>
      </c>
      <c r="BP267">
        <f t="shared" si="29"/>
        <v>2110852.552811631</v>
      </c>
      <c r="BQ267">
        <f t="shared" si="30"/>
        <v>5.9635957122940056E-4</v>
      </c>
      <c r="BR267">
        <f t="shared" si="31"/>
        <v>2.9817978561470029E-2</v>
      </c>
      <c r="BS267">
        <v>61.956694039199377</v>
      </c>
      <c r="BT267">
        <v>18.20620229873958</v>
      </c>
      <c r="BU267">
        <f t="shared" si="32"/>
        <v>80.16289633793896</v>
      </c>
      <c r="BV267">
        <f t="shared" si="33"/>
        <v>16921.205437571261</v>
      </c>
      <c r="BW267">
        <f t="shared" si="35"/>
        <v>62100.823955886532</v>
      </c>
      <c r="BX267">
        <f t="shared" si="34"/>
        <v>1.7544769149316262E-2</v>
      </c>
    </row>
    <row r="268" spans="1:76" x14ac:dyDescent="0.25">
      <c r="A268">
        <v>32999</v>
      </c>
      <c r="B268" t="s">
        <v>335</v>
      </c>
      <c r="C268" t="s">
        <v>608</v>
      </c>
      <c r="D268" t="s">
        <v>671</v>
      </c>
      <c r="E268" t="s">
        <v>765</v>
      </c>
      <c r="F268">
        <v>-29.185669999999998</v>
      </c>
      <c r="G268">
        <v>116.77309</v>
      </c>
      <c r="H268" t="s">
        <v>825</v>
      </c>
      <c r="I268" t="s">
        <v>832</v>
      </c>
      <c r="J268" t="s">
        <v>838</v>
      </c>
      <c r="L268">
        <v>955500000</v>
      </c>
      <c r="M268">
        <v>311712882.35294122</v>
      </c>
      <c r="N268">
        <v>0.36429058823529409</v>
      </c>
      <c r="O268">
        <v>2012</v>
      </c>
      <c r="P268">
        <v>2070</v>
      </c>
      <c r="Q268">
        <v>58</v>
      </c>
      <c r="AX268">
        <v>55736.46</v>
      </c>
      <c r="AY268">
        <v>291432.47058823518</v>
      </c>
      <c r="AZ268">
        <v>874297.41176470579</v>
      </c>
      <c r="BA268">
        <v>1545320.675294118</v>
      </c>
      <c r="BB268">
        <v>1869539.2988235289</v>
      </c>
      <c r="BC268">
        <v>2126364.163529411</v>
      </c>
      <c r="BD268">
        <v>2059334.695294118</v>
      </c>
      <c r="BJ268" t="s">
        <v>1126</v>
      </c>
      <c r="BK268">
        <v>12470790.452434091</v>
      </c>
      <c r="BL268">
        <v>5472849.5904165832</v>
      </c>
      <c r="BM268">
        <v>5472849.5904165832</v>
      </c>
      <c r="BN268">
        <v>3992490118.5770741</v>
      </c>
      <c r="BO268">
        <v>3992490118.5770741</v>
      </c>
      <c r="BP268">
        <f t="shared" si="29"/>
        <v>5472849.5904165832</v>
      </c>
      <c r="BQ268">
        <f t="shared" si="30"/>
        <v>4.3885346412411041E-4</v>
      </c>
      <c r="BR268">
        <f t="shared" si="31"/>
        <v>2.5453500919198405E-2</v>
      </c>
      <c r="BS268">
        <v>23.386556014409269</v>
      </c>
      <c r="BT268">
        <v>5.4592765588344463</v>
      </c>
      <c r="BU268">
        <f t="shared" si="32"/>
        <v>28.845832573243715</v>
      </c>
      <c r="BV268">
        <f t="shared" si="33"/>
        <v>15786.890298370221</v>
      </c>
      <c r="BW268">
        <f t="shared" si="35"/>
        <v>57937.887395018712</v>
      </c>
      <c r="BX268">
        <f t="shared" si="34"/>
        <v>4.6458873329645435E-3</v>
      </c>
    </row>
    <row r="269" spans="1:76" x14ac:dyDescent="0.25">
      <c r="A269">
        <v>31924</v>
      </c>
      <c r="B269" t="s">
        <v>336</v>
      </c>
      <c r="C269" t="s">
        <v>608</v>
      </c>
      <c r="D269" t="s">
        <v>608</v>
      </c>
      <c r="E269" t="s">
        <v>773</v>
      </c>
      <c r="F269">
        <v>64.679540000000003</v>
      </c>
      <c r="G269">
        <v>30.650960000000001</v>
      </c>
      <c r="H269" t="s">
        <v>825</v>
      </c>
      <c r="I269" t="s">
        <v>832</v>
      </c>
      <c r="J269" t="s">
        <v>838</v>
      </c>
      <c r="K269" t="s">
        <v>866</v>
      </c>
      <c r="L269">
        <v>1270000000</v>
      </c>
      <c r="N269">
        <v>0.6</v>
      </c>
      <c r="O269">
        <v>1982</v>
      </c>
      <c r="P269">
        <v>2047</v>
      </c>
      <c r="Q269">
        <v>65</v>
      </c>
      <c r="AL269">
        <v>8280000</v>
      </c>
      <c r="AM269">
        <v>8130000</v>
      </c>
      <c r="AN269">
        <v>4168200</v>
      </c>
      <c r="AO269">
        <v>4204800</v>
      </c>
      <c r="AP269">
        <v>4803000</v>
      </c>
      <c r="AQ269">
        <v>5299200</v>
      </c>
      <c r="AR269">
        <v>5670000</v>
      </c>
      <c r="AS269">
        <v>6027000</v>
      </c>
      <c r="AT269">
        <v>5498400</v>
      </c>
      <c r="AU269">
        <v>5257800</v>
      </c>
      <c r="AV269">
        <v>5878200</v>
      </c>
      <c r="AW269">
        <v>6000000</v>
      </c>
      <c r="AX269">
        <v>6263647.7999999998</v>
      </c>
      <c r="AY269">
        <v>6273306</v>
      </c>
      <c r="AZ269">
        <v>6370550.3999999994</v>
      </c>
      <c r="BA269">
        <v>6362236.7999999998</v>
      </c>
      <c r="BB269">
        <v>6505200</v>
      </c>
      <c r="BC269">
        <v>6679800</v>
      </c>
      <c r="BD269">
        <v>6598200</v>
      </c>
      <c r="BE269">
        <v>6601200</v>
      </c>
      <c r="BF269">
        <v>6565200</v>
      </c>
      <c r="BG269">
        <v>6871800</v>
      </c>
      <c r="BH269">
        <v>6660000</v>
      </c>
      <c r="BI269">
        <v>6900000</v>
      </c>
      <c r="BJ269" t="s">
        <v>1127</v>
      </c>
      <c r="BK269">
        <v>837170551.24091518</v>
      </c>
      <c r="BL269">
        <v>90203328.038438976</v>
      </c>
      <c r="BM269">
        <v>90203328.038438976</v>
      </c>
      <c r="BN269">
        <v>5306606437.0412197</v>
      </c>
      <c r="BO269">
        <v>5306606437.0412197</v>
      </c>
      <c r="BP269">
        <f t="shared" si="29"/>
        <v>90203328.038438976</v>
      </c>
      <c r="BQ269">
        <f t="shared" si="30"/>
        <v>1.0774785126487433E-4</v>
      </c>
      <c r="BR269">
        <f t="shared" si="31"/>
        <v>7.0036103322168317E-3</v>
      </c>
      <c r="BS269">
        <v>24.725692958066361</v>
      </c>
      <c r="BT269">
        <v>10.86218940795508</v>
      </c>
      <c r="BU269">
        <f t="shared" si="32"/>
        <v>35.587882366021439</v>
      </c>
      <c r="BV269">
        <f t="shared" si="33"/>
        <v>321014.54272556095</v>
      </c>
      <c r="BW269">
        <f t="shared" si="35"/>
        <v>1178123.3718028087</v>
      </c>
      <c r="BX269">
        <f t="shared" si="34"/>
        <v>1.4072680531541733E-3</v>
      </c>
    </row>
    <row r="270" spans="1:76" x14ac:dyDescent="0.25">
      <c r="A270">
        <v>59175</v>
      </c>
      <c r="B270" t="s">
        <v>337</v>
      </c>
      <c r="C270" t="s">
        <v>608</v>
      </c>
      <c r="D270" t="s">
        <v>608</v>
      </c>
      <c r="E270" t="s">
        <v>766</v>
      </c>
      <c r="F270">
        <v>22.054359999999999</v>
      </c>
      <c r="G270">
        <v>85.363200000000006</v>
      </c>
      <c r="H270" t="s">
        <v>825</v>
      </c>
      <c r="I270" t="s">
        <v>833</v>
      </c>
      <c r="J270" t="s">
        <v>838</v>
      </c>
      <c r="N270">
        <v>0.61</v>
      </c>
      <c r="O270">
        <v>1997</v>
      </c>
      <c r="P270">
        <v>2027</v>
      </c>
      <c r="Q270">
        <v>30</v>
      </c>
      <c r="AI270">
        <v>32330</v>
      </c>
      <c r="AJ270">
        <v>23180</v>
      </c>
      <c r="AK270">
        <v>1220</v>
      </c>
      <c r="AM270">
        <v>53070</v>
      </c>
      <c r="AN270">
        <v>610</v>
      </c>
      <c r="AO270">
        <v>610</v>
      </c>
      <c r="AP270">
        <v>1220</v>
      </c>
      <c r="AQ270">
        <v>618540</v>
      </c>
      <c r="AR270">
        <v>742370</v>
      </c>
      <c r="AS270">
        <v>1141920</v>
      </c>
      <c r="AT270">
        <v>1189500</v>
      </c>
      <c r="AU270">
        <v>1239520</v>
      </c>
      <c r="AV270">
        <v>1308450</v>
      </c>
      <c r="AY270">
        <v>1226710</v>
      </c>
      <c r="AZ270">
        <v>1226575.8</v>
      </c>
      <c r="BA270">
        <v>1125299.33</v>
      </c>
      <c r="BB270">
        <v>1125299.33</v>
      </c>
      <c r="BC270">
        <v>1125299.33</v>
      </c>
      <c r="BD270">
        <v>1125299.94</v>
      </c>
      <c r="BE270">
        <v>1125299.94</v>
      </c>
      <c r="BF270">
        <v>1125299.94</v>
      </c>
      <c r="BG270">
        <v>1125299.94</v>
      </c>
      <c r="BH270">
        <v>1125299.94</v>
      </c>
      <c r="BI270">
        <v>1125299.94</v>
      </c>
      <c r="BJ270" t="s">
        <v>1079</v>
      </c>
      <c r="BK270">
        <v>25083532.488199189</v>
      </c>
      <c r="BL270">
        <v>11098168.5468642</v>
      </c>
      <c r="BM270">
        <v>1472899.7043622099</v>
      </c>
      <c r="BN270">
        <v>289658880.48608339</v>
      </c>
      <c r="BO270">
        <v>289658880.48608339</v>
      </c>
      <c r="BP270">
        <f t="shared" si="29"/>
        <v>1472899.7043622099</v>
      </c>
      <c r="BQ270">
        <f t="shared" si="30"/>
        <v>5.8719787775312388E-5</v>
      </c>
      <c r="BR270">
        <f t="shared" si="31"/>
        <v>1.7615936332593717E-3</v>
      </c>
      <c r="BS270">
        <v>52.964619694554671</v>
      </c>
      <c r="BT270">
        <v>11.95446650493035</v>
      </c>
      <c r="BU270">
        <f t="shared" si="32"/>
        <v>64.919086199485022</v>
      </c>
      <c r="BV270">
        <f t="shared" si="33"/>
        <v>9561.9302870686297</v>
      </c>
      <c r="BW270">
        <f t="shared" si="35"/>
        <v>35092.28415354187</v>
      </c>
      <c r="BX270">
        <f t="shared" si="34"/>
        <v>1.3990168318617564E-3</v>
      </c>
    </row>
    <row r="271" spans="1:76" x14ac:dyDescent="0.25">
      <c r="A271">
        <v>68530</v>
      </c>
      <c r="B271" t="s">
        <v>338</v>
      </c>
      <c r="C271" t="s">
        <v>608</v>
      </c>
      <c r="D271" t="s">
        <v>608</v>
      </c>
      <c r="E271" t="s">
        <v>766</v>
      </c>
      <c r="F271">
        <v>22.12106</v>
      </c>
      <c r="G271">
        <v>85.488309999999998</v>
      </c>
      <c r="H271" t="s">
        <v>825</v>
      </c>
      <c r="I271" t="s">
        <v>832</v>
      </c>
      <c r="J271" t="s">
        <v>838</v>
      </c>
      <c r="N271">
        <v>0.61</v>
      </c>
      <c r="O271">
        <v>1934</v>
      </c>
      <c r="P271">
        <v>2013</v>
      </c>
      <c r="Q271">
        <v>79</v>
      </c>
      <c r="AM271">
        <v>1220</v>
      </c>
      <c r="AN271">
        <v>3050</v>
      </c>
      <c r="AO271">
        <v>3050</v>
      </c>
      <c r="AP271">
        <v>305000</v>
      </c>
      <c r="AQ271">
        <v>305000</v>
      </c>
      <c r="AR271">
        <v>567910</v>
      </c>
      <c r="AS271">
        <v>564860</v>
      </c>
      <c r="AT271">
        <v>616100</v>
      </c>
      <c r="AU271">
        <v>616100</v>
      </c>
      <c r="AV271">
        <v>622200</v>
      </c>
      <c r="AW271">
        <v>1244187.72</v>
      </c>
      <c r="AX271">
        <v>2467500.02</v>
      </c>
      <c r="AY271">
        <v>3068300</v>
      </c>
      <c r="BJ271" t="s">
        <v>1128</v>
      </c>
      <c r="BK271">
        <v>8445656.6672537457</v>
      </c>
      <c r="BL271">
        <v>14914006.0666981</v>
      </c>
      <c r="BM271">
        <v>3213069.4634302431</v>
      </c>
      <c r="BN271">
        <v>97528506.256344169</v>
      </c>
      <c r="BO271">
        <v>97528506.256344169</v>
      </c>
      <c r="BP271">
        <f t="shared" si="29"/>
        <v>3213069.4634302431</v>
      </c>
      <c r="BQ271">
        <f t="shared" si="30"/>
        <v>3.8044045478289955E-4</v>
      </c>
      <c r="BR271">
        <f t="shared" si="31"/>
        <v>3.0054795927849064E-2</v>
      </c>
      <c r="BS271">
        <v>55.560171667199512</v>
      </c>
      <c r="BT271">
        <v>13.715807364067331</v>
      </c>
      <c r="BU271">
        <f t="shared" si="32"/>
        <v>69.275979031266843</v>
      </c>
      <c r="BV271">
        <f t="shared" si="33"/>
        <v>22258.853277459733</v>
      </c>
      <c r="BW271">
        <f t="shared" si="35"/>
        <v>81689.991528277213</v>
      </c>
      <c r="BX271">
        <f t="shared" si="34"/>
        <v>9.6724262833241779E-3</v>
      </c>
    </row>
    <row r="272" spans="1:76" x14ac:dyDescent="0.25">
      <c r="A272">
        <v>32197</v>
      </c>
      <c r="B272" t="s">
        <v>339</v>
      </c>
      <c r="C272" t="s">
        <v>608</v>
      </c>
      <c r="D272" t="s">
        <v>608</v>
      </c>
      <c r="E272" t="s">
        <v>781</v>
      </c>
      <c r="F272">
        <v>47.419519999999999</v>
      </c>
      <c r="G272">
        <v>-93.083550000000002</v>
      </c>
      <c r="H272" t="s">
        <v>825</v>
      </c>
      <c r="I272" t="s">
        <v>832</v>
      </c>
      <c r="J272" t="s">
        <v>838</v>
      </c>
      <c r="L272">
        <v>355616418</v>
      </c>
      <c r="M272">
        <v>97999416.75</v>
      </c>
      <c r="N272">
        <v>0.45865</v>
      </c>
      <c r="O272">
        <v>1967</v>
      </c>
      <c r="P272">
        <v>2023</v>
      </c>
      <c r="Q272">
        <v>56</v>
      </c>
      <c r="AL272">
        <v>2516612.5499999998</v>
      </c>
      <c r="AM272">
        <v>2109790</v>
      </c>
      <c r="AN272">
        <v>2568440</v>
      </c>
      <c r="AO272">
        <v>1978593.1675</v>
      </c>
      <c r="AP272">
        <v>2496481.4841999998</v>
      </c>
      <c r="AQ272">
        <v>2413306.2239999999</v>
      </c>
      <c r="AR272">
        <v>2413306.2239999999</v>
      </c>
      <c r="AS272">
        <v>2371697.4959999998</v>
      </c>
      <c r="AT272">
        <v>2123549.5</v>
      </c>
      <c r="AV272">
        <v>2247385</v>
      </c>
      <c r="AW272">
        <v>2288663.5</v>
      </c>
      <c r="AX272">
        <v>2412499</v>
      </c>
      <c r="AY272">
        <v>2330049.7827499998</v>
      </c>
      <c r="AZ272">
        <v>2413265.4041499998</v>
      </c>
      <c r="BA272">
        <v>790552.53115000005</v>
      </c>
      <c r="BC272">
        <v>2122009.3533000001</v>
      </c>
      <c r="BD272">
        <v>2454873.6735</v>
      </c>
      <c r="BE272">
        <v>2413265.4041499998</v>
      </c>
      <c r="BF272">
        <v>832160.34184999997</v>
      </c>
      <c r="BG272">
        <v>2496481.4841999998</v>
      </c>
      <c r="BH272">
        <v>2454873.6735</v>
      </c>
      <c r="BI272">
        <v>2288441.5134000001</v>
      </c>
      <c r="BJ272" t="s">
        <v>1111</v>
      </c>
      <c r="BK272">
        <v>46412409.497937493</v>
      </c>
      <c r="BL272">
        <v>327846439.20240313</v>
      </c>
      <c r="BM272">
        <v>38316144.803333551</v>
      </c>
      <c r="BN272">
        <v>1485918403.8396389</v>
      </c>
      <c r="BO272">
        <v>1485918403.8396389</v>
      </c>
      <c r="BP272">
        <f t="shared" si="29"/>
        <v>38316144.803333551</v>
      </c>
      <c r="BQ272">
        <f t="shared" si="30"/>
        <v>8.2555819053169968E-4</v>
      </c>
      <c r="BR272">
        <f t="shared" si="31"/>
        <v>4.6231258669775184E-2</v>
      </c>
      <c r="BS272">
        <v>33.568571065143992</v>
      </c>
      <c r="BT272">
        <v>13.249049896058009</v>
      </c>
      <c r="BU272">
        <f t="shared" si="32"/>
        <v>46.817620961202003</v>
      </c>
      <c r="BV272">
        <f t="shared" si="33"/>
        <v>179387.0744097</v>
      </c>
      <c r="BW272">
        <f t="shared" si="35"/>
        <v>658350.56308359897</v>
      </c>
      <c r="BX272">
        <f t="shared" si="34"/>
        <v>1.4184796053582506E-2</v>
      </c>
    </row>
    <row r="273" spans="1:76" x14ac:dyDescent="0.25">
      <c r="A273">
        <v>68538</v>
      </c>
      <c r="B273" t="s">
        <v>340</v>
      </c>
      <c r="C273" t="s">
        <v>608</v>
      </c>
      <c r="D273" t="s">
        <v>673</v>
      </c>
      <c r="E273" t="s">
        <v>766</v>
      </c>
      <c r="F273">
        <v>21.929849999999998</v>
      </c>
      <c r="G273">
        <v>85.379170000000002</v>
      </c>
      <c r="H273" t="s">
        <v>825</v>
      </c>
      <c r="I273" t="s">
        <v>832</v>
      </c>
      <c r="J273" t="s">
        <v>838</v>
      </c>
      <c r="N273">
        <v>0.61</v>
      </c>
      <c r="O273">
        <v>1933</v>
      </c>
      <c r="P273">
        <v>2023</v>
      </c>
      <c r="Q273">
        <v>90</v>
      </c>
      <c r="AG273">
        <v>26840</v>
      </c>
      <c r="AH273">
        <v>66490</v>
      </c>
      <c r="AI273">
        <v>72590</v>
      </c>
      <c r="AJ273">
        <v>76250</v>
      </c>
      <c r="AK273">
        <v>95160</v>
      </c>
      <c r="AL273">
        <v>101260</v>
      </c>
      <c r="AM273">
        <v>107360</v>
      </c>
      <c r="AN273">
        <v>114070</v>
      </c>
      <c r="AO273">
        <v>211670</v>
      </c>
      <c r="AP273">
        <v>325740</v>
      </c>
      <c r="AQ273">
        <v>380030</v>
      </c>
      <c r="AR273">
        <v>675270</v>
      </c>
      <c r="AS273">
        <v>678320</v>
      </c>
      <c r="AT273">
        <v>714310</v>
      </c>
      <c r="AU273">
        <v>634400</v>
      </c>
      <c r="AV273">
        <v>641110</v>
      </c>
      <c r="AW273">
        <v>594892.74</v>
      </c>
      <c r="AX273">
        <v>586677.87</v>
      </c>
      <c r="AY273">
        <v>622810</v>
      </c>
      <c r="AZ273">
        <v>241026.25</v>
      </c>
      <c r="BA273">
        <v>96410.5</v>
      </c>
      <c r="BB273">
        <v>578463</v>
      </c>
      <c r="BC273">
        <v>578463</v>
      </c>
      <c r="BD273">
        <v>622810</v>
      </c>
      <c r="BE273">
        <v>622810</v>
      </c>
      <c r="BF273">
        <v>622810</v>
      </c>
      <c r="BG273">
        <v>622810</v>
      </c>
      <c r="BH273">
        <v>622810</v>
      </c>
      <c r="BI273">
        <v>622810</v>
      </c>
      <c r="BJ273" t="s">
        <v>1119</v>
      </c>
      <c r="BK273">
        <v>13398839.126134129</v>
      </c>
      <c r="BL273">
        <v>40213628.06592501</v>
      </c>
      <c r="BM273">
        <v>996656.57125768391</v>
      </c>
      <c r="BN273">
        <v>155573105.73824751</v>
      </c>
      <c r="BO273">
        <v>154726721.3226465</v>
      </c>
      <c r="BP273">
        <f t="shared" si="29"/>
        <v>991234.3320755586</v>
      </c>
      <c r="BQ273">
        <f t="shared" si="30"/>
        <v>7.3979120336043055E-5</v>
      </c>
      <c r="BR273">
        <f t="shared" si="31"/>
        <v>6.6581208302438754E-3</v>
      </c>
      <c r="BS273">
        <v>38.488785813880753</v>
      </c>
      <c r="BT273">
        <v>9.5821789756558431</v>
      </c>
      <c r="BU273">
        <f t="shared" si="32"/>
        <v>48.070964789536596</v>
      </c>
      <c r="BV273">
        <f t="shared" si="33"/>
        <v>4764.9590675384006</v>
      </c>
      <c r="BW273">
        <f t="shared" si="35"/>
        <v>17487.399777865929</v>
      </c>
      <c r="BX273">
        <f t="shared" si="34"/>
        <v>1.3051429018023774E-3</v>
      </c>
    </row>
    <row r="274" spans="1:76" x14ac:dyDescent="0.25">
      <c r="A274">
        <v>32987</v>
      </c>
      <c r="B274" t="s">
        <v>341</v>
      </c>
      <c r="C274" t="s">
        <v>608</v>
      </c>
      <c r="D274" t="s">
        <v>608</v>
      </c>
      <c r="E274" t="s">
        <v>798</v>
      </c>
      <c r="F274">
        <v>-27.75</v>
      </c>
      <c r="G274">
        <v>23</v>
      </c>
      <c r="H274" t="s">
        <v>825</v>
      </c>
      <c r="I274" t="s">
        <v>832</v>
      </c>
      <c r="J274" t="s">
        <v>838</v>
      </c>
      <c r="L274">
        <v>565800000</v>
      </c>
      <c r="M274">
        <v>301201059.05555558</v>
      </c>
      <c r="N274">
        <v>0.63569277777777766</v>
      </c>
      <c r="O274">
        <v>2008</v>
      </c>
      <c r="P274">
        <v>2042</v>
      </c>
      <c r="Q274">
        <v>34</v>
      </c>
      <c r="AT274">
        <v>1174760.2533333329</v>
      </c>
      <c r="AU274">
        <v>4224814.2011111099</v>
      </c>
      <c r="AV274">
        <v>5571847.1972222216</v>
      </c>
      <c r="AW274">
        <v>5546419.4861111101</v>
      </c>
      <c r="AX274">
        <v>7345430.0472222213</v>
      </c>
      <c r="AY274">
        <v>8370166.8049999988</v>
      </c>
      <c r="AZ274">
        <v>8219507.6166666653</v>
      </c>
      <c r="BA274">
        <v>8040877.94611111</v>
      </c>
      <c r="BB274">
        <v>8655592.8622222207</v>
      </c>
      <c r="BC274">
        <v>9255686.8444444425</v>
      </c>
      <c r="BD274">
        <v>9340869.6766666658</v>
      </c>
      <c r="BE274">
        <v>8991874.3416666649</v>
      </c>
      <c r="BF274">
        <v>8327575.3888888871</v>
      </c>
      <c r="BG274">
        <v>8057405.9583333321</v>
      </c>
      <c r="BH274">
        <v>8311047.3766666651</v>
      </c>
      <c r="BI274">
        <v>7215748.7205555541</v>
      </c>
      <c r="BJ274" t="s">
        <v>1129</v>
      </c>
      <c r="BK274">
        <v>175761547.31535739</v>
      </c>
      <c r="BL274">
        <v>135029740.28083739</v>
      </c>
      <c r="BM274">
        <v>46508691.210140496</v>
      </c>
      <c r="BN274">
        <v>2364155844.1558442</v>
      </c>
      <c r="BO274">
        <v>2364155844.1558442</v>
      </c>
      <c r="BP274">
        <f t="shared" si="29"/>
        <v>46508691.210140496</v>
      </c>
      <c r="BQ274">
        <f t="shared" si="30"/>
        <v>2.6461243611319038E-4</v>
      </c>
      <c r="BR274">
        <f t="shared" si="31"/>
        <v>8.9968228278484736E-3</v>
      </c>
      <c r="BS274">
        <v>17.762351264930309</v>
      </c>
      <c r="BT274">
        <v>8.9160071669870167</v>
      </c>
      <c r="BU274">
        <f t="shared" si="32"/>
        <v>26.678358431917324</v>
      </c>
      <c r="BV274">
        <f t="shared" si="33"/>
        <v>124077.55343034909</v>
      </c>
      <c r="BW274">
        <f t="shared" si="35"/>
        <v>455364.62108938111</v>
      </c>
      <c r="BX274">
        <f t="shared" si="34"/>
        <v>2.5908091277345793E-3</v>
      </c>
    </row>
    <row r="275" spans="1:76" x14ac:dyDescent="0.25">
      <c r="A275">
        <v>31922</v>
      </c>
      <c r="B275" t="s">
        <v>342</v>
      </c>
      <c r="C275" t="s">
        <v>608</v>
      </c>
      <c r="D275" t="s">
        <v>608</v>
      </c>
      <c r="E275" t="s">
        <v>773</v>
      </c>
      <c r="F275">
        <v>48.956859999999999</v>
      </c>
      <c r="G275">
        <v>131.48874000000001</v>
      </c>
      <c r="H275" t="s">
        <v>825</v>
      </c>
      <c r="I275" t="s">
        <v>832</v>
      </c>
      <c r="J275" t="s">
        <v>838</v>
      </c>
      <c r="L275">
        <v>554900000</v>
      </c>
      <c r="M275">
        <v>122093419</v>
      </c>
      <c r="N275">
        <v>0.31550800000000001</v>
      </c>
      <c r="O275">
        <v>2016</v>
      </c>
      <c r="P275">
        <v>2053</v>
      </c>
      <c r="Q275">
        <v>37</v>
      </c>
      <c r="BB275">
        <v>53015.124748000002</v>
      </c>
      <c r="BC275">
        <v>493159.82752799999</v>
      </c>
      <c r="BD275">
        <v>705007.98963600001</v>
      </c>
      <c r="BE275">
        <v>787697.27280000004</v>
      </c>
      <c r="BF275">
        <v>866942.47063600004</v>
      </c>
      <c r="BG275">
        <v>807004.46935200004</v>
      </c>
      <c r="BH275">
        <v>810806.65626000008</v>
      </c>
      <c r="BI275">
        <v>778304.28413200006</v>
      </c>
      <c r="BJ275" t="s">
        <v>1130</v>
      </c>
      <c r="BK275">
        <v>7479193.9517917251</v>
      </c>
      <c r="BL275">
        <v>13598923.760696329</v>
      </c>
      <c r="BM275">
        <v>13598923.760696329</v>
      </c>
      <c r="BN275">
        <v>2318610954.2631292</v>
      </c>
      <c r="BO275">
        <v>2318610954.2631292</v>
      </c>
      <c r="BP275">
        <f t="shared" si="29"/>
        <v>13598923.760696329</v>
      </c>
      <c r="BQ275">
        <f t="shared" si="30"/>
        <v>1.8182338696322421E-3</v>
      </c>
      <c r="BR275">
        <f t="shared" si="31"/>
        <v>6.7274653176392959E-2</v>
      </c>
      <c r="BS275">
        <v>23.289543500715379</v>
      </c>
      <c r="BT275">
        <v>11.656391818313679</v>
      </c>
      <c r="BU275">
        <f t="shared" si="32"/>
        <v>34.945935319029061</v>
      </c>
      <c r="BV275">
        <f t="shared" si="33"/>
        <v>47522.71101497014</v>
      </c>
      <c r="BW275">
        <f t="shared" si="35"/>
        <v>174408.34942494042</v>
      </c>
      <c r="BX275">
        <f t="shared" si="34"/>
        <v>2.3319137135514305E-2</v>
      </c>
    </row>
    <row r="276" spans="1:76" x14ac:dyDescent="0.25">
      <c r="A276">
        <v>37168</v>
      </c>
      <c r="B276" t="s">
        <v>343</v>
      </c>
      <c r="C276" t="s">
        <v>608</v>
      </c>
      <c r="D276" t="s">
        <v>608</v>
      </c>
      <c r="E276" t="s">
        <v>766</v>
      </c>
      <c r="F276">
        <v>22.071390000000001</v>
      </c>
      <c r="G276">
        <v>85.267219999999995</v>
      </c>
      <c r="H276" t="s">
        <v>826</v>
      </c>
      <c r="I276" t="s">
        <v>832</v>
      </c>
      <c r="J276" t="s">
        <v>838</v>
      </c>
      <c r="N276">
        <v>0.61</v>
      </c>
      <c r="O276">
        <v>1881</v>
      </c>
      <c r="P276">
        <v>2023</v>
      </c>
      <c r="Q276">
        <v>142</v>
      </c>
      <c r="AD276">
        <v>1128500</v>
      </c>
      <c r="AL276">
        <v>1803770</v>
      </c>
      <c r="AM276">
        <v>2102060</v>
      </c>
      <c r="AN276">
        <v>2153910</v>
      </c>
      <c r="AO276">
        <v>2202100</v>
      </c>
      <c r="AP276">
        <v>2206980</v>
      </c>
      <c r="AQ276">
        <v>2258830</v>
      </c>
      <c r="AR276">
        <v>2369240</v>
      </c>
      <c r="AS276">
        <v>2395470</v>
      </c>
      <c r="AT276">
        <v>2247850</v>
      </c>
      <c r="AU276">
        <v>2391200</v>
      </c>
      <c r="AV276">
        <v>2219180</v>
      </c>
      <c r="AW276">
        <v>2074000</v>
      </c>
      <c r="AX276">
        <v>1881697.5</v>
      </c>
      <c r="AY276">
        <v>2057530</v>
      </c>
      <c r="AZ276">
        <v>1905810.19</v>
      </c>
      <c r="BA276">
        <v>2057065.18</v>
      </c>
      <c r="BB276">
        <v>2208320.17</v>
      </c>
      <c r="BC276">
        <v>2359575.16</v>
      </c>
      <c r="BD276">
        <v>2687353.78</v>
      </c>
      <c r="BE276">
        <v>3079259.26</v>
      </c>
      <c r="BF276">
        <v>3079259.26</v>
      </c>
      <c r="BG276">
        <v>3079259.26</v>
      </c>
      <c r="BH276">
        <v>3079259.26</v>
      </c>
      <c r="BI276">
        <v>3079259.26</v>
      </c>
      <c r="BJ276" t="s">
        <v>1131</v>
      </c>
      <c r="BK276">
        <v>165027202.2389358</v>
      </c>
      <c r="BL276">
        <v>6514532.6549401162</v>
      </c>
      <c r="BM276">
        <v>6514532.6549401162</v>
      </c>
      <c r="BN276">
        <v>1905696283.9173231</v>
      </c>
      <c r="BO276">
        <v>1905696283.9173231</v>
      </c>
      <c r="BP276">
        <f t="shared" si="29"/>
        <v>6514532.6549401162</v>
      </c>
      <c r="BQ276">
        <f t="shared" si="30"/>
        <v>3.947550807719569E-5</v>
      </c>
      <c r="BR276">
        <f t="shared" si="31"/>
        <v>5.6055221469617882E-3</v>
      </c>
      <c r="BS276">
        <v>59.665999791824163</v>
      </c>
      <c r="BT276">
        <v>15.86124066861589</v>
      </c>
      <c r="BU276">
        <f t="shared" si="32"/>
        <v>75.527240460440055</v>
      </c>
      <c r="BV276">
        <f t="shared" si="33"/>
        <v>49202.46743170511</v>
      </c>
      <c r="BW276">
        <f t="shared" si="35"/>
        <v>180573.05547435774</v>
      </c>
      <c r="BX276">
        <f t="shared" si="34"/>
        <v>1.0942017620398955E-3</v>
      </c>
    </row>
    <row r="277" spans="1:76" x14ac:dyDescent="0.25">
      <c r="A277">
        <v>34462</v>
      </c>
      <c r="B277" t="s">
        <v>344</v>
      </c>
      <c r="C277" t="s">
        <v>608</v>
      </c>
      <c r="D277" t="s">
        <v>608</v>
      </c>
      <c r="E277" t="s">
        <v>773</v>
      </c>
      <c r="F277">
        <v>68.150999999999996</v>
      </c>
      <c r="G277">
        <v>33.189</v>
      </c>
      <c r="H277" t="s">
        <v>825</v>
      </c>
      <c r="I277" t="s">
        <v>834</v>
      </c>
      <c r="J277" t="s">
        <v>838</v>
      </c>
      <c r="N277">
        <v>0.6</v>
      </c>
      <c r="O277">
        <v>2004</v>
      </c>
      <c r="P277">
        <v>2042</v>
      </c>
      <c r="Q277">
        <v>38</v>
      </c>
      <c r="AP277">
        <v>2171400</v>
      </c>
      <c r="AQ277">
        <v>2414400</v>
      </c>
      <c r="AR277">
        <v>2684400</v>
      </c>
      <c r="AS277">
        <v>2790600</v>
      </c>
      <c r="AT277">
        <v>2804400</v>
      </c>
      <c r="AU277">
        <v>3064200</v>
      </c>
      <c r="AV277">
        <v>2569800</v>
      </c>
      <c r="AW277">
        <v>2799600</v>
      </c>
      <c r="AX277">
        <v>2871600</v>
      </c>
      <c r="AY277">
        <v>2780400</v>
      </c>
      <c r="AZ277">
        <v>2551680</v>
      </c>
      <c r="BA277">
        <v>2592000</v>
      </c>
      <c r="BB277">
        <v>2592000</v>
      </c>
      <c r="BC277">
        <v>2592000</v>
      </c>
      <c r="BD277">
        <v>2538000</v>
      </c>
      <c r="BE277">
        <v>2538000</v>
      </c>
      <c r="BF277">
        <v>2538000</v>
      </c>
      <c r="BG277">
        <v>2538000</v>
      </c>
      <c r="BH277">
        <v>2538000</v>
      </c>
      <c r="BI277">
        <v>2538000</v>
      </c>
      <c r="BJ277" t="s">
        <v>1132</v>
      </c>
      <c r="BK277">
        <v>156535154.851455</v>
      </c>
      <c r="BL277">
        <v>54032093.786723606</v>
      </c>
      <c r="BM277">
        <v>43019086.336018004</v>
      </c>
      <c r="BN277">
        <v>6202289083.4593449</v>
      </c>
      <c r="BO277">
        <v>6202289083.4593449</v>
      </c>
      <c r="BP277">
        <f t="shared" si="29"/>
        <v>43019086.336018004</v>
      </c>
      <c r="BQ277">
        <f t="shared" si="30"/>
        <v>2.7482060740184036E-4</v>
      </c>
      <c r="BR277">
        <f t="shared" si="31"/>
        <v>1.0443183081269933E-2</v>
      </c>
      <c r="BS277">
        <v>23.745620313098119</v>
      </c>
      <c r="BT277">
        <v>10.124833781338401</v>
      </c>
      <c r="BU277">
        <f t="shared" si="32"/>
        <v>33.870454094436518</v>
      </c>
      <c r="BV277">
        <f t="shared" si="33"/>
        <v>145707.59889286989</v>
      </c>
      <c r="BW277">
        <f t="shared" si="35"/>
        <v>534746.8879368325</v>
      </c>
      <c r="BX277">
        <f t="shared" si="34"/>
        <v>3.4161456475657738E-3</v>
      </c>
    </row>
    <row r="278" spans="1:76" x14ac:dyDescent="0.25">
      <c r="A278">
        <v>68073</v>
      </c>
      <c r="B278" t="s">
        <v>345</v>
      </c>
      <c r="C278" t="s">
        <v>608</v>
      </c>
      <c r="D278" t="s">
        <v>608</v>
      </c>
      <c r="E278" t="s">
        <v>766</v>
      </c>
      <c r="F278">
        <v>21.901230000000002</v>
      </c>
      <c r="G278">
        <v>85.229050000000001</v>
      </c>
      <c r="H278" t="s">
        <v>825</v>
      </c>
      <c r="I278" t="s">
        <v>833</v>
      </c>
      <c r="J278" t="s">
        <v>838</v>
      </c>
      <c r="N278">
        <v>0.61</v>
      </c>
      <c r="O278">
        <v>1971</v>
      </c>
      <c r="P278">
        <v>2014</v>
      </c>
      <c r="Q278">
        <v>43</v>
      </c>
      <c r="AI278">
        <v>25010</v>
      </c>
      <c r="AJ278">
        <v>27450</v>
      </c>
      <c r="AK278">
        <v>13420</v>
      </c>
      <c r="AL278">
        <v>26840</v>
      </c>
      <c r="AM278">
        <v>29890</v>
      </c>
      <c r="AN278">
        <v>18300</v>
      </c>
      <c r="AO278">
        <v>15250</v>
      </c>
      <c r="AP278">
        <v>22570</v>
      </c>
      <c r="AQ278">
        <v>838140</v>
      </c>
      <c r="AR278">
        <v>1026020</v>
      </c>
      <c r="AS278">
        <v>1040050</v>
      </c>
      <c r="AT278">
        <v>1082140</v>
      </c>
      <c r="AU278">
        <v>1034957.11</v>
      </c>
      <c r="AV278">
        <v>1043927.16</v>
      </c>
      <c r="AW278">
        <v>1243705.21</v>
      </c>
      <c r="AX278">
        <v>1443482.65</v>
      </c>
      <c r="AY278">
        <v>958310</v>
      </c>
      <c r="AZ278">
        <v>1843038.14</v>
      </c>
      <c r="BJ278" t="s">
        <v>1133</v>
      </c>
      <c r="BK278">
        <v>11332688.37933166</v>
      </c>
      <c r="BL278">
        <v>20470531.939591151</v>
      </c>
      <c r="BM278">
        <v>20470531.939591151</v>
      </c>
      <c r="BN278">
        <v>130867286.3520796</v>
      </c>
      <c r="BO278">
        <v>130867286.3520796</v>
      </c>
      <c r="BP278">
        <f t="shared" si="29"/>
        <v>20470531.939591151</v>
      </c>
      <c r="BQ278">
        <f t="shared" si="30"/>
        <v>1.8063262003149153E-3</v>
      </c>
      <c r="BR278">
        <f t="shared" si="31"/>
        <v>7.7672026613541362E-2</v>
      </c>
      <c r="BS278">
        <v>53.481422506197873</v>
      </c>
      <c r="BT278">
        <v>17.314791468105248</v>
      </c>
      <c r="BU278">
        <f t="shared" si="32"/>
        <v>70.796213974303129</v>
      </c>
      <c r="BV278">
        <f t="shared" si="33"/>
        <v>144923.61593631015</v>
      </c>
      <c r="BW278">
        <f t="shared" si="35"/>
        <v>531869.67048625823</v>
      </c>
      <c r="BX278">
        <f t="shared" si="34"/>
        <v>4.6932347619852668E-2</v>
      </c>
    </row>
    <row r="279" spans="1:76" x14ac:dyDescent="0.25">
      <c r="A279">
        <v>31858</v>
      </c>
      <c r="B279" t="s">
        <v>346</v>
      </c>
      <c r="C279" t="s">
        <v>608</v>
      </c>
      <c r="D279" t="s">
        <v>673</v>
      </c>
      <c r="E279" t="s">
        <v>798</v>
      </c>
      <c r="F279">
        <v>-28.389410000000002</v>
      </c>
      <c r="G279">
        <v>22.976099999999999</v>
      </c>
      <c r="H279" t="s">
        <v>825</v>
      </c>
      <c r="I279" t="s">
        <v>832</v>
      </c>
      <c r="J279" t="s">
        <v>838</v>
      </c>
      <c r="K279" t="s">
        <v>866</v>
      </c>
      <c r="L279">
        <v>214100000</v>
      </c>
      <c r="M279">
        <v>116599768.4210526</v>
      </c>
      <c r="N279">
        <v>0.63983315789473694</v>
      </c>
      <c r="O279">
        <v>2011</v>
      </c>
      <c r="P279">
        <v>2034</v>
      </c>
      <c r="Q279">
        <v>23</v>
      </c>
      <c r="AW279">
        <v>959749.7368421054</v>
      </c>
      <c r="AX279">
        <v>5467310.350894738</v>
      </c>
      <c r="AY279">
        <v>6916596.4368421063</v>
      </c>
      <c r="AZ279">
        <v>7401653.9538421063</v>
      </c>
      <c r="BA279">
        <v>7712804.8185263174</v>
      </c>
      <c r="BB279">
        <v>8142708.7173157902</v>
      </c>
      <c r="BC279">
        <v>8870199.0178421065</v>
      </c>
      <c r="BD279">
        <v>8867895.6184736863</v>
      </c>
      <c r="BE279">
        <v>8454307.4652105272</v>
      </c>
      <c r="BF279">
        <v>7586501.753157896</v>
      </c>
      <c r="BG279">
        <v>8220384.4626842113</v>
      </c>
      <c r="BH279">
        <v>6834569.8260000013</v>
      </c>
      <c r="BI279">
        <v>6586442.5273684217</v>
      </c>
      <c r="BJ279" t="s">
        <v>1134</v>
      </c>
      <c r="BK279">
        <v>128864131.50885759</v>
      </c>
      <c r="BL279">
        <v>21473189.45219009</v>
      </c>
      <c r="BM279">
        <v>21473189.45219009</v>
      </c>
      <c r="BN279">
        <v>892661465.89158893</v>
      </c>
      <c r="BO279">
        <v>884729551.95052946</v>
      </c>
      <c r="BP279">
        <f t="shared" si="29"/>
        <v>21282385.326233201</v>
      </c>
      <c r="BQ279">
        <f t="shared" si="30"/>
        <v>1.6515367835129776E-4</v>
      </c>
      <c r="BR279">
        <f t="shared" si="31"/>
        <v>3.7985346020798488E-3</v>
      </c>
      <c r="BS279">
        <v>9.2235536818021071</v>
      </c>
      <c r="BT279">
        <v>8.2222885359189259</v>
      </c>
      <c r="BU279">
        <f t="shared" si="32"/>
        <v>17.445842217721033</v>
      </c>
      <c r="BV279">
        <f t="shared" si="33"/>
        <v>37128.913641820582</v>
      </c>
      <c r="BW279">
        <f t="shared" si="35"/>
        <v>136263.11306548154</v>
      </c>
      <c r="BX279">
        <f t="shared" si="34"/>
        <v>1.0574169202088276E-3</v>
      </c>
    </row>
    <row r="280" spans="1:76" x14ac:dyDescent="0.25">
      <c r="A280">
        <v>32403</v>
      </c>
      <c r="B280" t="s">
        <v>347</v>
      </c>
      <c r="C280" t="s">
        <v>608</v>
      </c>
      <c r="D280" t="s">
        <v>608</v>
      </c>
      <c r="E280" t="s">
        <v>765</v>
      </c>
      <c r="F280">
        <v>-16.13139</v>
      </c>
      <c r="G280">
        <v>123.75749999999999</v>
      </c>
      <c r="H280" t="s">
        <v>825</v>
      </c>
      <c r="I280" t="s">
        <v>832</v>
      </c>
      <c r="J280" t="s">
        <v>838</v>
      </c>
      <c r="L280">
        <v>32100000</v>
      </c>
      <c r="M280">
        <v>15370531.11111111</v>
      </c>
      <c r="N280">
        <v>0.64678499999999994</v>
      </c>
      <c r="O280">
        <v>1992</v>
      </c>
      <c r="P280">
        <v>2027</v>
      </c>
      <c r="Q280">
        <v>35</v>
      </c>
      <c r="AD280">
        <v>2231408.25</v>
      </c>
      <c r="AS280">
        <v>177219.09</v>
      </c>
      <c r="AT280">
        <v>1922891.8049999999</v>
      </c>
      <c r="AU280">
        <v>2279270.34</v>
      </c>
      <c r="AV280">
        <v>2246284.3050000002</v>
      </c>
      <c r="AW280">
        <v>1496660.49</v>
      </c>
      <c r="AX280">
        <v>2046427.74</v>
      </c>
      <c r="AY280">
        <v>1802589.7949999999</v>
      </c>
      <c r="AZ280">
        <v>2422856.61</v>
      </c>
      <c r="BA280">
        <v>1217249.3700000001</v>
      </c>
      <c r="BB280">
        <v>831765.50999999989</v>
      </c>
      <c r="BE280">
        <v>278764.33500000002</v>
      </c>
      <c r="BF280">
        <v>1533527.2350000001</v>
      </c>
      <c r="BG280">
        <v>1044557.775</v>
      </c>
      <c r="BH280">
        <v>980526.05999999994</v>
      </c>
      <c r="BI280">
        <v>2330366.355</v>
      </c>
      <c r="BJ280" t="s">
        <v>1135</v>
      </c>
      <c r="BK280">
        <v>25392584.020995989</v>
      </c>
      <c r="BL280">
        <v>7593460.5670881979</v>
      </c>
      <c r="BM280">
        <v>7593460.5670881979</v>
      </c>
      <c r="BN280">
        <v>134127611.51891591</v>
      </c>
      <c r="BO280">
        <v>134127611.51891591</v>
      </c>
      <c r="BP280">
        <f t="shared" si="29"/>
        <v>7593460.5670881979</v>
      </c>
      <c r="BQ280">
        <f t="shared" si="30"/>
        <v>2.9904245116643132E-4</v>
      </c>
      <c r="BR280">
        <f t="shared" si="31"/>
        <v>1.0466485790825096E-2</v>
      </c>
      <c r="BS280">
        <v>34.889917440111951</v>
      </c>
      <c r="BT280">
        <v>21.05790730535406</v>
      </c>
      <c r="BU280">
        <f t="shared" si="32"/>
        <v>55.947824745466008</v>
      </c>
      <c r="BV280">
        <f t="shared" si="33"/>
        <v>42483.76010190574</v>
      </c>
      <c r="BW280">
        <f t="shared" si="35"/>
        <v>155915.39957399407</v>
      </c>
      <c r="BX280">
        <f t="shared" si="34"/>
        <v>6.1401942962982662E-3</v>
      </c>
    </row>
    <row r="281" spans="1:76" x14ac:dyDescent="0.25">
      <c r="A281">
        <v>31910</v>
      </c>
      <c r="B281" t="s">
        <v>348</v>
      </c>
      <c r="C281" t="s">
        <v>608</v>
      </c>
      <c r="D281" t="s">
        <v>671</v>
      </c>
      <c r="E281" t="s">
        <v>773</v>
      </c>
      <c r="F281">
        <v>56.546999999999997</v>
      </c>
      <c r="G281">
        <v>104.125</v>
      </c>
      <c r="H281" t="s">
        <v>825</v>
      </c>
      <c r="I281" t="s">
        <v>832</v>
      </c>
      <c r="J281" t="s">
        <v>838</v>
      </c>
      <c r="L281">
        <v>201251000</v>
      </c>
      <c r="M281">
        <v>33802677.666666657</v>
      </c>
      <c r="N281">
        <v>0.27385000000000009</v>
      </c>
      <c r="O281">
        <v>1965</v>
      </c>
      <c r="P281">
        <v>2023</v>
      </c>
      <c r="Q281">
        <v>58</v>
      </c>
      <c r="AK281">
        <v>870843.00000000035</v>
      </c>
      <c r="AL281">
        <v>952998.00000000035</v>
      </c>
      <c r="AM281">
        <v>970798.25000000035</v>
      </c>
      <c r="AN281">
        <v>398177.90000000008</v>
      </c>
      <c r="AO281">
        <v>960939.65000000037</v>
      </c>
      <c r="AP281">
        <v>1061442.6000000001</v>
      </c>
      <c r="AQ281">
        <v>1238349.7</v>
      </c>
      <c r="AR281">
        <v>1362677.600000001</v>
      </c>
      <c r="AS281">
        <v>1359117.550000001</v>
      </c>
      <c r="AT281">
        <v>1287095</v>
      </c>
      <c r="AU281">
        <v>1152360.8</v>
      </c>
      <c r="AV281">
        <v>1152908.5</v>
      </c>
      <c r="AW281">
        <v>1232325</v>
      </c>
      <c r="AX281">
        <v>1204940</v>
      </c>
      <c r="AY281">
        <v>1177555</v>
      </c>
      <c r="AZ281">
        <v>876320.00000000035</v>
      </c>
      <c r="BA281">
        <v>739395.00000000023</v>
      </c>
      <c r="BB281">
        <v>739395.00000000023</v>
      </c>
      <c r="BC281">
        <v>684625.00000000023</v>
      </c>
      <c r="BD281">
        <v>547700.00000000023</v>
      </c>
      <c r="BE281">
        <v>684625.00000000023</v>
      </c>
      <c r="BF281">
        <v>575085.00000000023</v>
      </c>
      <c r="BG281">
        <v>383390.00000000012</v>
      </c>
      <c r="BH281">
        <v>467986.09890000022</v>
      </c>
      <c r="BI281">
        <v>460741.94485000009</v>
      </c>
      <c r="BJ281" t="s">
        <v>1136</v>
      </c>
      <c r="BK281">
        <v>29244934.05547085</v>
      </c>
      <c r="BL281">
        <v>31297020.31422136</v>
      </c>
      <c r="BM281">
        <v>31297020.31422136</v>
      </c>
      <c r="BN281">
        <v>840913269.33935618</v>
      </c>
      <c r="BO281">
        <v>840913269.33935618</v>
      </c>
      <c r="BP281">
        <f t="shared" si="29"/>
        <v>31297020.31422136</v>
      </c>
      <c r="BQ281">
        <f t="shared" si="30"/>
        <v>1.0701689480597965E-3</v>
      </c>
      <c r="BR281">
        <f t="shared" si="31"/>
        <v>6.20697989874682E-2</v>
      </c>
      <c r="BS281">
        <v>10.84888623521473</v>
      </c>
      <c r="BT281">
        <v>14.576640622707631</v>
      </c>
      <c r="BU281">
        <f t="shared" si="32"/>
        <v>25.42552685792236</v>
      </c>
      <c r="BV281">
        <f t="shared" si="33"/>
        <v>79574.323057217684</v>
      </c>
      <c r="BW281">
        <f t="shared" si="35"/>
        <v>292037.7656199889</v>
      </c>
      <c r="BX281">
        <f t="shared" si="34"/>
        <v>9.9859266246270575E-3</v>
      </c>
    </row>
    <row r="282" spans="1:76" x14ac:dyDescent="0.25">
      <c r="A282">
        <v>31914</v>
      </c>
      <c r="B282" t="s">
        <v>349</v>
      </c>
      <c r="C282" t="s">
        <v>608</v>
      </c>
      <c r="D282" t="s">
        <v>682</v>
      </c>
      <c r="E282" t="s">
        <v>773</v>
      </c>
      <c r="F282">
        <v>67.563059999999993</v>
      </c>
      <c r="G282">
        <v>30.421939999999999</v>
      </c>
      <c r="H282" t="s">
        <v>825</v>
      </c>
      <c r="I282" t="s">
        <v>832</v>
      </c>
      <c r="J282" t="s">
        <v>838</v>
      </c>
      <c r="N282">
        <v>0.6</v>
      </c>
      <c r="O282">
        <v>1933</v>
      </c>
      <c r="P282">
        <v>2023</v>
      </c>
      <c r="Q282">
        <v>90</v>
      </c>
      <c r="AL282">
        <v>1935000</v>
      </c>
      <c r="AM282">
        <v>2082000</v>
      </c>
      <c r="AN282">
        <v>2310000</v>
      </c>
      <c r="AO282">
        <v>2820000</v>
      </c>
      <c r="AP282">
        <v>3180000</v>
      </c>
      <c r="AQ282">
        <v>3475800</v>
      </c>
      <c r="AR282">
        <v>3367800</v>
      </c>
      <c r="AS282">
        <v>3145200</v>
      </c>
      <c r="AT282">
        <v>3252000</v>
      </c>
      <c r="AU282">
        <v>3340200</v>
      </c>
      <c r="AV282">
        <v>3420000</v>
      </c>
      <c r="AW282">
        <v>3148800</v>
      </c>
      <c r="AX282">
        <v>3420000</v>
      </c>
      <c r="AY282">
        <v>3420000</v>
      </c>
      <c r="AZ282">
        <v>3283200</v>
      </c>
      <c r="BA282">
        <v>3420000</v>
      </c>
      <c r="BB282">
        <v>3283200</v>
      </c>
      <c r="BC282">
        <v>3574080</v>
      </c>
      <c r="BD282">
        <v>3574080</v>
      </c>
      <c r="BE282">
        <v>3574080</v>
      </c>
      <c r="BF282">
        <v>3574080</v>
      </c>
      <c r="BG282">
        <v>3574080</v>
      </c>
      <c r="BH282">
        <v>3574080</v>
      </c>
      <c r="BI282">
        <v>3574080</v>
      </c>
      <c r="BJ282" t="s">
        <v>1137</v>
      </c>
      <c r="BK282">
        <v>112401135.3863415</v>
      </c>
      <c r="BL282">
        <v>54461186.671984538</v>
      </c>
      <c r="BM282">
        <v>54461186.671984538</v>
      </c>
      <c r="BN282">
        <v>4453595971.0564775</v>
      </c>
      <c r="BO282">
        <v>4453595971.0564775</v>
      </c>
      <c r="BP282">
        <f t="shared" si="29"/>
        <v>54461186.671984538</v>
      </c>
      <c r="BQ282">
        <f t="shared" si="30"/>
        <v>4.8452523619794708E-4</v>
      </c>
      <c r="BR282">
        <f t="shared" si="31"/>
        <v>4.3607271257815237E-2</v>
      </c>
      <c r="BS282">
        <v>21.668814522191848</v>
      </c>
      <c r="BT282">
        <v>9.8026504145401763</v>
      </c>
      <c r="BU282">
        <f t="shared" si="32"/>
        <v>31.471464936732026</v>
      </c>
      <c r="BV282">
        <f t="shared" si="33"/>
        <v>171397.33267601792</v>
      </c>
      <c r="BW282">
        <f t="shared" si="35"/>
        <v>629028.21092098579</v>
      </c>
      <c r="BX282">
        <f t="shared" si="34"/>
        <v>5.5962798663813373E-3</v>
      </c>
    </row>
    <row r="283" spans="1:76" x14ac:dyDescent="0.25">
      <c r="A283">
        <v>34509</v>
      </c>
      <c r="B283" t="s">
        <v>350</v>
      </c>
      <c r="C283" t="s">
        <v>608</v>
      </c>
      <c r="D283" t="s">
        <v>683</v>
      </c>
      <c r="E283" t="s">
        <v>773</v>
      </c>
      <c r="F283">
        <v>56.722000000000001</v>
      </c>
      <c r="G283">
        <v>120.53541</v>
      </c>
      <c r="H283" t="s">
        <v>828</v>
      </c>
      <c r="I283" t="s">
        <v>835</v>
      </c>
      <c r="J283" t="s">
        <v>838</v>
      </c>
      <c r="L283">
        <v>35510000</v>
      </c>
      <c r="M283">
        <v>10725542.85714286</v>
      </c>
      <c r="N283">
        <v>0.3185742857142857</v>
      </c>
      <c r="O283">
        <v>2007</v>
      </c>
      <c r="P283">
        <v>2040</v>
      </c>
      <c r="Q283">
        <v>33</v>
      </c>
      <c r="AS283">
        <v>22799.724480000001</v>
      </c>
      <c r="AU283">
        <v>45599.448959999987</v>
      </c>
      <c r="AV283">
        <v>47499.425999999999</v>
      </c>
      <c r="AW283">
        <v>254952.1336885714</v>
      </c>
      <c r="AX283">
        <v>308837.38124571432</v>
      </c>
      <c r="AY283">
        <v>328964.58604285709</v>
      </c>
      <c r="AZ283">
        <v>321874.71531428571</v>
      </c>
      <c r="BA283">
        <v>354940.49615142861</v>
      </c>
      <c r="BB283">
        <v>2069.45856</v>
      </c>
      <c r="BJ283" t="s">
        <v>1138</v>
      </c>
      <c r="BK283">
        <v>1869204.2919522349</v>
      </c>
      <c r="BL283">
        <v>3944480.684343853</v>
      </c>
      <c r="BM283">
        <v>3944480.684343853</v>
      </c>
      <c r="BN283">
        <v>148376058.72388479</v>
      </c>
      <c r="BO283">
        <v>148376058.72388479</v>
      </c>
      <c r="BP283">
        <f t="shared" si="29"/>
        <v>3944480.684343853</v>
      </c>
      <c r="BQ283">
        <f t="shared" si="30"/>
        <v>2.110245895179364E-3</v>
      </c>
      <c r="BR283">
        <f t="shared" si="31"/>
        <v>6.9638114540919005E-2</v>
      </c>
      <c r="BS283">
        <v>22.2069642973706</v>
      </c>
      <c r="BT283">
        <v>15.663848566476339</v>
      </c>
      <c r="BU283">
        <f t="shared" si="32"/>
        <v>37.870812863846936</v>
      </c>
      <c r="BV283">
        <f t="shared" si="33"/>
        <v>14938.068984184494</v>
      </c>
      <c r="BW283">
        <f t="shared" si="35"/>
        <v>54822.71317195709</v>
      </c>
      <c r="BX283">
        <f t="shared" si="34"/>
        <v>2.9329438953245253E-2</v>
      </c>
    </row>
    <row r="284" spans="1:76" x14ac:dyDescent="0.25">
      <c r="A284">
        <v>59242</v>
      </c>
      <c r="B284" t="s">
        <v>351</v>
      </c>
      <c r="C284" t="s">
        <v>608</v>
      </c>
      <c r="D284" t="s">
        <v>671</v>
      </c>
      <c r="E284" t="s">
        <v>803</v>
      </c>
      <c r="F284">
        <v>66.418999999999997</v>
      </c>
      <c r="G284">
        <v>14.679</v>
      </c>
      <c r="H284" t="s">
        <v>825</v>
      </c>
      <c r="I284" t="s">
        <v>832</v>
      </c>
      <c r="J284" t="s">
        <v>839</v>
      </c>
      <c r="N284">
        <v>0.53</v>
      </c>
      <c r="O284">
        <v>1960</v>
      </c>
      <c r="P284">
        <v>2010</v>
      </c>
      <c r="Q284">
        <v>50</v>
      </c>
      <c r="X284">
        <v>752600</v>
      </c>
      <c r="AB284">
        <v>424000</v>
      </c>
      <c r="AD284">
        <v>424000</v>
      </c>
      <c r="AE284">
        <v>424000</v>
      </c>
      <c r="AF284">
        <v>424000</v>
      </c>
      <c r="AG284">
        <v>349800</v>
      </c>
      <c r="AH284">
        <v>360400</v>
      </c>
      <c r="AI284">
        <v>360400</v>
      </c>
      <c r="AJ284">
        <v>312700</v>
      </c>
      <c r="AK284">
        <v>275600</v>
      </c>
      <c r="AL284">
        <v>243800</v>
      </c>
      <c r="AM284">
        <v>201400</v>
      </c>
      <c r="AN284">
        <v>254400</v>
      </c>
      <c r="AO284">
        <v>212000</v>
      </c>
      <c r="AP284">
        <v>302100</v>
      </c>
      <c r="AQ284">
        <v>339200</v>
      </c>
      <c r="AR284">
        <v>328600</v>
      </c>
      <c r="AS284">
        <v>328600</v>
      </c>
      <c r="AT284">
        <v>381600</v>
      </c>
      <c r="AU284">
        <v>429300</v>
      </c>
      <c r="AV284">
        <v>524700</v>
      </c>
      <c r="BJ284" t="s">
        <v>1139</v>
      </c>
      <c r="BK284">
        <v>53757427.09803018</v>
      </c>
      <c r="BL284">
        <v>3900122.1827115291</v>
      </c>
      <c r="BM284">
        <v>3900122.1827115291</v>
      </c>
      <c r="BN284">
        <v>1085160039.234493</v>
      </c>
      <c r="BO284">
        <v>1085160039.234493</v>
      </c>
      <c r="BP284">
        <f t="shared" si="29"/>
        <v>3900122.1827115291</v>
      </c>
      <c r="BQ284">
        <f t="shared" si="30"/>
        <v>7.2550387792916528E-5</v>
      </c>
      <c r="BR284">
        <f t="shared" si="31"/>
        <v>3.6275193896458265E-3</v>
      </c>
      <c r="BS284">
        <v>16.88514882813282</v>
      </c>
      <c r="BT284">
        <v>2.92323079375657</v>
      </c>
      <c r="BU284">
        <f t="shared" si="32"/>
        <v>19.80837962188939</v>
      </c>
      <c r="BV284">
        <f t="shared" si="33"/>
        <v>7725.5100766901824</v>
      </c>
      <c r="BW284">
        <f t="shared" si="35"/>
        <v>28352.621981452969</v>
      </c>
      <c r="BX284">
        <f t="shared" si="34"/>
        <v>5.2741776368407862E-4</v>
      </c>
    </row>
    <row r="285" spans="1:76" x14ac:dyDescent="0.25">
      <c r="A285">
        <v>31942</v>
      </c>
      <c r="B285" t="s">
        <v>352</v>
      </c>
      <c r="C285" t="s">
        <v>608</v>
      </c>
      <c r="D285" t="s">
        <v>608</v>
      </c>
      <c r="E285" t="s">
        <v>782</v>
      </c>
      <c r="F285">
        <v>18.62397</v>
      </c>
      <c r="G285">
        <v>-103.48152</v>
      </c>
      <c r="H285" t="s">
        <v>825</v>
      </c>
      <c r="I285" t="s">
        <v>832</v>
      </c>
      <c r="J285" t="s">
        <v>838</v>
      </c>
      <c r="L285">
        <v>28000000</v>
      </c>
      <c r="M285">
        <v>8984747.8000000007</v>
      </c>
      <c r="N285">
        <v>0.38900000000000001</v>
      </c>
      <c r="O285">
        <v>1970</v>
      </c>
      <c r="P285">
        <v>2028</v>
      </c>
      <c r="Q285">
        <v>58</v>
      </c>
      <c r="AL285">
        <v>320925</v>
      </c>
      <c r="AW285">
        <v>816900</v>
      </c>
      <c r="AX285">
        <v>739100</v>
      </c>
      <c r="AY285">
        <v>778000</v>
      </c>
      <c r="AZ285">
        <v>816900</v>
      </c>
      <c r="BA285">
        <v>739100</v>
      </c>
      <c r="BB285">
        <v>739100</v>
      </c>
      <c r="BC285">
        <v>700200</v>
      </c>
      <c r="BD285">
        <v>700200</v>
      </c>
      <c r="BE285">
        <v>739100</v>
      </c>
      <c r="BF285">
        <v>700200</v>
      </c>
      <c r="BG285">
        <v>739100</v>
      </c>
      <c r="BH285">
        <v>544600</v>
      </c>
      <c r="BI285">
        <v>544600</v>
      </c>
      <c r="BJ285" t="s">
        <v>1140</v>
      </c>
      <c r="BK285">
        <v>19903311.95622962</v>
      </c>
      <c r="BL285">
        <v>2115662.9033116</v>
      </c>
      <c r="BM285">
        <v>2115662.9033116</v>
      </c>
      <c r="BN285">
        <v>116996047.43083</v>
      </c>
      <c r="BO285">
        <v>116996047.43083</v>
      </c>
      <c r="BP285">
        <f t="shared" si="29"/>
        <v>2115662.9033116</v>
      </c>
      <c r="BQ285">
        <f t="shared" si="30"/>
        <v>1.0629702774916363E-4</v>
      </c>
      <c r="BR285">
        <f t="shared" si="31"/>
        <v>6.1652276094514907E-3</v>
      </c>
      <c r="BS285">
        <v>19.966854935778649</v>
      </c>
      <c r="BT285">
        <v>17.282368946937019</v>
      </c>
      <c r="BU285">
        <f t="shared" si="32"/>
        <v>37.249223882715668</v>
      </c>
      <c r="BV285">
        <f t="shared" si="33"/>
        <v>7880.6801145810014</v>
      </c>
      <c r="BW285">
        <f t="shared" si="35"/>
        <v>28922.096020512276</v>
      </c>
      <c r="BX285">
        <f t="shared" si="34"/>
        <v>1.4531298149833716E-3</v>
      </c>
    </row>
    <row r="286" spans="1:76" x14ac:dyDescent="0.25">
      <c r="A286">
        <v>37784</v>
      </c>
      <c r="B286" t="s">
        <v>353</v>
      </c>
      <c r="C286" t="s">
        <v>608</v>
      </c>
      <c r="D286" t="s">
        <v>671</v>
      </c>
      <c r="E286" t="s">
        <v>782</v>
      </c>
      <c r="F286">
        <v>18.065259999999999</v>
      </c>
      <c r="G286">
        <v>-102.36538</v>
      </c>
      <c r="H286" t="s">
        <v>825</v>
      </c>
      <c r="I286" t="s">
        <v>832</v>
      </c>
      <c r="J286" t="s">
        <v>838</v>
      </c>
      <c r="K286" t="s">
        <v>849</v>
      </c>
      <c r="L286">
        <v>136000000</v>
      </c>
      <c r="M286">
        <v>37495250</v>
      </c>
      <c r="N286">
        <v>0.31075000000000003</v>
      </c>
      <c r="O286">
        <v>1976</v>
      </c>
      <c r="P286">
        <v>2038</v>
      </c>
      <c r="Q286">
        <v>62</v>
      </c>
      <c r="AL286">
        <v>403664.25000000012</v>
      </c>
      <c r="AM286">
        <v>518641.75000000012</v>
      </c>
      <c r="AN286">
        <v>415783.50000000012</v>
      </c>
      <c r="AO286">
        <v>279675</v>
      </c>
      <c r="AP286">
        <v>335610</v>
      </c>
      <c r="AQ286">
        <v>714725.00000000012</v>
      </c>
      <c r="AR286">
        <v>279675</v>
      </c>
      <c r="AS286">
        <v>335610</v>
      </c>
      <c r="AT286">
        <v>714725.00000000012</v>
      </c>
      <c r="AU286">
        <v>403975.00000000012</v>
      </c>
      <c r="AV286">
        <v>652575</v>
      </c>
      <c r="AW286">
        <v>807950.00000000012</v>
      </c>
      <c r="AX286">
        <v>910497.50000000012</v>
      </c>
      <c r="AY286">
        <v>807950.00000000012</v>
      </c>
      <c r="AZ286">
        <v>776875.00000000012</v>
      </c>
      <c r="BA286">
        <v>559350</v>
      </c>
      <c r="BB286">
        <v>435050.00000000012</v>
      </c>
      <c r="BC286">
        <v>528275</v>
      </c>
      <c r="BD286">
        <v>341825</v>
      </c>
      <c r="BE286">
        <v>435050.00000000012</v>
      </c>
      <c r="BF286">
        <v>497200.00000000012</v>
      </c>
      <c r="BG286">
        <v>466125.00000000012</v>
      </c>
      <c r="BH286">
        <v>466125.00000000012</v>
      </c>
      <c r="BI286">
        <v>372900.00000000012</v>
      </c>
      <c r="BJ286" t="s">
        <v>1141</v>
      </c>
      <c r="BK286">
        <v>17014972.224885311</v>
      </c>
      <c r="BL286">
        <v>9919540.7962899767</v>
      </c>
      <c r="BM286">
        <v>9919540.7962899767</v>
      </c>
      <c r="BN286">
        <v>568266516.09260297</v>
      </c>
      <c r="BO286">
        <v>568266516.09260297</v>
      </c>
      <c r="BP286">
        <f t="shared" si="29"/>
        <v>9919540.7962899767</v>
      </c>
      <c r="BQ286">
        <f t="shared" si="30"/>
        <v>5.8298895027181501E-4</v>
      </c>
      <c r="BR286">
        <f t="shared" si="31"/>
        <v>3.6145314916852529E-2</v>
      </c>
      <c r="BS286">
        <v>15.1861879165824</v>
      </c>
      <c r="BT286">
        <v>8.0060473297437298</v>
      </c>
      <c r="BU286">
        <f t="shared" si="32"/>
        <v>23.192235246326128</v>
      </c>
      <c r="BV286">
        <f t="shared" si="33"/>
        <v>23005.632368308634</v>
      </c>
      <c r="BW286">
        <f t="shared" si="35"/>
        <v>84430.670791692683</v>
      </c>
      <c r="BX286">
        <f t="shared" si="34"/>
        <v>4.9621397952215457E-3</v>
      </c>
    </row>
    <row r="287" spans="1:76" x14ac:dyDescent="0.25">
      <c r="A287">
        <v>33638</v>
      </c>
      <c r="B287" t="s">
        <v>354</v>
      </c>
      <c r="C287" t="s">
        <v>608</v>
      </c>
      <c r="D287" t="s">
        <v>608</v>
      </c>
      <c r="E287" t="s">
        <v>804</v>
      </c>
      <c r="F287">
        <v>7.45139</v>
      </c>
      <c r="G287">
        <v>-8.6763600000000007</v>
      </c>
      <c r="H287" t="s">
        <v>826</v>
      </c>
      <c r="I287" t="s">
        <v>832</v>
      </c>
      <c r="J287" t="s">
        <v>838</v>
      </c>
      <c r="L287">
        <v>862352941</v>
      </c>
      <c r="M287">
        <v>263384132.41666669</v>
      </c>
      <c r="N287">
        <v>0.46825000000000011</v>
      </c>
      <c r="O287">
        <v>2011</v>
      </c>
      <c r="P287">
        <v>2053</v>
      </c>
      <c r="Q287">
        <v>42</v>
      </c>
      <c r="AW287">
        <v>608725.00000000012</v>
      </c>
      <c r="AX287">
        <v>1521812.5</v>
      </c>
      <c r="AY287">
        <v>1919825</v>
      </c>
      <c r="AZ287">
        <v>2294425</v>
      </c>
      <c r="BA287">
        <v>2013475</v>
      </c>
      <c r="BB287">
        <v>983325.00000000023</v>
      </c>
      <c r="BC287">
        <v>936500.00000000023</v>
      </c>
      <c r="BD287">
        <v>2153950</v>
      </c>
      <c r="BE287">
        <v>2060300</v>
      </c>
      <c r="BF287">
        <v>2388075</v>
      </c>
      <c r="BG287">
        <v>1919825</v>
      </c>
      <c r="BH287">
        <v>2107125</v>
      </c>
      <c r="BI287">
        <v>1685700</v>
      </c>
      <c r="BJ287" t="s">
        <v>1142</v>
      </c>
      <c r="BK287">
        <v>54155601.559921861</v>
      </c>
      <c r="BL287">
        <v>4593897.8441047724</v>
      </c>
      <c r="BM287">
        <v>4593897.8441047724</v>
      </c>
      <c r="BN287">
        <v>3603281628.1197062</v>
      </c>
      <c r="BO287">
        <v>3603281628.1197062</v>
      </c>
      <c r="BP287">
        <f t="shared" si="29"/>
        <v>4593897.8441047724</v>
      </c>
      <c r="BQ287">
        <f t="shared" si="30"/>
        <v>8.482775025630056E-5</v>
      </c>
      <c r="BR287">
        <f t="shared" si="31"/>
        <v>3.5627655107646236E-3</v>
      </c>
      <c r="BS287">
        <v>72.740751113893694</v>
      </c>
      <c r="BT287">
        <v>17.716644795124559</v>
      </c>
      <c r="BU287">
        <f t="shared" si="32"/>
        <v>90.45739590901826</v>
      </c>
      <c r="BV287">
        <f t="shared" si="33"/>
        <v>41555.203604977083</v>
      </c>
      <c r="BW287">
        <f t="shared" si="35"/>
        <v>152507.59723026591</v>
      </c>
      <c r="BX287">
        <f t="shared" si="34"/>
        <v>2.8161001417650205E-3</v>
      </c>
    </row>
    <row r="288" spans="1:76" x14ac:dyDescent="0.25">
      <c r="A288">
        <v>32910</v>
      </c>
      <c r="B288" t="s">
        <v>355</v>
      </c>
      <c r="C288" t="s">
        <v>608</v>
      </c>
      <c r="D288" t="s">
        <v>608</v>
      </c>
      <c r="E288" t="s">
        <v>767</v>
      </c>
      <c r="F288">
        <v>31.120059999999999</v>
      </c>
      <c r="G288">
        <v>117.46393</v>
      </c>
      <c r="H288" t="s">
        <v>826</v>
      </c>
      <c r="I288" t="s">
        <v>832</v>
      </c>
      <c r="J288" t="s">
        <v>839</v>
      </c>
      <c r="K288" t="s">
        <v>866</v>
      </c>
      <c r="N288">
        <v>0.27</v>
      </c>
      <c r="O288">
        <v>2013</v>
      </c>
      <c r="P288">
        <v>2033</v>
      </c>
      <c r="Q288">
        <v>20</v>
      </c>
      <c r="AY288">
        <v>175500</v>
      </c>
      <c r="AZ288">
        <v>156600</v>
      </c>
      <c r="BA288">
        <v>175500</v>
      </c>
      <c r="BB288">
        <v>202500</v>
      </c>
      <c r="BC288">
        <v>156600</v>
      </c>
      <c r="BD288">
        <v>194400</v>
      </c>
      <c r="BE288">
        <v>194400</v>
      </c>
      <c r="BF288">
        <v>286200</v>
      </c>
      <c r="BG288">
        <v>293922</v>
      </c>
      <c r="BH288">
        <v>293922</v>
      </c>
      <c r="BI288">
        <v>293922</v>
      </c>
      <c r="BJ288" t="s">
        <v>1143</v>
      </c>
      <c r="BK288">
        <v>8773201.8730925806</v>
      </c>
      <c r="BL288">
        <v>2864679.2103254162</v>
      </c>
      <c r="BM288">
        <v>2864679.2103254162</v>
      </c>
      <c r="BN288">
        <v>313983194.76492769</v>
      </c>
      <c r="BO288">
        <v>313983194.76492769</v>
      </c>
      <c r="BP288">
        <f t="shared" si="29"/>
        <v>2864679.2103254162</v>
      </c>
      <c r="BQ288">
        <f t="shared" si="30"/>
        <v>3.2652607927687044E-4</v>
      </c>
      <c r="BR288">
        <f t="shared" si="31"/>
        <v>6.5305215855374086E-3</v>
      </c>
      <c r="BS288">
        <v>28.148976889920579</v>
      </c>
      <c r="BT288">
        <v>5.4226014458680396</v>
      </c>
      <c r="BU288">
        <f t="shared" si="32"/>
        <v>33.571578335788615</v>
      </c>
      <c r="BV288">
        <f t="shared" si="33"/>
        <v>9617.1802516344778</v>
      </c>
      <c r="BW288">
        <f t="shared" si="35"/>
        <v>35295.051523498536</v>
      </c>
      <c r="BX288">
        <f t="shared" si="34"/>
        <v>4.0230524766275465E-3</v>
      </c>
    </row>
    <row r="289" spans="1:76" x14ac:dyDescent="0.25">
      <c r="A289">
        <v>31861</v>
      </c>
      <c r="B289" t="s">
        <v>356</v>
      </c>
      <c r="C289" t="s">
        <v>608</v>
      </c>
      <c r="D289" t="s">
        <v>671</v>
      </c>
      <c r="E289" t="s">
        <v>778</v>
      </c>
      <c r="F289">
        <v>-28.29879</v>
      </c>
      <c r="G289">
        <v>-70.808790000000002</v>
      </c>
      <c r="H289" t="s">
        <v>825</v>
      </c>
      <c r="I289" t="s">
        <v>832</v>
      </c>
      <c r="J289" t="s">
        <v>838</v>
      </c>
      <c r="K289" t="s">
        <v>859</v>
      </c>
      <c r="L289">
        <v>490700000</v>
      </c>
      <c r="M289">
        <v>127254916.6666667</v>
      </c>
      <c r="N289">
        <v>0.43140291666666658</v>
      </c>
      <c r="O289">
        <v>1998</v>
      </c>
      <c r="P289">
        <v>2050</v>
      </c>
      <c r="Q289">
        <v>52</v>
      </c>
      <c r="AL289">
        <v>1942176.36223625</v>
      </c>
      <c r="AM289">
        <v>1925782.62</v>
      </c>
      <c r="AN289">
        <v>1875739.8816666659</v>
      </c>
      <c r="AO289">
        <v>2144935.3016666658</v>
      </c>
      <c r="AP289">
        <v>2107834.6508333329</v>
      </c>
      <c r="AQ289">
        <v>2177721.9233333329</v>
      </c>
      <c r="AR289">
        <v>2292475.0991666662</v>
      </c>
      <c r="AS289">
        <v>2392991.9787499988</v>
      </c>
      <c r="AT289">
        <v>2467624.6833333331</v>
      </c>
      <c r="AU289">
        <v>2118619.723749999</v>
      </c>
      <c r="AV289">
        <v>2521550.0479166661</v>
      </c>
      <c r="AW289">
        <v>2625518.1508333329</v>
      </c>
      <c r="AX289">
        <v>2659598.9812499988</v>
      </c>
      <c r="AY289">
        <v>2833885.759583333</v>
      </c>
      <c r="AZ289">
        <v>3244581.3362499988</v>
      </c>
      <c r="BA289">
        <v>3649668.6749999989</v>
      </c>
      <c r="BB289">
        <v>3751911.1662499988</v>
      </c>
      <c r="BC289">
        <v>3496520.639583332</v>
      </c>
      <c r="BD289">
        <v>2985739.5862499988</v>
      </c>
      <c r="BE289">
        <v>679890.99666666659</v>
      </c>
      <c r="BF289">
        <v>1701412.1200562499</v>
      </c>
      <c r="BG289">
        <v>1947162.5171470831</v>
      </c>
      <c r="BH289">
        <v>3333881.7399999988</v>
      </c>
      <c r="BI289">
        <v>3333881.7399999988</v>
      </c>
      <c r="BJ289" t="s">
        <v>1144</v>
      </c>
      <c r="BK289">
        <v>123399972.1222512</v>
      </c>
      <c r="BL289">
        <v>24611985.618353579</v>
      </c>
      <c r="BM289">
        <v>24611985.618353579</v>
      </c>
      <c r="BN289">
        <v>2050355731.225296</v>
      </c>
      <c r="BO289">
        <v>2050355731.225296</v>
      </c>
      <c r="BP289">
        <f t="shared" si="29"/>
        <v>24611985.618353579</v>
      </c>
      <c r="BQ289">
        <f t="shared" si="30"/>
        <v>1.9944887502868085E-4</v>
      </c>
      <c r="BR289">
        <f t="shared" si="31"/>
        <v>1.0371341501491405E-2</v>
      </c>
      <c r="BS289">
        <v>0.25001008370741717</v>
      </c>
      <c r="BT289">
        <v>0.92872671354345204</v>
      </c>
      <c r="BU289">
        <f t="shared" si="32"/>
        <v>1.1787367972508691</v>
      </c>
      <c r="BV289">
        <f t="shared" si="33"/>
        <v>2901.105310176255</v>
      </c>
      <c r="BW289">
        <f t="shared" si="35"/>
        <v>10647.056488346856</v>
      </c>
      <c r="BX289">
        <f t="shared" si="34"/>
        <v>8.6280866237140781E-5</v>
      </c>
    </row>
    <row r="290" spans="1:76" x14ac:dyDescent="0.25">
      <c r="A290">
        <v>32740</v>
      </c>
      <c r="B290" t="s">
        <v>357</v>
      </c>
      <c r="C290" t="s">
        <v>608</v>
      </c>
      <c r="D290" t="s">
        <v>608</v>
      </c>
      <c r="E290" t="s">
        <v>767</v>
      </c>
      <c r="F290">
        <v>37.505209999999998</v>
      </c>
      <c r="G290">
        <v>117.22487</v>
      </c>
      <c r="H290" t="s">
        <v>825</v>
      </c>
      <c r="I290" t="s">
        <v>832</v>
      </c>
      <c r="J290" t="s">
        <v>839</v>
      </c>
      <c r="K290" t="s">
        <v>849</v>
      </c>
      <c r="N290">
        <v>0.27</v>
      </c>
      <c r="O290">
        <v>1970</v>
      </c>
      <c r="P290">
        <v>2065</v>
      </c>
      <c r="Q290">
        <v>95</v>
      </c>
      <c r="AL290">
        <v>209116.08</v>
      </c>
      <c r="AM290">
        <v>219340.98</v>
      </c>
      <c r="AN290">
        <v>239652</v>
      </c>
      <c r="AO290">
        <v>251370</v>
      </c>
      <c r="AP290">
        <v>214920</v>
      </c>
      <c r="AQ290">
        <v>207709.11</v>
      </c>
      <c r="AR290">
        <v>221940</v>
      </c>
      <c r="AS290">
        <v>229500</v>
      </c>
      <c r="AT290">
        <v>221940</v>
      </c>
      <c r="AU290">
        <v>247590</v>
      </c>
      <c r="AV290">
        <v>310770</v>
      </c>
      <c r="AW290">
        <v>341010</v>
      </c>
      <c r="AX290">
        <v>386910</v>
      </c>
      <c r="AY290">
        <v>567000</v>
      </c>
      <c r="AZ290">
        <v>599030.10000000009</v>
      </c>
      <c r="BA290">
        <v>594000</v>
      </c>
      <c r="BB290">
        <v>594000</v>
      </c>
      <c r="BC290">
        <v>409860</v>
      </c>
      <c r="BD290">
        <v>584593.20000000007</v>
      </c>
      <c r="BE290">
        <v>630975.15</v>
      </c>
      <c r="BF290">
        <v>487890.00000000012</v>
      </c>
      <c r="BG290">
        <v>345330</v>
      </c>
      <c r="BH290">
        <v>345330</v>
      </c>
      <c r="BI290">
        <v>613943.55000000005</v>
      </c>
      <c r="BJ290" t="s">
        <v>1145</v>
      </c>
      <c r="BK290">
        <v>13515676.67569017</v>
      </c>
      <c r="BL290">
        <v>3823223.6875435519</v>
      </c>
      <c r="BM290">
        <v>3823223.6875435519</v>
      </c>
      <c r="BN290">
        <v>483711124.33402848</v>
      </c>
      <c r="BO290">
        <v>483711124.33402848</v>
      </c>
      <c r="BP290">
        <f t="shared" si="29"/>
        <v>3823223.6875435519</v>
      </c>
      <c r="BQ290">
        <f t="shared" si="30"/>
        <v>2.8287327222174178E-4</v>
      </c>
      <c r="BR290">
        <f t="shared" si="31"/>
        <v>2.687296086106547E-2</v>
      </c>
      <c r="BS290">
        <v>3.3203463336141859</v>
      </c>
      <c r="BT290">
        <v>0.97088607618439671</v>
      </c>
      <c r="BU290">
        <f t="shared" si="32"/>
        <v>4.2912324097985826</v>
      </c>
      <c r="BV290">
        <f t="shared" si="33"/>
        <v>1640.634139789654</v>
      </c>
      <c r="BW290">
        <f t="shared" si="35"/>
        <v>6021.1272930280302</v>
      </c>
      <c r="BX290">
        <f t="shared" si="34"/>
        <v>4.4549210797990363E-4</v>
      </c>
    </row>
    <row r="291" spans="1:76" x14ac:dyDescent="0.25">
      <c r="A291">
        <v>32589</v>
      </c>
      <c r="B291" t="s">
        <v>358</v>
      </c>
      <c r="C291" t="s">
        <v>608</v>
      </c>
      <c r="D291" t="s">
        <v>608</v>
      </c>
      <c r="E291" t="s">
        <v>767</v>
      </c>
      <c r="F291">
        <v>31.704499999999999</v>
      </c>
      <c r="G291">
        <v>118.47221999999999</v>
      </c>
      <c r="H291" t="s">
        <v>825</v>
      </c>
      <c r="I291" t="s">
        <v>832</v>
      </c>
      <c r="J291" t="s">
        <v>838</v>
      </c>
      <c r="K291" t="s">
        <v>849</v>
      </c>
      <c r="N291">
        <v>0.27</v>
      </c>
      <c r="O291">
        <v>2000</v>
      </c>
      <c r="P291">
        <v>2030</v>
      </c>
      <c r="Q291">
        <v>30</v>
      </c>
      <c r="AL291">
        <v>141210</v>
      </c>
      <c r="AN291">
        <v>147960</v>
      </c>
      <c r="AO291">
        <v>148230</v>
      </c>
      <c r="AP291">
        <v>176040</v>
      </c>
      <c r="AQ291">
        <v>165240</v>
      </c>
      <c r="AR291">
        <v>2405700</v>
      </c>
      <c r="AS291">
        <v>3113100</v>
      </c>
      <c r="AT291">
        <v>3369600</v>
      </c>
      <c r="AU291">
        <v>3466800</v>
      </c>
      <c r="AV291">
        <v>3580200</v>
      </c>
      <c r="AW291">
        <v>3647700</v>
      </c>
      <c r="AX291">
        <v>3601800</v>
      </c>
      <c r="AY291">
        <v>226800</v>
      </c>
      <c r="AZ291">
        <v>226800</v>
      </c>
      <c r="BA291">
        <v>216000</v>
      </c>
      <c r="BB291">
        <v>248400</v>
      </c>
      <c r="BC291">
        <v>205200</v>
      </c>
      <c r="BD291">
        <v>192780</v>
      </c>
      <c r="BE291">
        <v>135000</v>
      </c>
      <c r="BF291">
        <v>73710</v>
      </c>
      <c r="BG291">
        <v>68287.590000000011</v>
      </c>
      <c r="BH291">
        <v>68287.590000000011</v>
      </c>
      <c r="BI291">
        <v>89999.91</v>
      </c>
      <c r="BJ291" t="s">
        <v>1146</v>
      </c>
      <c r="BK291">
        <v>26458342.066121291</v>
      </c>
      <c r="BL291">
        <v>1644934.9502991801</v>
      </c>
      <c r="BM291">
        <v>1644934.9502991801</v>
      </c>
      <c r="BN291">
        <v>670803550.91112745</v>
      </c>
      <c r="BO291">
        <v>670803550.91112745</v>
      </c>
      <c r="BP291">
        <f t="shared" si="29"/>
        <v>1644934.9502991801</v>
      </c>
      <c r="BQ291">
        <f t="shared" si="30"/>
        <v>6.2170749255126037E-5</v>
      </c>
      <c r="BR291">
        <f t="shared" si="31"/>
        <v>1.8651224776537812E-3</v>
      </c>
      <c r="BS291">
        <v>27.65270994564877</v>
      </c>
      <c r="BT291">
        <v>2.4920593421695751</v>
      </c>
      <c r="BU291">
        <f t="shared" si="32"/>
        <v>30.144769287818345</v>
      </c>
      <c r="BV291">
        <f t="shared" si="33"/>
        <v>4958.6184570237729</v>
      </c>
      <c r="BW291">
        <f t="shared" si="35"/>
        <v>18198.129737277246</v>
      </c>
      <c r="BX291">
        <f t="shared" si="34"/>
        <v>6.8780310163799442E-4</v>
      </c>
    </row>
    <row r="292" spans="1:76" x14ac:dyDescent="0.25">
      <c r="A292">
        <v>32266</v>
      </c>
      <c r="B292" t="s">
        <v>359</v>
      </c>
      <c r="C292" t="s">
        <v>608</v>
      </c>
      <c r="D292" t="s">
        <v>608</v>
      </c>
      <c r="E292" t="s">
        <v>773</v>
      </c>
      <c r="F292">
        <v>53.426839999999999</v>
      </c>
      <c r="G292">
        <v>59.126649999999998</v>
      </c>
      <c r="H292" t="s">
        <v>825</v>
      </c>
      <c r="I292" t="s">
        <v>832</v>
      </c>
      <c r="J292" t="s">
        <v>838</v>
      </c>
      <c r="M292">
        <v>46284111.111111112</v>
      </c>
      <c r="N292">
        <v>0.6</v>
      </c>
      <c r="O292">
        <v>2000</v>
      </c>
      <c r="P292">
        <v>2038</v>
      </c>
      <c r="Q292">
        <v>38</v>
      </c>
      <c r="AL292">
        <v>5208000</v>
      </c>
      <c r="AM292">
        <v>5460000</v>
      </c>
      <c r="AN292">
        <v>5400000</v>
      </c>
      <c r="AP292">
        <v>900000</v>
      </c>
      <c r="AQ292">
        <v>900000</v>
      </c>
      <c r="AR292">
        <v>5838000</v>
      </c>
      <c r="AU292">
        <v>864600</v>
      </c>
      <c r="AV292">
        <v>894600</v>
      </c>
      <c r="BF292">
        <v>1735800</v>
      </c>
      <c r="BG292">
        <v>1747800</v>
      </c>
      <c r="BH292">
        <v>1435800</v>
      </c>
      <c r="BI292">
        <v>1381200</v>
      </c>
      <c r="BJ292" t="s">
        <v>1147</v>
      </c>
      <c r="BK292">
        <v>32107865.531721029</v>
      </c>
      <c r="BL292">
        <v>72321385.222156867</v>
      </c>
      <c r="BM292">
        <v>72321385.222156867</v>
      </c>
      <c r="BN292">
        <v>1272188755.7434061</v>
      </c>
      <c r="BO292">
        <v>1272188755.7434061</v>
      </c>
      <c r="BP292">
        <f t="shared" si="29"/>
        <v>72321385.222156867</v>
      </c>
      <c r="BQ292">
        <f t="shared" si="30"/>
        <v>2.2524507320708319E-3</v>
      </c>
      <c r="BR292">
        <f t="shared" si="31"/>
        <v>8.5593127818691619E-2</v>
      </c>
      <c r="BS292">
        <v>20.620067303452721</v>
      </c>
      <c r="BT292">
        <v>8.4754293982731639</v>
      </c>
      <c r="BU292">
        <f t="shared" si="32"/>
        <v>29.095496701725885</v>
      </c>
      <c r="BV292">
        <f t="shared" si="33"/>
        <v>210422.66251955123</v>
      </c>
      <c r="BW292">
        <f t="shared" si="35"/>
        <v>772251.17144675297</v>
      </c>
      <c r="BX292">
        <f t="shared" si="34"/>
        <v>2.4051775434396468E-2</v>
      </c>
    </row>
    <row r="293" spans="1:76" x14ac:dyDescent="0.25">
      <c r="A293">
        <v>32912</v>
      </c>
      <c r="B293" t="s">
        <v>360</v>
      </c>
      <c r="C293" t="s">
        <v>608</v>
      </c>
      <c r="D293" t="s">
        <v>608</v>
      </c>
      <c r="E293" t="s">
        <v>767</v>
      </c>
      <c r="F293">
        <v>25.001999999999999</v>
      </c>
      <c r="G293">
        <v>117.093</v>
      </c>
      <c r="H293" t="s">
        <v>825</v>
      </c>
      <c r="I293" t="s">
        <v>832</v>
      </c>
      <c r="J293" t="s">
        <v>839</v>
      </c>
      <c r="N293">
        <v>0.27</v>
      </c>
      <c r="O293">
        <v>2004</v>
      </c>
      <c r="P293">
        <v>2115</v>
      </c>
      <c r="Q293">
        <v>111</v>
      </c>
      <c r="AY293">
        <v>216000</v>
      </c>
      <c r="AZ293">
        <v>270000</v>
      </c>
      <c r="BA293">
        <v>270000</v>
      </c>
      <c r="BB293">
        <v>311850</v>
      </c>
      <c r="BC293">
        <v>372600</v>
      </c>
      <c r="BD293">
        <v>344347.2</v>
      </c>
      <c r="BE293">
        <v>467414.28</v>
      </c>
      <c r="BF293">
        <v>546210</v>
      </c>
      <c r="BG293">
        <v>590895</v>
      </c>
      <c r="BH293">
        <v>590895</v>
      </c>
      <c r="BI293">
        <v>590895</v>
      </c>
      <c r="BJ293" t="s">
        <v>1148</v>
      </c>
      <c r="BK293">
        <v>12535452.29839538</v>
      </c>
      <c r="BL293">
        <v>2802594.4942735811</v>
      </c>
      <c r="BM293">
        <v>2802594.4942735811</v>
      </c>
      <c r="BN293">
        <v>448629977.67611068</v>
      </c>
      <c r="BO293">
        <v>448629977.67611068</v>
      </c>
      <c r="BP293">
        <f t="shared" si="29"/>
        <v>2802594.4942735811</v>
      </c>
      <c r="BQ293">
        <f t="shared" si="30"/>
        <v>2.2357346408891297E-4</v>
      </c>
      <c r="BR293">
        <f t="shared" si="31"/>
        <v>2.481665451386934E-2</v>
      </c>
      <c r="BS293">
        <v>30.573525294930882</v>
      </c>
      <c r="BT293">
        <v>8.2619692228445683</v>
      </c>
      <c r="BU293">
        <f t="shared" si="32"/>
        <v>38.835494517775452</v>
      </c>
      <c r="BV293">
        <f t="shared" si="33"/>
        <v>10884.014311790932</v>
      </c>
      <c r="BW293">
        <f t="shared" si="35"/>
        <v>39944.332524272722</v>
      </c>
      <c r="BX293">
        <f t="shared" si="34"/>
        <v>3.1865090762928324E-3</v>
      </c>
    </row>
    <row r="294" spans="1:76" x14ac:dyDescent="0.25">
      <c r="A294">
        <v>60240</v>
      </c>
      <c r="B294" t="s">
        <v>361</v>
      </c>
      <c r="C294" t="s">
        <v>608</v>
      </c>
      <c r="D294" t="s">
        <v>608</v>
      </c>
      <c r="E294" t="s">
        <v>766</v>
      </c>
      <c r="F294">
        <v>15.489000000000001</v>
      </c>
      <c r="G294">
        <v>78.094999999999999</v>
      </c>
      <c r="H294" t="s">
        <v>825</v>
      </c>
      <c r="I294" t="s">
        <v>832</v>
      </c>
      <c r="J294" t="s">
        <v>838</v>
      </c>
      <c r="N294">
        <v>0.61</v>
      </c>
      <c r="O294">
        <v>1984</v>
      </c>
      <c r="P294">
        <v>2016</v>
      </c>
      <c r="Q294">
        <v>32</v>
      </c>
      <c r="V294">
        <v>115290</v>
      </c>
      <c r="W294">
        <v>115290</v>
      </c>
      <c r="X294">
        <v>146400</v>
      </c>
      <c r="Y294">
        <v>206790</v>
      </c>
      <c r="AA294">
        <v>243390</v>
      </c>
      <c r="AB294">
        <v>353800</v>
      </c>
      <c r="AC294">
        <v>115290</v>
      </c>
      <c r="AD294">
        <v>128100</v>
      </c>
      <c r="AE294">
        <v>155550</v>
      </c>
      <c r="AG294">
        <v>190930</v>
      </c>
      <c r="AL294">
        <v>215940</v>
      </c>
      <c r="AM294">
        <v>235460</v>
      </c>
      <c r="AN294">
        <v>263520</v>
      </c>
      <c r="AO294">
        <v>256200</v>
      </c>
      <c r="AP294">
        <v>297070</v>
      </c>
      <c r="AQ294">
        <v>373930</v>
      </c>
      <c r="AR294">
        <v>614880</v>
      </c>
      <c r="AS294">
        <v>680760</v>
      </c>
      <c r="AT294">
        <v>771040</v>
      </c>
      <c r="AU294">
        <v>534970</v>
      </c>
      <c r="AV294">
        <v>690520</v>
      </c>
      <c r="AW294">
        <v>719940.29999999993</v>
      </c>
      <c r="AX294">
        <v>540508.79999999993</v>
      </c>
      <c r="AZ294">
        <v>557224.63</v>
      </c>
      <c r="BA294">
        <v>557224.63</v>
      </c>
      <c r="BB294">
        <v>557224.63</v>
      </c>
      <c r="BJ294" t="s">
        <v>1149</v>
      </c>
      <c r="BK294">
        <v>11016088.8728445</v>
      </c>
      <c r="BL294">
        <v>17766233.339002252</v>
      </c>
      <c r="BM294">
        <v>17766233.339002252</v>
      </c>
      <c r="BN294">
        <v>127211267.86047921</v>
      </c>
      <c r="BO294">
        <v>127211267.86047921</v>
      </c>
      <c r="BP294">
        <f t="shared" si="29"/>
        <v>17766233.339002252</v>
      </c>
      <c r="BQ294">
        <f t="shared" si="30"/>
        <v>1.6127532687937344E-3</v>
      </c>
      <c r="BR294">
        <f t="shared" si="31"/>
        <v>5.1608104601399502E-2</v>
      </c>
      <c r="BS294">
        <v>1.2345352464524511</v>
      </c>
      <c r="BT294">
        <v>1.3009394933580789</v>
      </c>
      <c r="BU294">
        <f t="shared" si="32"/>
        <v>2.53547473981053</v>
      </c>
      <c r="BV294">
        <f t="shared" si="33"/>
        <v>4504.5835852619894</v>
      </c>
      <c r="BW294">
        <f t="shared" si="35"/>
        <v>16531.821757911501</v>
      </c>
      <c r="BX294">
        <f t="shared" si="34"/>
        <v>1.5006979290684288E-3</v>
      </c>
    </row>
    <row r="295" spans="1:76" x14ac:dyDescent="0.25">
      <c r="A295">
        <v>40229</v>
      </c>
      <c r="B295" t="s">
        <v>362</v>
      </c>
      <c r="C295" t="s">
        <v>608</v>
      </c>
      <c r="D295" t="s">
        <v>671</v>
      </c>
      <c r="E295" t="s">
        <v>767</v>
      </c>
      <c r="F295">
        <v>41.674999999999997</v>
      </c>
      <c r="G295">
        <v>123.86111</v>
      </c>
      <c r="H295" t="s">
        <v>825</v>
      </c>
      <c r="I295" t="s">
        <v>832</v>
      </c>
      <c r="J295" t="s">
        <v>839</v>
      </c>
      <c r="K295" t="s">
        <v>866</v>
      </c>
      <c r="L295">
        <v>33923658</v>
      </c>
      <c r="M295">
        <v>6493342.153846154</v>
      </c>
      <c r="N295">
        <v>0.29564923076923078</v>
      </c>
      <c r="O295">
        <v>1994</v>
      </c>
      <c r="P295">
        <v>2025</v>
      </c>
      <c r="Q295">
        <v>31</v>
      </c>
      <c r="AS295">
        <v>31566.172719999999</v>
      </c>
      <c r="AT295">
        <v>59964.463932307692</v>
      </c>
      <c r="AU295">
        <v>79756.997335384614</v>
      </c>
      <c r="AV295">
        <v>43935.545236923077</v>
      </c>
      <c r="AW295">
        <v>77973.345526153847</v>
      </c>
      <c r="AX295">
        <v>406067.71417846152</v>
      </c>
      <c r="AY295">
        <v>312194.64867076918</v>
      </c>
      <c r="AZ295">
        <v>112642.35692307691</v>
      </c>
      <c r="BA295">
        <v>191876.3507692308</v>
      </c>
      <c r="BB295">
        <v>250119.2492307692</v>
      </c>
      <c r="BC295">
        <v>333787.98153846152</v>
      </c>
      <c r="BD295">
        <v>389074.3876923077</v>
      </c>
      <c r="BE295">
        <v>473038.76923076919</v>
      </c>
      <c r="BF295">
        <v>379317.9630769231</v>
      </c>
      <c r="BG295">
        <v>372813.68</v>
      </c>
      <c r="BH295">
        <v>228536.8553846154</v>
      </c>
      <c r="BI295">
        <v>228536.8553846154</v>
      </c>
      <c r="BJ295" t="s">
        <v>1150</v>
      </c>
      <c r="BK295">
        <v>3960659.9185754731</v>
      </c>
      <c r="BL295">
        <v>3054308.5674739759</v>
      </c>
      <c r="BM295">
        <v>3054308.5674739759</v>
      </c>
      <c r="BN295">
        <v>141747639.29983059</v>
      </c>
      <c r="BO295">
        <v>141747639.29983059</v>
      </c>
      <c r="BP295">
        <f t="shared" si="29"/>
        <v>3054308.5674739759</v>
      </c>
      <c r="BQ295">
        <f t="shared" si="30"/>
        <v>7.71161531225967E-4</v>
      </c>
      <c r="BR295">
        <f t="shared" si="31"/>
        <v>2.3906007468004978E-2</v>
      </c>
      <c r="BS295">
        <v>29.011544649263438</v>
      </c>
      <c r="BT295">
        <v>4.8221038207764391</v>
      </c>
      <c r="BU295">
        <f t="shared" si="32"/>
        <v>33.833648470039876</v>
      </c>
      <c r="BV295">
        <f t="shared" si="33"/>
        <v>10333.840239094556</v>
      </c>
      <c r="BW295">
        <f t="shared" si="35"/>
        <v>37925.193677477022</v>
      </c>
      <c r="BX295">
        <f t="shared" si="34"/>
        <v>9.5754733951299558E-3</v>
      </c>
    </row>
    <row r="296" spans="1:76" x14ac:dyDescent="0.25">
      <c r="A296">
        <v>37816</v>
      </c>
      <c r="B296" t="s">
        <v>363</v>
      </c>
      <c r="C296" t="s">
        <v>608</v>
      </c>
      <c r="D296" t="s">
        <v>684</v>
      </c>
      <c r="E296" t="s">
        <v>767</v>
      </c>
      <c r="F296">
        <v>31.456219999999998</v>
      </c>
      <c r="G296">
        <v>103.55324</v>
      </c>
      <c r="H296" t="s">
        <v>826</v>
      </c>
      <c r="I296" t="s">
        <v>833</v>
      </c>
      <c r="J296" t="s">
        <v>838</v>
      </c>
      <c r="N296">
        <v>0.27</v>
      </c>
      <c r="O296">
        <v>2006</v>
      </c>
      <c r="P296">
        <v>2036</v>
      </c>
      <c r="Q296">
        <v>30</v>
      </c>
      <c r="AR296">
        <v>22680</v>
      </c>
      <c r="AS296">
        <v>24300</v>
      </c>
      <c r="AT296">
        <v>540</v>
      </c>
      <c r="AU296">
        <v>7205.76</v>
      </c>
      <c r="AV296">
        <v>9046.08</v>
      </c>
      <c r="AW296">
        <v>7506.0000000000009</v>
      </c>
      <c r="AX296">
        <v>16308</v>
      </c>
      <c r="AY296">
        <v>16686</v>
      </c>
      <c r="AZ296">
        <v>26757</v>
      </c>
      <c r="BA296">
        <v>36288</v>
      </c>
      <c r="BB296">
        <v>39042</v>
      </c>
      <c r="BC296">
        <v>27540</v>
      </c>
      <c r="BD296">
        <v>28404</v>
      </c>
      <c r="BE296">
        <v>24732</v>
      </c>
      <c r="BF296">
        <v>22896</v>
      </c>
      <c r="BG296">
        <v>13419</v>
      </c>
      <c r="BH296">
        <v>19791</v>
      </c>
      <c r="BI296">
        <v>30726</v>
      </c>
      <c r="BJ296" t="s">
        <v>1151</v>
      </c>
      <c r="BK296">
        <v>485213.61170158669</v>
      </c>
      <c r="BL296">
        <v>87015.786235317864</v>
      </c>
      <c r="BM296">
        <v>87015.786235317864</v>
      </c>
      <c r="BN296">
        <v>12301716.1417912</v>
      </c>
      <c r="BO296">
        <v>12301716.1417912</v>
      </c>
      <c r="BP296">
        <f t="shared" si="29"/>
        <v>87015.786235317864</v>
      </c>
      <c r="BQ296">
        <f t="shared" si="30"/>
        <v>1.7933500655549172E-4</v>
      </c>
      <c r="BR296">
        <f t="shared" si="31"/>
        <v>5.3800501966647513E-3</v>
      </c>
      <c r="BS296">
        <v>46.500763347638333</v>
      </c>
      <c r="BT296">
        <v>7.9612346699102403</v>
      </c>
      <c r="BU296">
        <f t="shared" si="32"/>
        <v>54.461998017548574</v>
      </c>
      <c r="BV296">
        <f t="shared" si="33"/>
        <v>473.90535774433118</v>
      </c>
      <c r="BW296">
        <f t="shared" si="35"/>
        <v>1739.2326629216955</v>
      </c>
      <c r="BX296">
        <f t="shared" si="34"/>
        <v>3.5844679971413261E-3</v>
      </c>
    </row>
    <row r="297" spans="1:76" x14ac:dyDescent="0.25">
      <c r="A297">
        <v>74759</v>
      </c>
      <c r="B297" t="s">
        <v>364</v>
      </c>
      <c r="C297" t="s">
        <v>608</v>
      </c>
      <c r="D297" t="s">
        <v>608</v>
      </c>
      <c r="E297" t="s">
        <v>769</v>
      </c>
      <c r="F297">
        <v>-20.057009999999998</v>
      </c>
      <c r="G297">
        <v>-43.958930000000002</v>
      </c>
      <c r="H297" t="s">
        <v>827</v>
      </c>
      <c r="I297" t="s">
        <v>833</v>
      </c>
      <c r="J297" t="s">
        <v>838</v>
      </c>
      <c r="N297">
        <v>0.64</v>
      </c>
      <c r="O297">
        <v>1984</v>
      </c>
      <c r="P297">
        <v>2017</v>
      </c>
      <c r="Q297">
        <v>33</v>
      </c>
      <c r="V297">
        <v>640000</v>
      </c>
      <c r="Y297">
        <v>640000</v>
      </c>
      <c r="Z297">
        <v>896000</v>
      </c>
      <c r="AA297">
        <v>1216000</v>
      </c>
      <c r="AB297">
        <v>729600</v>
      </c>
      <c r="AC297">
        <v>965760</v>
      </c>
      <c r="AD297">
        <v>928000</v>
      </c>
      <c r="AE297">
        <v>601600</v>
      </c>
      <c r="AG297">
        <v>805760</v>
      </c>
      <c r="AH297">
        <v>1132160</v>
      </c>
      <c r="AI297">
        <v>928000</v>
      </c>
      <c r="AJ297">
        <v>1727360</v>
      </c>
      <c r="AR297">
        <v>2240000</v>
      </c>
      <c r="AS297">
        <v>3776000</v>
      </c>
      <c r="AT297">
        <v>2240000</v>
      </c>
      <c r="AV297">
        <v>1920000</v>
      </c>
      <c r="AW297">
        <v>2624000</v>
      </c>
      <c r="AX297">
        <v>2112000</v>
      </c>
      <c r="AY297">
        <v>2688000</v>
      </c>
      <c r="BJ297" t="s">
        <v>1064</v>
      </c>
      <c r="BK297">
        <v>58834172.832105137</v>
      </c>
      <c r="BL297">
        <v>188371341.2463015</v>
      </c>
      <c r="BM297">
        <v>2451218.5178716942</v>
      </c>
      <c r="BN297">
        <v>1212463349.524132</v>
      </c>
      <c r="BO297">
        <v>1212463349.524132</v>
      </c>
      <c r="BP297">
        <f t="shared" si="29"/>
        <v>2451218.5178716942</v>
      </c>
      <c r="BQ297">
        <f t="shared" si="30"/>
        <v>4.1663176345943155E-5</v>
      </c>
      <c r="BR297">
        <f t="shared" si="31"/>
        <v>1.3748848194161242E-3</v>
      </c>
      <c r="BS297">
        <v>38.633664470357843</v>
      </c>
      <c r="BT297">
        <v>27.790415258303739</v>
      </c>
      <c r="BU297">
        <f t="shared" si="32"/>
        <v>66.424079728661582</v>
      </c>
      <c r="BV297">
        <f t="shared" si="33"/>
        <v>16281.993426348108</v>
      </c>
      <c r="BW297">
        <f t="shared" si="35"/>
        <v>59754.915874697559</v>
      </c>
      <c r="BX297">
        <f t="shared" si="34"/>
        <v>1.015649800078263E-3</v>
      </c>
    </row>
    <row r="298" spans="1:76" x14ac:dyDescent="0.25">
      <c r="A298">
        <v>32413</v>
      </c>
      <c r="B298" t="s">
        <v>365</v>
      </c>
      <c r="C298" t="s">
        <v>608</v>
      </c>
      <c r="D298" t="s">
        <v>685</v>
      </c>
      <c r="E298" t="s">
        <v>779</v>
      </c>
      <c r="F298">
        <v>-15.2064</v>
      </c>
      <c r="G298">
        <v>-75.11609</v>
      </c>
      <c r="H298" t="s">
        <v>825</v>
      </c>
      <c r="I298" t="s">
        <v>832</v>
      </c>
      <c r="J298" t="s">
        <v>838</v>
      </c>
      <c r="K298" t="s">
        <v>859</v>
      </c>
      <c r="L298">
        <v>1500000000</v>
      </c>
      <c r="M298">
        <v>485325000</v>
      </c>
      <c r="N298">
        <v>0.54</v>
      </c>
      <c r="O298">
        <v>1992</v>
      </c>
      <c r="P298">
        <v>2050</v>
      </c>
      <c r="Q298">
        <v>58</v>
      </c>
      <c r="AD298">
        <v>1630800</v>
      </c>
      <c r="AL298">
        <v>2095740</v>
      </c>
      <c r="AM298">
        <v>2425140</v>
      </c>
      <c r="AN298">
        <v>2441340</v>
      </c>
      <c r="AO298">
        <v>1836000</v>
      </c>
      <c r="AP298">
        <v>3411720</v>
      </c>
      <c r="AQ298">
        <v>3601800</v>
      </c>
      <c r="AR298">
        <v>3909600</v>
      </c>
      <c r="AS298">
        <v>4163400</v>
      </c>
      <c r="AT298">
        <v>4039200</v>
      </c>
      <c r="AU298">
        <v>3882600</v>
      </c>
      <c r="AV298">
        <v>4838400</v>
      </c>
      <c r="AW298">
        <v>5108400</v>
      </c>
      <c r="AX298">
        <v>5346000</v>
      </c>
      <c r="AY298">
        <v>3607200</v>
      </c>
      <c r="AZ298">
        <v>3883999.68</v>
      </c>
      <c r="BA298">
        <v>3953235.78</v>
      </c>
      <c r="BB298">
        <v>4138086.96</v>
      </c>
      <c r="BC298">
        <v>4680769.6800000006</v>
      </c>
      <c r="BD298">
        <v>4912349.7600000007</v>
      </c>
      <c r="BE298">
        <v>5219862.4800000004</v>
      </c>
      <c r="BF298">
        <v>4664105.82</v>
      </c>
      <c r="BG298">
        <v>6454245.7800000003</v>
      </c>
      <c r="BH298">
        <v>6902863.7400000002</v>
      </c>
      <c r="BI298">
        <v>7456320.54</v>
      </c>
      <c r="BJ298" t="s">
        <v>1152</v>
      </c>
      <c r="BK298">
        <v>444185849.76562732</v>
      </c>
      <c r="BL298">
        <v>53260405.442000672</v>
      </c>
      <c r="BM298">
        <v>53260405.442000672</v>
      </c>
      <c r="BN298">
        <v>6267665098.5163212</v>
      </c>
      <c r="BO298">
        <v>6239358024.7432737</v>
      </c>
      <c r="BP298">
        <f t="shared" si="29"/>
        <v>53019861.921833009</v>
      </c>
      <c r="BQ298">
        <f t="shared" si="30"/>
        <v>1.1936413991983019E-4</v>
      </c>
      <c r="BR298">
        <f t="shared" si="31"/>
        <v>6.9231201153501509E-3</v>
      </c>
      <c r="BS298">
        <v>0.2225319435656794</v>
      </c>
      <c r="BT298">
        <v>0.47284451536573219</v>
      </c>
      <c r="BU298">
        <f t="shared" si="32"/>
        <v>0.69537645893141153</v>
      </c>
      <c r="BV298">
        <f t="shared" si="33"/>
        <v>3686.8763836236622</v>
      </c>
      <c r="BW298">
        <f t="shared" si="35"/>
        <v>13530.83632789884</v>
      </c>
      <c r="BX298">
        <f t="shared" si="34"/>
        <v>3.0462105749290134E-5</v>
      </c>
    </row>
    <row r="299" spans="1:76" x14ac:dyDescent="0.25">
      <c r="A299">
        <v>50230</v>
      </c>
      <c r="B299" t="s">
        <v>366</v>
      </c>
      <c r="C299" t="s">
        <v>608</v>
      </c>
      <c r="D299" t="s">
        <v>608</v>
      </c>
      <c r="E299" t="s">
        <v>769</v>
      </c>
      <c r="F299">
        <v>-20.209389999999999</v>
      </c>
      <c r="G299">
        <v>-43.443649999999998</v>
      </c>
      <c r="H299" t="s">
        <v>825</v>
      </c>
      <c r="I299" t="s">
        <v>832</v>
      </c>
      <c r="J299" t="s">
        <v>838</v>
      </c>
      <c r="K299" t="s">
        <v>866</v>
      </c>
      <c r="L299">
        <v>4138800000</v>
      </c>
      <c r="M299">
        <v>1122457080</v>
      </c>
      <c r="N299">
        <v>0.48381200000000002</v>
      </c>
      <c r="O299">
        <v>1976</v>
      </c>
      <c r="P299">
        <v>2041</v>
      </c>
      <c r="Q299">
        <v>65</v>
      </c>
      <c r="AR299">
        <v>623149.85600000003</v>
      </c>
      <c r="AS299">
        <v>725718</v>
      </c>
      <c r="AT299">
        <v>668628.18400000001</v>
      </c>
      <c r="AU299">
        <v>757649.59200000006</v>
      </c>
      <c r="AV299">
        <v>757649.59200000006</v>
      </c>
      <c r="AW299">
        <v>435430.8</v>
      </c>
      <c r="AX299">
        <v>15375.54536</v>
      </c>
      <c r="AZ299">
        <v>19062192.800000001</v>
      </c>
      <c r="BA299">
        <v>17463677.952</v>
      </c>
      <c r="BB299">
        <v>13758161.844000001</v>
      </c>
      <c r="BC299">
        <v>16005952.396</v>
      </c>
      <c r="BD299">
        <v>12896008.859999999</v>
      </c>
      <c r="BE299">
        <v>5465140.352</v>
      </c>
      <c r="BF299">
        <v>8571697.2039999999</v>
      </c>
      <c r="BG299">
        <v>10536457.736</v>
      </c>
      <c r="BH299">
        <v>11902742.823999999</v>
      </c>
      <c r="BI299">
        <v>12797311.211999999</v>
      </c>
      <c r="BJ299" t="s">
        <v>1065</v>
      </c>
      <c r="BK299">
        <v>170807931.04865831</v>
      </c>
      <c r="BL299">
        <v>75667123.254702583</v>
      </c>
      <c r="BM299">
        <v>32957643.106649749</v>
      </c>
      <c r="BN299">
        <v>17293687182.382832</v>
      </c>
      <c r="BO299">
        <v>17293687182.382832</v>
      </c>
      <c r="BP299">
        <f t="shared" si="29"/>
        <v>32957643.106649749</v>
      </c>
      <c r="BQ299">
        <f t="shared" si="30"/>
        <v>1.9295148008824633E-4</v>
      </c>
      <c r="BR299">
        <f t="shared" si="31"/>
        <v>1.2541846205736012E-2</v>
      </c>
      <c r="BS299">
        <v>42.874168642570908</v>
      </c>
      <c r="BT299">
        <v>35.533804064578831</v>
      </c>
      <c r="BU299">
        <f t="shared" si="32"/>
        <v>78.407972707149739</v>
      </c>
      <c r="BV299">
        <f t="shared" si="33"/>
        <v>258414.19811981751</v>
      </c>
      <c r="BW299">
        <f t="shared" si="35"/>
        <v>948380.10709973017</v>
      </c>
      <c r="BX299">
        <f t="shared" si="34"/>
        <v>5.5523189191347541E-3</v>
      </c>
    </row>
    <row r="300" spans="1:76" x14ac:dyDescent="0.25">
      <c r="A300">
        <v>32160</v>
      </c>
      <c r="B300" t="s">
        <v>367</v>
      </c>
      <c r="C300" t="s">
        <v>608</v>
      </c>
      <c r="D300" t="s">
        <v>608</v>
      </c>
      <c r="E300" t="s">
        <v>787</v>
      </c>
      <c r="F300">
        <v>71.320340000000002</v>
      </c>
      <c r="G300">
        <v>-79.221440000000001</v>
      </c>
      <c r="H300" t="s">
        <v>825</v>
      </c>
      <c r="I300" t="s">
        <v>832</v>
      </c>
      <c r="J300" t="s">
        <v>838</v>
      </c>
      <c r="L300">
        <v>662698413</v>
      </c>
      <c r="M300">
        <v>265381573.4375</v>
      </c>
      <c r="N300">
        <v>0.65005687499999998</v>
      </c>
      <c r="O300">
        <v>2014</v>
      </c>
      <c r="P300">
        <v>2047</v>
      </c>
      <c r="Q300">
        <v>33</v>
      </c>
      <c r="BA300">
        <v>845073.9375</v>
      </c>
      <c r="BB300">
        <v>2080182</v>
      </c>
      <c r="BC300">
        <v>2990261.625</v>
      </c>
      <c r="BD300">
        <v>3631770.2520937501</v>
      </c>
      <c r="BE300">
        <v>3640318.5</v>
      </c>
      <c r="BF300">
        <v>3900341.25</v>
      </c>
      <c r="BG300">
        <v>3575312.8125</v>
      </c>
      <c r="BH300">
        <v>3835335.5625</v>
      </c>
      <c r="BI300">
        <v>3640318.5</v>
      </c>
      <c r="BJ300" t="s">
        <v>1153</v>
      </c>
      <c r="BK300">
        <v>43123666.374584571</v>
      </c>
      <c r="BL300">
        <v>96671.331132594365</v>
      </c>
      <c r="BM300">
        <v>96671.331132594365</v>
      </c>
      <c r="BN300">
        <v>2769039105.7029929</v>
      </c>
      <c r="BO300">
        <v>2769039105.7029929</v>
      </c>
      <c r="BP300">
        <f t="shared" si="29"/>
        <v>96671.331132594365</v>
      </c>
      <c r="BQ300">
        <f t="shared" si="30"/>
        <v>2.2417233797534602E-6</v>
      </c>
      <c r="BR300">
        <f t="shared" si="31"/>
        <v>7.3976871531864185E-5</v>
      </c>
      <c r="BS300">
        <v>0.79832033710586525</v>
      </c>
      <c r="BT300">
        <v>3.0752369960750472</v>
      </c>
      <c r="BU300">
        <f t="shared" si="32"/>
        <v>3.8735573331809126</v>
      </c>
      <c r="BV300">
        <f t="shared" si="33"/>
        <v>37.446194361702119</v>
      </c>
      <c r="BW300">
        <f t="shared" si="35"/>
        <v>137.42753330744677</v>
      </c>
      <c r="BX300">
        <f t="shared" si="34"/>
        <v>3.1868239614348114E-6</v>
      </c>
    </row>
    <row r="301" spans="1:76" x14ac:dyDescent="0.25">
      <c r="A301">
        <v>54755</v>
      </c>
      <c r="B301" t="s">
        <v>368</v>
      </c>
      <c r="C301" t="s">
        <v>608</v>
      </c>
      <c r="D301" t="s">
        <v>608</v>
      </c>
      <c r="E301" t="s">
        <v>769</v>
      </c>
      <c r="F301">
        <v>-19.954630000000002</v>
      </c>
      <c r="G301">
        <v>-43.900700000000001</v>
      </c>
      <c r="H301" t="s">
        <v>827</v>
      </c>
      <c r="I301" t="s">
        <v>832</v>
      </c>
      <c r="J301" t="s">
        <v>838</v>
      </c>
      <c r="N301">
        <v>0.64</v>
      </c>
      <c r="O301">
        <v>1973</v>
      </c>
      <c r="P301">
        <v>2021</v>
      </c>
      <c r="Q301">
        <v>48</v>
      </c>
      <c r="V301">
        <v>9177600</v>
      </c>
      <c r="W301">
        <v>9772800</v>
      </c>
      <c r="X301">
        <v>10322560</v>
      </c>
      <c r="Y301">
        <v>10623360</v>
      </c>
      <c r="Z301">
        <v>10496000</v>
      </c>
      <c r="AA301">
        <v>11903360</v>
      </c>
      <c r="AB301">
        <v>12288000</v>
      </c>
      <c r="AC301">
        <v>13120000</v>
      </c>
      <c r="AD301">
        <v>14258560</v>
      </c>
      <c r="AE301">
        <v>14911360</v>
      </c>
      <c r="AF301">
        <v>16320000</v>
      </c>
      <c r="BJ301" t="s">
        <v>1154</v>
      </c>
      <c r="BK301">
        <v>1305535591.048151</v>
      </c>
      <c r="BL301">
        <v>7805405.6635759696</v>
      </c>
      <c r="BM301">
        <v>7805405.6635759696</v>
      </c>
      <c r="BN301">
        <v>26904670864.709259</v>
      </c>
      <c r="BO301">
        <v>26904670864.709259</v>
      </c>
      <c r="BP301">
        <f t="shared" si="29"/>
        <v>7805405.6635759696</v>
      </c>
      <c r="BQ301">
        <f t="shared" si="30"/>
        <v>5.9787000194375308E-6</v>
      </c>
      <c r="BR301">
        <f t="shared" si="31"/>
        <v>2.8697760093300149E-4</v>
      </c>
      <c r="BS301">
        <v>47.469258270717567</v>
      </c>
      <c r="BT301">
        <v>21.142653340589209</v>
      </c>
      <c r="BU301">
        <f t="shared" si="32"/>
        <v>68.61191161130678</v>
      </c>
      <c r="BV301">
        <f t="shared" si="33"/>
        <v>53554.380347966777</v>
      </c>
      <c r="BW301">
        <f t="shared" si="35"/>
        <v>196544.57587703806</v>
      </c>
      <c r="BX301">
        <f t="shared" si="34"/>
        <v>1.505470836832889E-4</v>
      </c>
    </row>
    <row r="302" spans="1:76" x14ac:dyDescent="0.25">
      <c r="A302">
        <v>33120</v>
      </c>
      <c r="B302" t="s">
        <v>369</v>
      </c>
      <c r="C302" t="s">
        <v>608</v>
      </c>
      <c r="D302" t="s">
        <v>608</v>
      </c>
      <c r="E302" t="s">
        <v>766</v>
      </c>
      <c r="F302">
        <v>22.106860000000001</v>
      </c>
      <c r="G302">
        <v>85.278300000000002</v>
      </c>
      <c r="H302" t="s">
        <v>826</v>
      </c>
      <c r="I302" t="s">
        <v>832</v>
      </c>
      <c r="J302" t="s">
        <v>838</v>
      </c>
      <c r="N302">
        <v>0.61</v>
      </c>
      <c r="O302">
        <v>1985</v>
      </c>
      <c r="P302">
        <v>2023</v>
      </c>
      <c r="Q302">
        <v>38</v>
      </c>
      <c r="AD302">
        <v>1543300</v>
      </c>
      <c r="AL302">
        <v>1626870</v>
      </c>
      <c r="AM302">
        <v>1772050</v>
      </c>
      <c r="AN302">
        <v>1836100</v>
      </c>
      <c r="AO302">
        <v>2175260</v>
      </c>
      <c r="AP302">
        <v>2180140</v>
      </c>
      <c r="AQ302">
        <v>2350330</v>
      </c>
      <c r="AR302">
        <v>6710000</v>
      </c>
      <c r="AS302">
        <v>2364970</v>
      </c>
      <c r="AT302">
        <v>2219180</v>
      </c>
      <c r="AU302">
        <v>2244800</v>
      </c>
      <c r="AV302">
        <v>2191120</v>
      </c>
      <c r="AW302">
        <v>2047770</v>
      </c>
      <c r="AX302">
        <v>1921500</v>
      </c>
      <c r="AY302">
        <v>2031910</v>
      </c>
      <c r="AZ302">
        <v>1866599.39</v>
      </c>
      <c r="BA302">
        <v>2083645.93</v>
      </c>
      <c r="BB302">
        <v>2083645.93</v>
      </c>
      <c r="BC302">
        <v>2083645.93</v>
      </c>
      <c r="BD302">
        <v>1982197.44</v>
      </c>
      <c r="BE302">
        <v>1982197.44</v>
      </c>
      <c r="BF302">
        <v>1982197.44</v>
      </c>
      <c r="BG302">
        <v>1982197.44</v>
      </c>
      <c r="BH302">
        <v>1982197.44</v>
      </c>
      <c r="BI302">
        <v>1982197.44</v>
      </c>
      <c r="BJ302" t="s">
        <v>1079</v>
      </c>
      <c r="BK302">
        <v>89330683.917743266</v>
      </c>
      <c r="BL302">
        <v>11098168.5468642</v>
      </c>
      <c r="BM302">
        <v>5245478.8014733987</v>
      </c>
      <c r="BN302">
        <v>1031570250.675142</v>
      </c>
      <c r="BO302">
        <v>1031570250.675142</v>
      </c>
      <c r="BP302">
        <f t="shared" si="29"/>
        <v>5245478.8014733987</v>
      </c>
      <c r="BQ302">
        <f t="shared" si="30"/>
        <v>5.8719787775312415E-5</v>
      </c>
      <c r="BR302">
        <f t="shared" si="31"/>
        <v>2.2313519354618719E-3</v>
      </c>
      <c r="BS302">
        <v>52.964619694554671</v>
      </c>
      <c r="BT302">
        <v>11.95446650493035</v>
      </c>
      <c r="BU302">
        <f t="shared" si="32"/>
        <v>64.919086199485022</v>
      </c>
      <c r="BV302">
        <f t="shared" si="33"/>
        <v>34053.169047042298</v>
      </c>
      <c r="BW302">
        <f t="shared" si="35"/>
        <v>124975.13040264523</v>
      </c>
      <c r="BX302">
        <f t="shared" si="34"/>
        <v>1.3990168318617573E-3</v>
      </c>
    </row>
    <row r="303" spans="1:76" x14ac:dyDescent="0.25">
      <c r="A303">
        <v>32739</v>
      </c>
      <c r="B303" t="s">
        <v>370</v>
      </c>
      <c r="C303" t="s">
        <v>608</v>
      </c>
      <c r="D303" t="s">
        <v>608</v>
      </c>
      <c r="E303" t="s">
        <v>767</v>
      </c>
      <c r="F303">
        <v>31.91976</v>
      </c>
      <c r="G303">
        <v>118.61203</v>
      </c>
      <c r="H303" t="s">
        <v>825</v>
      </c>
      <c r="I303" t="s">
        <v>832</v>
      </c>
      <c r="J303" t="s">
        <v>839</v>
      </c>
      <c r="K303" t="s">
        <v>849</v>
      </c>
      <c r="N303">
        <v>0.27</v>
      </c>
      <c r="O303">
        <v>1989</v>
      </c>
      <c r="P303">
        <v>2039</v>
      </c>
      <c r="Q303">
        <v>50</v>
      </c>
      <c r="AL303">
        <v>515724.84</v>
      </c>
      <c r="AM303">
        <v>514833.3</v>
      </c>
      <c r="AN303">
        <v>535356</v>
      </c>
      <c r="AO303">
        <v>592380</v>
      </c>
      <c r="AP303">
        <v>606420</v>
      </c>
      <c r="AQ303">
        <v>300753</v>
      </c>
      <c r="AR303">
        <v>617760</v>
      </c>
      <c r="AS303">
        <v>596160</v>
      </c>
      <c r="AT303">
        <v>559980</v>
      </c>
      <c r="AU303">
        <v>603450</v>
      </c>
      <c r="AV303">
        <v>607959</v>
      </c>
      <c r="AW303">
        <v>602910</v>
      </c>
      <c r="AX303">
        <v>632340</v>
      </c>
      <c r="AY303">
        <v>796500</v>
      </c>
      <c r="AZ303">
        <v>828513.9</v>
      </c>
      <c r="BA303">
        <v>702000</v>
      </c>
      <c r="BB303">
        <v>721062</v>
      </c>
      <c r="BC303">
        <v>675810</v>
      </c>
      <c r="BD303">
        <v>626680.80000000005</v>
      </c>
      <c r="BE303">
        <v>612124.29</v>
      </c>
      <c r="BF303">
        <v>636930</v>
      </c>
      <c r="BG303">
        <v>688500</v>
      </c>
      <c r="BH303">
        <v>688500</v>
      </c>
      <c r="BI303">
        <v>688500</v>
      </c>
      <c r="BJ303" t="s">
        <v>1155</v>
      </c>
      <c r="BK303">
        <v>38447968.961249582</v>
      </c>
      <c r="BL303">
        <v>12348522.02943876</v>
      </c>
      <c r="BM303">
        <v>12348522.02943876</v>
      </c>
      <c r="BN303">
        <v>1376010298.326864</v>
      </c>
      <c r="BO303">
        <v>1376010298.326864</v>
      </c>
      <c r="BP303">
        <f t="shared" si="29"/>
        <v>12348522.02943876</v>
      </c>
      <c r="BQ303">
        <f t="shared" si="30"/>
        <v>3.2117488551565421E-4</v>
      </c>
      <c r="BR303">
        <f t="shared" si="31"/>
        <v>1.6058744275782709E-2</v>
      </c>
      <c r="BS303">
        <v>25.621484804773601</v>
      </c>
      <c r="BT303">
        <v>4.8452453653420164</v>
      </c>
      <c r="BU303">
        <f t="shared" si="32"/>
        <v>30.466730170115618</v>
      </c>
      <c r="BV303">
        <f t="shared" si="33"/>
        <v>37621.908867063918</v>
      </c>
      <c r="BW303">
        <f t="shared" si="35"/>
        <v>138072.40554212459</v>
      </c>
      <c r="BX303">
        <f t="shared" si="34"/>
        <v>3.5911495268133187E-3</v>
      </c>
    </row>
    <row r="304" spans="1:76" x14ac:dyDescent="0.25">
      <c r="A304">
        <v>33646</v>
      </c>
      <c r="B304" t="s">
        <v>371</v>
      </c>
      <c r="C304" t="s">
        <v>608</v>
      </c>
      <c r="D304" t="s">
        <v>608</v>
      </c>
      <c r="E304" t="s">
        <v>767</v>
      </c>
      <c r="F304">
        <v>47.534320000000001</v>
      </c>
      <c r="G304">
        <v>88.978719999999996</v>
      </c>
      <c r="H304" t="s">
        <v>825</v>
      </c>
      <c r="I304" t="s">
        <v>832</v>
      </c>
      <c r="J304" t="s">
        <v>838</v>
      </c>
      <c r="K304" t="s">
        <v>869</v>
      </c>
      <c r="L304">
        <v>72700000</v>
      </c>
      <c r="M304">
        <v>16439358.66666667</v>
      </c>
      <c r="N304">
        <v>0.31853333333333339</v>
      </c>
      <c r="O304">
        <v>2005</v>
      </c>
      <c r="P304">
        <v>2042</v>
      </c>
      <c r="Q304">
        <v>37</v>
      </c>
      <c r="AQ304">
        <v>111486.6666666667</v>
      </c>
      <c r="AR304">
        <v>191120</v>
      </c>
      <c r="AS304">
        <v>278684.81333333341</v>
      </c>
      <c r="AT304">
        <v>376633.81333333341</v>
      </c>
      <c r="AU304">
        <v>452890.69333333342</v>
      </c>
      <c r="AV304">
        <v>525580.00000000012</v>
      </c>
      <c r="AW304">
        <v>598842.66666666674</v>
      </c>
      <c r="AX304">
        <v>738009.88000000012</v>
      </c>
      <c r="AY304">
        <v>831372.00000000012</v>
      </c>
      <c r="AZ304">
        <v>891893.33333333349</v>
      </c>
      <c r="BA304">
        <v>627956.6133333334</v>
      </c>
      <c r="BB304">
        <v>200357.4666666667</v>
      </c>
      <c r="BC304">
        <v>772507.04000000015</v>
      </c>
      <c r="BD304">
        <v>785535.05333333346</v>
      </c>
      <c r="BE304">
        <v>885522.66666666686</v>
      </c>
      <c r="BF304">
        <v>974712.00000000023</v>
      </c>
      <c r="BG304">
        <v>1012936</v>
      </c>
      <c r="BH304">
        <v>748553.33333333349</v>
      </c>
      <c r="BI304">
        <v>501944.82666666678</v>
      </c>
      <c r="BJ304" t="s">
        <v>1156</v>
      </c>
      <c r="BK304">
        <v>19536785.69645001</v>
      </c>
      <c r="BL304">
        <v>30121320.201721419</v>
      </c>
      <c r="BM304">
        <v>30121320.201721419</v>
      </c>
      <c r="BN304">
        <v>303771880.29361928</v>
      </c>
      <c r="BO304">
        <v>303771880.29361928</v>
      </c>
      <c r="BP304">
        <f t="shared" si="29"/>
        <v>30121320.201721419</v>
      </c>
      <c r="BQ304">
        <f t="shared" si="30"/>
        <v>1.5417746127601075E-3</v>
      </c>
      <c r="BR304">
        <f t="shared" si="31"/>
        <v>5.704566067212398E-2</v>
      </c>
      <c r="BS304">
        <v>7.6044783728104299</v>
      </c>
      <c r="BT304">
        <v>5.3697509542340587</v>
      </c>
      <c r="BU304">
        <f t="shared" si="32"/>
        <v>12.974229327044489</v>
      </c>
      <c r="BV304">
        <f t="shared" si="33"/>
        <v>39080.091593047167</v>
      </c>
      <c r="BW304">
        <f t="shared" si="35"/>
        <v>143423.93614648309</v>
      </c>
      <c r="BX304">
        <f t="shared" si="34"/>
        <v>7.3412248245392983E-3</v>
      </c>
    </row>
    <row r="305" spans="1:76" x14ac:dyDescent="0.25">
      <c r="A305">
        <v>64378</v>
      </c>
      <c r="B305" t="s">
        <v>372</v>
      </c>
      <c r="C305" t="s">
        <v>608</v>
      </c>
      <c r="D305" t="s">
        <v>608</v>
      </c>
      <c r="E305" t="s">
        <v>791</v>
      </c>
      <c r="F305">
        <v>22.951000000000001</v>
      </c>
      <c r="G305">
        <v>-12.05</v>
      </c>
      <c r="H305" t="s">
        <v>825</v>
      </c>
      <c r="I305" t="s">
        <v>832</v>
      </c>
      <c r="J305" t="s">
        <v>838</v>
      </c>
      <c r="N305">
        <v>0.53</v>
      </c>
      <c r="O305">
        <v>1991</v>
      </c>
      <c r="P305">
        <v>2033</v>
      </c>
      <c r="Q305">
        <v>42</v>
      </c>
      <c r="AH305">
        <v>1835920</v>
      </c>
      <c r="AI305">
        <v>2163990</v>
      </c>
      <c r="AJ305">
        <v>2318750</v>
      </c>
      <c r="AK305">
        <v>2252500</v>
      </c>
      <c r="AL305">
        <v>2608660</v>
      </c>
      <c r="AM305">
        <v>1992800</v>
      </c>
      <c r="AN305">
        <v>1674800</v>
      </c>
      <c r="AO305">
        <v>1521630</v>
      </c>
      <c r="AP305">
        <v>936510</v>
      </c>
      <c r="AQ305">
        <v>259700</v>
      </c>
      <c r="AR305">
        <v>296800</v>
      </c>
      <c r="AS305">
        <v>291500</v>
      </c>
      <c r="AT305">
        <v>1547600</v>
      </c>
      <c r="AU305">
        <v>445200</v>
      </c>
      <c r="AV305">
        <v>1429876.4</v>
      </c>
      <c r="AW305">
        <v>1428350</v>
      </c>
      <c r="AX305">
        <v>1007000</v>
      </c>
      <c r="AY305">
        <v>1494600</v>
      </c>
      <c r="AZ305">
        <v>1494600</v>
      </c>
      <c r="BA305">
        <v>1494600</v>
      </c>
      <c r="BB305">
        <v>1494600</v>
      </c>
      <c r="BC305">
        <v>1494600</v>
      </c>
      <c r="BJ305" t="s">
        <v>1157</v>
      </c>
      <c r="BK305">
        <v>30489509.33574371</v>
      </c>
      <c r="BL305">
        <v>24541181.228935011</v>
      </c>
      <c r="BM305">
        <v>24541181.228935011</v>
      </c>
      <c r="BN305">
        <v>307803442.15513849</v>
      </c>
      <c r="BO305">
        <v>307803442.15513849</v>
      </c>
      <c r="BP305">
        <f t="shared" si="29"/>
        <v>24541181.228935011</v>
      </c>
      <c r="BQ305">
        <f t="shared" si="30"/>
        <v>8.049057450775272E-4</v>
      </c>
      <c r="BR305">
        <f t="shared" si="31"/>
        <v>3.3806041293256144E-2</v>
      </c>
      <c r="BS305">
        <v>0.226031458590012</v>
      </c>
      <c r="BT305">
        <v>0.91757669125076147</v>
      </c>
      <c r="BU305">
        <f t="shared" si="32"/>
        <v>1.1436081498407735</v>
      </c>
      <c r="BV305">
        <f t="shared" si="33"/>
        <v>2806.5494860129488</v>
      </c>
      <c r="BW305">
        <f t="shared" si="35"/>
        <v>10300.036613667522</v>
      </c>
      <c r="BX305">
        <f t="shared" si="34"/>
        <v>3.3782231456222549E-4</v>
      </c>
    </row>
    <row r="306" spans="1:76" x14ac:dyDescent="0.25">
      <c r="A306">
        <v>59221</v>
      </c>
      <c r="B306" t="s">
        <v>373</v>
      </c>
      <c r="C306" t="s">
        <v>608</v>
      </c>
      <c r="D306" t="s">
        <v>608</v>
      </c>
      <c r="E306" t="s">
        <v>767</v>
      </c>
      <c r="F306">
        <v>40.171149999999997</v>
      </c>
      <c r="G306">
        <v>119.40297</v>
      </c>
      <c r="H306" t="s">
        <v>825</v>
      </c>
      <c r="I306" t="s">
        <v>832</v>
      </c>
      <c r="J306" t="s">
        <v>838</v>
      </c>
      <c r="K306" t="s">
        <v>866</v>
      </c>
      <c r="N306">
        <v>0.27</v>
      </c>
      <c r="O306">
        <v>1986</v>
      </c>
      <c r="P306">
        <v>2023</v>
      </c>
      <c r="Q306">
        <v>37</v>
      </c>
      <c r="AM306">
        <v>105536.79</v>
      </c>
      <c r="AO306">
        <v>111510</v>
      </c>
      <c r="AP306">
        <v>112320</v>
      </c>
      <c r="AQ306">
        <v>113670</v>
      </c>
      <c r="AR306">
        <v>116370</v>
      </c>
      <c r="AS306">
        <v>113940</v>
      </c>
      <c r="AT306">
        <v>137700</v>
      </c>
      <c r="AU306">
        <v>148500</v>
      </c>
      <c r="AV306">
        <v>189810</v>
      </c>
      <c r="AW306">
        <v>210600</v>
      </c>
      <c r="AX306">
        <v>216000</v>
      </c>
      <c r="AY306">
        <v>216000</v>
      </c>
      <c r="AZ306">
        <v>216081</v>
      </c>
      <c r="BA306">
        <v>216000</v>
      </c>
      <c r="BB306">
        <v>216000</v>
      </c>
      <c r="BC306">
        <v>203310</v>
      </c>
      <c r="BD306">
        <v>205200</v>
      </c>
      <c r="BE306">
        <v>162000</v>
      </c>
      <c r="BF306">
        <v>152099.91</v>
      </c>
      <c r="BG306">
        <v>149388.03</v>
      </c>
      <c r="BH306">
        <v>154982.97</v>
      </c>
      <c r="BI306">
        <v>202357.17</v>
      </c>
      <c r="BJ306" t="s">
        <v>1158</v>
      </c>
      <c r="BK306">
        <v>4111786.2232513209</v>
      </c>
      <c r="BL306">
        <v>3776214.7994684312</v>
      </c>
      <c r="BM306">
        <v>3776214.7994684312</v>
      </c>
      <c r="BN306">
        <v>104246924.93019781</v>
      </c>
      <c r="BO306">
        <v>104246924.93019781</v>
      </c>
      <c r="BP306">
        <f t="shared" si="29"/>
        <v>3776214.7994684312</v>
      </c>
      <c r="BQ306">
        <f t="shared" si="30"/>
        <v>9.183879205866051E-4</v>
      </c>
      <c r="BR306">
        <f t="shared" si="31"/>
        <v>3.3980353061704389E-2</v>
      </c>
      <c r="BS306">
        <v>12.46898859554196</v>
      </c>
      <c r="BT306">
        <v>3.885787227859911</v>
      </c>
      <c r="BU306">
        <f t="shared" si="32"/>
        <v>16.354775823401873</v>
      </c>
      <c r="BV306">
        <f t="shared" si="33"/>
        <v>6175.9146506318648</v>
      </c>
      <c r="BW306">
        <f t="shared" si="35"/>
        <v>22665.606767818943</v>
      </c>
      <c r="BX306">
        <f t="shared" si="34"/>
        <v>5.512350481561885E-3</v>
      </c>
    </row>
    <row r="307" spans="1:76" x14ac:dyDescent="0.25">
      <c r="A307">
        <v>33162</v>
      </c>
      <c r="B307" t="s">
        <v>374</v>
      </c>
      <c r="C307" t="s">
        <v>608</v>
      </c>
      <c r="D307" t="s">
        <v>682</v>
      </c>
      <c r="E307" t="s">
        <v>765</v>
      </c>
      <c r="F307">
        <v>-32.99306</v>
      </c>
      <c r="G307">
        <v>137.15693999999999</v>
      </c>
      <c r="H307" t="s">
        <v>825</v>
      </c>
      <c r="I307" t="s">
        <v>832</v>
      </c>
      <c r="J307" t="s">
        <v>838</v>
      </c>
      <c r="L307">
        <v>145800000</v>
      </c>
      <c r="M307">
        <v>52642415</v>
      </c>
      <c r="N307">
        <v>0.46801500000000001</v>
      </c>
      <c r="O307">
        <v>2000</v>
      </c>
      <c r="P307">
        <v>2027</v>
      </c>
      <c r="Q307">
        <v>27</v>
      </c>
      <c r="AL307">
        <v>1317930.24</v>
      </c>
      <c r="AM307">
        <v>1357243.5</v>
      </c>
      <c r="AN307">
        <v>1504668.2250000001</v>
      </c>
      <c r="AO307">
        <v>1628692.2</v>
      </c>
      <c r="AP307">
        <v>1623544.0349999999</v>
      </c>
      <c r="AQ307">
        <v>702022.5</v>
      </c>
      <c r="AR307">
        <v>936030</v>
      </c>
      <c r="AS307">
        <v>3060350.085</v>
      </c>
      <c r="AT307">
        <v>2059266</v>
      </c>
      <c r="AU307">
        <v>2372836.0499999998</v>
      </c>
      <c r="AV307">
        <v>2822130.45</v>
      </c>
      <c r="AW307">
        <v>2826810.6</v>
      </c>
      <c r="AX307">
        <v>2943814.35</v>
      </c>
      <c r="AY307">
        <v>3064094.2050000001</v>
      </c>
      <c r="AZ307">
        <v>3492795.9449999998</v>
      </c>
      <c r="BA307">
        <v>4254256.3500000006</v>
      </c>
      <c r="BJ307" t="s">
        <v>1159</v>
      </c>
      <c r="BK307">
        <v>119304814.5549967</v>
      </c>
      <c r="BL307">
        <v>8372809.9688011631</v>
      </c>
      <c r="BM307">
        <v>8372809.9688011631</v>
      </c>
      <c r="BN307">
        <v>609215132.69339347</v>
      </c>
      <c r="BO307">
        <v>609215132.69339347</v>
      </c>
      <c r="BP307">
        <f t="shared" si="29"/>
        <v>8372809.9688011631</v>
      </c>
      <c r="BQ307">
        <f t="shared" si="30"/>
        <v>7.0179983934692721E-5</v>
      </c>
      <c r="BR307">
        <f t="shared" si="31"/>
        <v>1.8948595662367034E-3</v>
      </c>
      <c r="BS307">
        <v>50.226613971458328</v>
      </c>
      <c r="BT307">
        <v>9.6362560849381769</v>
      </c>
      <c r="BU307">
        <f t="shared" si="32"/>
        <v>59.862870056396503</v>
      </c>
      <c r="BV307">
        <f t="shared" si="33"/>
        <v>50122.043516924525</v>
      </c>
      <c r="BW307">
        <f t="shared" si="35"/>
        <v>183947.89970711301</v>
      </c>
      <c r="BX307">
        <f t="shared" si="34"/>
        <v>1.5418313199951992E-3</v>
      </c>
    </row>
    <row r="308" spans="1:76" x14ac:dyDescent="0.25">
      <c r="A308">
        <v>32882</v>
      </c>
      <c r="B308" t="s">
        <v>375</v>
      </c>
      <c r="C308" t="s">
        <v>608</v>
      </c>
      <c r="D308" t="s">
        <v>608</v>
      </c>
      <c r="E308" t="s">
        <v>769</v>
      </c>
      <c r="F308">
        <v>-20.443529999999999</v>
      </c>
      <c r="G308">
        <v>-43.788910000000001</v>
      </c>
      <c r="H308" t="s">
        <v>825</v>
      </c>
      <c r="I308" t="s">
        <v>832</v>
      </c>
      <c r="J308" t="s">
        <v>838</v>
      </c>
      <c r="L308">
        <v>476000000</v>
      </c>
      <c r="N308">
        <v>0.64</v>
      </c>
      <c r="O308">
        <v>2010</v>
      </c>
      <c r="P308">
        <v>2063</v>
      </c>
      <c r="Q308">
        <v>53</v>
      </c>
      <c r="AV308">
        <v>1920000</v>
      </c>
      <c r="AW308">
        <v>2336000</v>
      </c>
      <c r="AX308">
        <v>3043200</v>
      </c>
      <c r="AY308">
        <v>3575040</v>
      </c>
      <c r="AZ308">
        <v>4878720</v>
      </c>
      <c r="BA308">
        <v>4748160</v>
      </c>
      <c r="BB308">
        <v>5534080</v>
      </c>
      <c r="BC308">
        <v>4649600</v>
      </c>
      <c r="BD308">
        <v>4682880</v>
      </c>
      <c r="BE308">
        <v>3923200</v>
      </c>
      <c r="BF308">
        <v>4266880</v>
      </c>
      <c r="BG308">
        <v>2472960</v>
      </c>
      <c r="BH308">
        <v>4111360</v>
      </c>
      <c r="BI308">
        <v>3478400</v>
      </c>
      <c r="BJ308" t="s">
        <v>1064</v>
      </c>
      <c r="BK308">
        <v>78261989.521673739</v>
      </c>
      <c r="BL308">
        <v>188371341.2463015</v>
      </c>
      <c r="BM308">
        <v>4020994.8841568171</v>
      </c>
      <c r="BN308">
        <v>1988932806.32411</v>
      </c>
      <c r="BO308">
        <v>1988932806.32411</v>
      </c>
      <c r="BP308">
        <f t="shared" si="29"/>
        <v>4020994.8841568171</v>
      </c>
      <c r="BQ308">
        <f t="shared" si="30"/>
        <v>5.1378643818443309E-5</v>
      </c>
      <c r="BR308">
        <f t="shared" si="31"/>
        <v>2.7230681223774952E-3</v>
      </c>
      <c r="BS308">
        <v>38.633664470357843</v>
      </c>
      <c r="BT308">
        <v>27.790415258303739</v>
      </c>
      <c r="BU308">
        <f t="shared" si="32"/>
        <v>66.424079728661582</v>
      </c>
      <c r="BV308">
        <f t="shared" si="33"/>
        <v>26709.088477377278</v>
      </c>
      <c r="BW308">
        <f t="shared" si="35"/>
        <v>98022.354711974607</v>
      </c>
      <c r="BX308">
        <f t="shared" si="34"/>
        <v>1.2524899419382696E-3</v>
      </c>
    </row>
    <row r="309" spans="1:76" x14ac:dyDescent="0.25">
      <c r="A309">
        <v>31915</v>
      </c>
      <c r="B309" t="s">
        <v>376</v>
      </c>
      <c r="C309" t="s">
        <v>608</v>
      </c>
      <c r="D309" t="s">
        <v>608</v>
      </c>
      <c r="E309" t="s">
        <v>773</v>
      </c>
      <c r="F309">
        <v>52.309550000000002</v>
      </c>
      <c r="G309">
        <v>35.42071</v>
      </c>
      <c r="H309" t="s">
        <v>825</v>
      </c>
      <c r="I309" t="s">
        <v>832</v>
      </c>
      <c r="J309" t="s">
        <v>838</v>
      </c>
      <c r="K309" t="s">
        <v>866</v>
      </c>
      <c r="L309">
        <v>10700000000</v>
      </c>
      <c r="N309">
        <v>0.6</v>
      </c>
      <c r="O309">
        <v>1998</v>
      </c>
      <c r="P309">
        <v>2036</v>
      </c>
      <c r="Q309">
        <v>38</v>
      </c>
      <c r="AJ309">
        <v>9840000</v>
      </c>
      <c r="AK309">
        <v>10680000</v>
      </c>
      <c r="AL309">
        <v>9831000</v>
      </c>
      <c r="AM309">
        <v>8192400</v>
      </c>
      <c r="AN309">
        <v>9078000</v>
      </c>
      <c r="AO309">
        <v>9360000</v>
      </c>
      <c r="AP309">
        <v>9960000</v>
      </c>
      <c r="AQ309">
        <v>9504000</v>
      </c>
      <c r="AR309">
        <v>10263600</v>
      </c>
      <c r="AS309">
        <v>10387800</v>
      </c>
      <c r="AT309">
        <v>10944600</v>
      </c>
      <c r="AU309">
        <v>9000000</v>
      </c>
      <c r="AV309">
        <v>9036000</v>
      </c>
      <c r="AW309">
        <v>9840000</v>
      </c>
      <c r="AX309">
        <v>10200600</v>
      </c>
      <c r="AY309">
        <v>9960000</v>
      </c>
      <c r="AZ309">
        <v>10038000</v>
      </c>
      <c r="BA309">
        <v>10101000</v>
      </c>
      <c r="BB309">
        <v>10155000</v>
      </c>
      <c r="BC309">
        <v>9925200</v>
      </c>
      <c r="BD309">
        <v>10069200</v>
      </c>
      <c r="BE309">
        <v>10070400</v>
      </c>
      <c r="BF309">
        <v>10118400</v>
      </c>
      <c r="BG309">
        <v>11220000</v>
      </c>
      <c r="BH309">
        <v>10098000</v>
      </c>
      <c r="BI309">
        <v>10098000</v>
      </c>
      <c r="BJ309" t="s">
        <v>1160</v>
      </c>
      <c r="BK309">
        <v>1128383738.9952209</v>
      </c>
      <c r="BL309">
        <v>81966349.26507628</v>
      </c>
      <c r="BM309">
        <v>81966349.26507628</v>
      </c>
      <c r="BN309">
        <v>44709203839.638618</v>
      </c>
      <c r="BO309">
        <v>44709203839.638618</v>
      </c>
      <c r="BP309">
        <f t="shared" si="29"/>
        <v>81966349.26507628</v>
      </c>
      <c r="BQ309">
        <f t="shared" si="30"/>
        <v>7.2640491379345751E-5</v>
      </c>
      <c r="BR309">
        <f t="shared" si="31"/>
        <v>2.7603386724151385E-3</v>
      </c>
      <c r="BS309">
        <v>24.219510221865171</v>
      </c>
      <c r="BT309">
        <v>12.34548604305528</v>
      </c>
      <c r="BU309">
        <f t="shared" si="32"/>
        <v>36.564996264920453</v>
      </c>
      <c r="BV309">
        <f t="shared" si="33"/>
        <v>299709.92547266796</v>
      </c>
      <c r="BW309">
        <f t="shared" si="35"/>
        <v>1099935.4264846914</v>
      </c>
      <c r="BX309">
        <f t="shared" si="34"/>
        <v>9.7478844162016934E-4</v>
      </c>
    </row>
    <row r="310" spans="1:76" x14ac:dyDescent="0.25">
      <c r="A310">
        <v>76466</v>
      </c>
      <c r="B310" t="s">
        <v>377</v>
      </c>
      <c r="C310" t="s">
        <v>608</v>
      </c>
      <c r="D310" t="s">
        <v>608</v>
      </c>
      <c r="E310" t="s">
        <v>769</v>
      </c>
      <c r="F310">
        <v>-19.94783</v>
      </c>
      <c r="G310">
        <v>-43.232959999999999</v>
      </c>
      <c r="H310" t="s">
        <v>825</v>
      </c>
      <c r="I310" t="s">
        <v>832</v>
      </c>
      <c r="J310" t="s">
        <v>838</v>
      </c>
      <c r="L310">
        <v>1553600000</v>
      </c>
      <c r="M310">
        <v>549456780</v>
      </c>
      <c r="N310">
        <v>0.51753000000000005</v>
      </c>
      <c r="O310">
        <v>1994</v>
      </c>
      <c r="P310">
        <v>2057</v>
      </c>
      <c r="Q310">
        <v>63</v>
      </c>
      <c r="AL310">
        <v>1424867.2187099999</v>
      </c>
      <c r="AM310">
        <v>2327043.1107299998</v>
      </c>
      <c r="AN310">
        <v>5848089.0000000009</v>
      </c>
      <c r="AO310">
        <v>5175300</v>
      </c>
      <c r="AP310">
        <v>9005022</v>
      </c>
      <c r="AQ310">
        <v>9936576</v>
      </c>
      <c r="AR310">
        <v>10350600</v>
      </c>
      <c r="AS310">
        <v>17544267</v>
      </c>
      <c r="AT310">
        <v>19407375</v>
      </c>
      <c r="AU310">
        <v>14697852</v>
      </c>
      <c r="AV310">
        <v>21477495</v>
      </c>
      <c r="AW310">
        <v>21322236</v>
      </c>
      <c r="AX310">
        <v>21063471</v>
      </c>
      <c r="AY310">
        <v>19562634</v>
      </c>
      <c r="AZ310">
        <v>17440761</v>
      </c>
      <c r="BA310">
        <v>21393655.140000001</v>
      </c>
      <c r="BB310">
        <v>21188195.73</v>
      </c>
      <c r="BC310">
        <v>19475688.960000001</v>
      </c>
      <c r="BD310">
        <v>18639360.48</v>
      </c>
      <c r="BE310">
        <v>13395228.99</v>
      </c>
      <c r="BF310">
        <v>8101932.1500000004</v>
      </c>
      <c r="BG310">
        <v>9991434.1800000016</v>
      </c>
      <c r="BH310">
        <v>10743405.27</v>
      </c>
      <c r="BI310">
        <v>12798516.9</v>
      </c>
      <c r="BJ310" t="s">
        <v>1080</v>
      </c>
      <c r="BK310">
        <v>401782580.42349952</v>
      </c>
      <c r="BL310">
        <v>33523349.549302481</v>
      </c>
      <c r="BM310">
        <v>25343978.520582162</v>
      </c>
      <c r="BN310">
        <v>6491609260.3049107</v>
      </c>
      <c r="BO310">
        <v>6491609260.3049107</v>
      </c>
      <c r="BP310">
        <f t="shared" si="29"/>
        <v>25343978.520582162</v>
      </c>
      <c r="BQ310">
        <f t="shared" si="30"/>
        <v>6.3078838544638506E-5</v>
      </c>
      <c r="BR310">
        <f t="shared" si="31"/>
        <v>3.9739668283122259E-3</v>
      </c>
      <c r="BS310">
        <v>24.723201998167951</v>
      </c>
      <c r="BT310">
        <v>19.29859549496592</v>
      </c>
      <c r="BU310">
        <f t="shared" si="32"/>
        <v>44.021797493133874</v>
      </c>
      <c r="BV310">
        <f t="shared" si="33"/>
        <v>111568.74901034027</v>
      </c>
      <c r="BW310">
        <f t="shared" si="35"/>
        <v>409457.30886794877</v>
      </c>
      <c r="BX310">
        <f t="shared" si="34"/>
        <v>1.0191016953406981E-3</v>
      </c>
    </row>
    <row r="311" spans="1:76" x14ac:dyDescent="0.25">
      <c r="A311">
        <v>59350</v>
      </c>
      <c r="B311" t="s">
        <v>378</v>
      </c>
      <c r="C311" t="s">
        <v>608</v>
      </c>
      <c r="D311" t="s">
        <v>608</v>
      </c>
      <c r="E311" t="s">
        <v>769</v>
      </c>
      <c r="F311">
        <v>-20.16929</v>
      </c>
      <c r="G311">
        <v>-43.879800000000003</v>
      </c>
      <c r="H311" t="s">
        <v>827</v>
      </c>
      <c r="I311" t="s">
        <v>832</v>
      </c>
      <c r="J311" t="s">
        <v>838</v>
      </c>
      <c r="K311" t="s">
        <v>866</v>
      </c>
      <c r="L311">
        <v>3746800000</v>
      </c>
      <c r="M311">
        <v>1501283680</v>
      </c>
      <c r="N311">
        <v>0.44307999999999997</v>
      </c>
      <c r="O311">
        <v>2003</v>
      </c>
      <c r="P311">
        <v>2118</v>
      </c>
      <c r="Q311">
        <v>115</v>
      </c>
      <c r="AL311">
        <v>0</v>
      </c>
      <c r="AM311">
        <v>0</v>
      </c>
      <c r="AN311">
        <v>0</v>
      </c>
      <c r="AO311">
        <v>5582808</v>
      </c>
      <c r="AP311">
        <v>5804348</v>
      </c>
      <c r="AQ311">
        <v>6247428</v>
      </c>
      <c r="AR311">
        <v>12672088</v>
      </c>
      <c r="AS311">
        <v>12937936</v>
      </c>
      <c r="AT311">
        <v>12051776</v>
      </c>
      <c r="AU311">
        <v>8030381.9199999999</v>
      </c>
      <c r="AV311">
        <v>13314554</v>
      </c>
      <c r="AW311">
        <v>13478493.6</v>
      </c>
      <c r="AX311">
        <v>14078423.92</v>
      </c>
      <c r="AY311">
        <v>13722630.68</v>
      </c>
      <c r="AZ311">
        <v>18166280</v>
      </c>
      <c r="BA311">
        <v>18343068.920000002</v>
      </c>
      <c r="BB311">
        <v>17781243.48</v>
      </c>
      <c r="BC311">
        <v>16336802.68</v>
      </c>
      <c r="BD311">
        <v>15718263</v>
      </c>
      <c r="BJ311" t="s">
        <v>1064</v>
      </c>
      <c r="BK311">
        <v>405607121.07782131</v>
      </c>
      <c r="BL311">
        <v>188371341.2463015</v>
      </c>
      <c r="BM311">
        <v>31650974.016720109</v>
      </c>
      <c r="BN311">
        <v>15655742518.351219</v>
      </c>
      <c r="BO311">
        <v>15655742518.351219</v>
      </c>
      <c r="BP311">
        <f t="shared" si="29"/>
        <v>31650974.016720109</v>
      </c>
      <c r="BQ311">
        <f t="shared" si="30"/>
        <v>7.8033575773063006E-5</v>
      </c>
      <c r="BR311">
        <f t="shared" si="31"/>
        <v>8.9738612139022463E-3</v>
      </c>
      <c r="BS311">
        <v>38.633664470357843</v>
      </c>
      <c r="BT311">
        <v>27.790415258303739</v>
      </c>
      <c r="BU311">
        <f t="shared" si="32"/>
        <v>66.424079728661582</v>
      </c>
      <c r="BV311">
        <f t="shared" si="33"/>
        <v>210238.68215764128</v>
      </c>
      <c r="BW311">
        <f t="shared" si="35"/>
        <v>771575.96351854352</v>
      </c>
      <c r="BX311">
        <f t="shared" si="34"/>
        <v>1.9022742043291346E-3</v>
      </c>
    </row>
    <row r="312" spans="1:76" x14ac:dyDescent="0.25">
      <c r="A312">
        <v>34439</v>
      </c>
      <c r="B312" t="s">
        <v>379</v>
      </c>
      <c r="C312" t="s">
        <v>608</v>
      </c>
      <c r="D312" t="s">
        <v>608</v>
      </c>
      <c r="E312" t="s">
        <v>769</v>
      </c>
      <c r="F312">
        <v>-18.807369999999999</v>
      </c>
      <c r="G312">
        <v>-43.41283</v>
      </c>
      <c r="H312" t="s">
        <v>825</v>
      </c>
      <c r="I312" t="s">
        <v>832</v>
      </c>
      <c r="J312" t="s">
        <v>838</v>
      </c>
      <c r="K312" t="s">
        <v>866</v>
      </c>
      <c r="L312">
        <v>3493000000</v>
      </c>
      <c r="M312">
        <v>976872754.5454545</v>
      </c>
      <c r="N312">
        <v>0.34665363636363627</v>
      </c>
      <c r="O312">
        <v>2014</v>
      </c>
      <c r="P312">
        <v>2074</v>
      </c>
      <c r="Q312">
        <v>60</v>
      </c>
      <c r="AZ312">
        <v>238393.7057272727</v>
      </c>
      <c r="BA312">
        <v>3180269.7907272722</v>
      </c>
      <c r="BB312">
        <v>5595301.679181817</v>
      </c>
      <c r="BC312">
        <v>5819343.9243636345</v>
      </c>
      <c r="BD312">
        <v>1172382.5981818179</v>
      </c>
      <c r="BE312">
        <v>8012864.139181816</v>
      </c>
      <c r="BF312">
        <v>8347939.5440909071</v>
      </c>
      <c r="BG312">
        <v>7954106.34781818</v>
      </c>
      <c r="BH312">
        <v>7481374.7839090889</v>
      </c>
      <c r="BI312">
        <v>8392831.1899999976</v>
      </c>
      <c r="BJ312" t="s">
        <v>1161</v>
      </c>
      <c r="BK312">
        <v>96815370.946474776</v>
      </c>
      <c r="BL312">
        <v>23775762.099765468</v>
      </c>
      <c r="BM312">
        <v>23775762.099765468</v>
      </c>
      <c r="BN312">
        <v>14595256916.99605</v>
      </c>
      <c r="BO312">
        <v>14595256916.99605</v>
      </c>
      <c r="BP312">
        <f t="shared" si="29"/>
        <v>23775762.099765468</v>
      </c>
      <c r="BQ312">
        <f t="shared" si="30"/>
        <v>2.4557838148355702E-4</v>
      </c>
      <c r="BR312">
        <f t="shared" si="31"/>
        <v>1.4734702889013421E-2</v>
      </c>
      <c r="BS312">
        <v>63.074591576865352</v>
      </c>
      <c r="BT312">
        <v>20.604700860503069</v>
      </c>
      <c r="BU312">
        <f t="shared" si="32"/>
        <v>83.679292437368417</v>
      </c>
      <c r="BV312">
        <f t="shared" si="33"/>
        <v>198953.89496675754</v>
      </c>
      <c r="BW312">
        <f t="shared" si="35"/>
        <v>730160.79452800017</v>
      </c>
      <c r="BX312">
        <f t="shared" si="34"/>
        <v>7.5417858485681563E-3</v>
      </c>
    </row>
    <row r="313" spans="1:76" x14ac:dyDescent="0.25">
      <c r="A313">
        <v>31822</v>
      </c>
      <c r="B313" t="s">
        <v>380</v>
      </c>
      <c r="C313" t="s">
        <v>608</v>
      </c>
      <c r="D313" t="s">
        <v>608</v>
      </c>
      <c r="E313" t="s">
        <v>781</v>
      </c>
      <c r="F313">
        <v>47.525590000000001</v>
      </c>
      <c r="G313">
        <v>-92.641530000000003</v>
      </c>
      <c r="H313" t="s">
        <v>825</v>
      </c>
      <c r="I313" t="s">
        <v>832</v>
      </c>
      <c r="J313" t="s">
        <v>838</v>
      </c>
      <c r="K313" t="s">
        <v>866</v>
      </c>
      <c r="L313">
        <v>872300000</v>
      </c>
      <c r="M313">
        <v>279144768.14285707</v>
      </c>
      <c r="N313">
        <v>0.36053571428571429</v>
      </c>
      <c r="O313">
        <v>1952</v>
      </c>
      <c r="P313">
        <v>2023</v>
      </c>
      <c r="Q313">
        <v>71</v>
      </c>
      <c r="V313">
        <v>3204801.964285715</v>
      </c>
      <c r="W313">
        <v>3648621.4285714291</v>
      </c>
      <c r="X313">
        <v>1809889.2857142859</v>
      </c>
      <c r="Y313">
        <v>2779730.3571428568</v>
      </c>
      <c r="Z313">
        <v>4830818.0357142854</v>
      </c>
      <c r="AA313">
        <v>4920951.9642857146</v>
      </c>
      <c r="AB313">
        <v>4881653.5714285718</v>
      </c>
      <c r="AC313">
        <v>5368016.25</v>
      </c>
      <c r="AD313">
        <v>4794764.4642857146</v>
      </c>
      <c r="AE313">
        <v>5191353.75</v>
      </c>
      <c r="AF313">
        <v>5206135.7142857146</v>
      </c>
      <c r="AG313">
        <v>4919509.8214285718</v>
      </c>
      <c r="AH313">
        <v>4838749.8214285718</v>
      </c>
      <c r="AI313">
        <v>5253365.8928571427</v>
      </c>
      <c r="AJ313">
        <v>5115280.7142857146</v>
      </c>
      <c r="AK313">
        <v>4691101.0724999998</v>
      </c>
      <c r="AL313">
        <v>5696464.2857142854</v>
      </c>
      <c r="AM313">
        <v>4759071.4285714291</v>
      </c>
      <c r="AN313">
        <v>5444089.2857142854</v>
      </c>
      <c r="AO313">
        <v>5155300.1785714291</v>
      </c>
      <c r="AP313">
        <v>5527733.5714285718</v>
      </c>
      <c r="AQ313">
        <v>5396859.1071428573</v>
      </c>
      <c r="AR313">
        <v>5331241.6071428573</v>
      </c>
      <c r="AS313">
        <v>4938877.8</v>
      </c>
      <c r="AT313">
        <v>5263821.4285714291</v>
      </c>
      <c r="AU313">
        <v>2776125</v>
      </c>
      <c r="AV313">
        <v>4774935</v>
      </c>
      <c r="AW313">
        <v>5101580.3571428573</v>
      </c>
      <c r="AX313">
        <v>5102330.9924999997</v>
      </c>
      <c r="AY313">
        <v>5265867.1082142862</v>
      </c>
      <c r="AZ313">
        <v>5363989.0660714284</v>
      </c>
      <c r="BA313">
        <v>4448185.808571429</v>
      </c>
      <c r="BB313">
        <v>4906087.4373214282</v>
      </c>
      <c r="BC313">
        <v>5233160.029285714</v>
      </c>
      <c r="BD313">
        <v>5200452.589821429</v>
      </c>
      <c r="BE313">
        <v>4709843.8821428576</v>
      </c>
      <c r="BF313">
        <v>4611722.2848214284</v>
      </c>
      <c r="BG313">
        <v>5265867.1082142862</v>
      </c>
      <c r="BH313">
        <v>4938794.8767857142</v>
      </c>
      <c r="BI313">
        <v>5069623.5530357147</v>
      </c>
      <c r="BJ313" t="s">
        <v>1111</v>
      </c>
      <c r="BK313">
        <v>296875612.38224322</v>
      </c>
      <c r="BL313">
        <v>327846439.20240313</v>
      </c>
      <c r="BM313">
        <v>93986586.164724976</v>
      </c>
      <c r="BN313">
        <v>3644844720.4968948</v>
      </c>
      <c r="BO313">
        <v>3644844720.4968948</v>
      </c>
      <c r="BP313">
        <f t="shared" si="29"/>
        <v>93986586.164724976</v>
      </c>
      <c r="BQ313">
        <f t="shared" si="30"/>
        <v>3.165857424614327E-4</v>
      </c>
      <c r="BR313">
        <f t="shared" si="31"/>
        <v>2.2477587714761722E-2</v>
      </c>
      <c r="BS313">
        <v>33.568571065143992</v>
      </c>
      <c r="BT313">
        <v>13.249049896058009</v>
      </c>
      <c r="BU313">
        <f t="shared" si="32"/>
        <v>46.817620961202003</v>
      </c>
      <c r="BV313">
        <f t="shared" si="33"/>
        <v>440022.8366497446</v>
      </c>
      <c r="BW313">
        <f t="shared" si="35"/>
        <v>1614883.8105045627</v>
      </c>
      <c r="BX313">
        <f t="shared" si="34"/>
        <v>5.4395974042667859E-3</v>
      </c>
    </row>
    <row r="314" spans="1:76" x14ac:dyDescent="0.25">
      <c r="A314">
        <v>68556</v>
      </c>
      <c r="B314" t="s">
        <v>381</v>
      </c>
      <c r="C314" t="s">
        <v>608</v>
      </c>
      <c r="D314" t="s">
        <v>608</v>
      </c>
      <c r="E314" t="s">
        <v>767</v>
      </c>
      <c r="F314">
        <v>40.380070000000003</v>
      </c>
      <c r="G314">
        <v>117.01439999999999</v>
      </c>
      <c r="H314" t="s">
        <v>825</v>
      </c>
      <c r="I314" t="s">
        <v>832</v>
      </c>
      <c r="J314" t="s">
        <v>838</v>
      </c>
      <c r="K314" t="s">
        <v>866</v>
      </c>
      <c r="N314">
        <v>0.27</v>
      </c>
      <c r="O314">
        <v>1986</v>
      </c>
      <c r="P314">
        <v>2020</v>
      </c>
      <c r="Q314">
        <v>34</v>
      </c>
      <c r="AL314">
        <v>53163</v>
      </c>
      <c r="AM314">
        <v>67500</v>
      </c>
      <c r="AN314">
        <v>51840</v>
      </c>
      <c r="AO314">
        <v>82350</v>
      </c>
      <c r="AP314">
        <v>80460</v>
      </c>
      <c r="AQ314">
        <v>98820</v>
      </c>
      <c r="AR314">
        <v>126900</v>
      </c>
      <c r="AS314">
        <v>153360</v>
      </c>
      <c r="AT314">
        <v>178200</v>
      </c>
      <c r="AU314">
        <v>193050</v>
      </c>
      <c r="AV314">
        <v>195750</v>
      </c>
      <c r="AW314">
        <v>194940</v>
      </c>
      <c r="AX314">
        <v>178740</v>
      </c>
      <c r="AY314">
        <v>67500</v>
      </c>
      <c r="AZ314">
        <v>67500</v>
      </c>
      <c r="BA314">
        <v>48600</v>
      </c>
      <c r="BB314">
        <v>32400</v>
      </c>
      <c r="BC314">
        <v>39420</v>
      </c>
      <c r="BD314">
        <v>45225</v>
      </c>
      <c r="BJ314" t="s">
        <v>1162</v>
      </c>
      <c r="BK314">
        <v>2008121.4453271669</v>
      </c>
      <c r="BL314">
        <v>9711061.4247244634</v>
      </c>
      <c r="BM314">
        <v>9711061.4247244634</v>
      </c>
      <c r="BN314">
        <v>50912298.012470402</v>
      </c>
      <c r="BO314">
        <v>50912298.012470402</v>
      </c>
      <c r="BP314">
        <f t="shared" si="29"/>
        <v>9711061.4247244634</v>
      </c>
      <c r="BQ314">
        <f t="shared" si="30"/>
        <v>4.8358934900684346E-3</v>
      </c>
      <c r="BR314">
        <f t="shared" si="31"/>
        <v>0.16442037866232678</v>
      </c>
      <c r="BS314">
        <v>13.225549092201669</v>
      </c>
      <c r="BT314">
        <v>4.508491959971308</v>
      </c>
      <c r="BU314">
        <f t="shared" si="32"/>
        <v>17.734041052172977</v>
      </c>
      <c r="BV314">
        <f t="shared" si="33"/>
        <v>17221.636196623702</v>
      </c>
      <c r="BW314">
        <f t="shared" si="35"/>
        <v>63203.404841608986</v>
      </c>
      <c r="BX314">
        <f t="shared" si="34"/>
        <v>3.1473895659389149E-2</v>
      </c>
    </row>
    <row r="315" spans="1:76" x14ac:dyDescent="0.25">
      <c r="A315">
        <v>31819</v>
      </c>
      <c r="B315" t="s">
        <v>382</v>
      </c>
      <c r="C315" t="s">
        <v>608</v>
      </c>
      <c r="D315" t="s">
        <v>608</v>
      </c>
      <c r="E315" t="s">
        <v>787</v>
      </c>
      <c r="F315">
        <v>52.754159999999999</v>
      </c>
      <c r="G315">
        <v>-67.327370000000002</v>
      </c>
      <c r="H315" t="s">
        <v>825</v>
      </c>
      <c r="I315" t="s">
        <v>832</v>
      </c>
      <c r="J315" t="s">
        <v>838</v>
      </c>
      <c r="K315" t="s">
        <v>866</v>
      </c>
      <c r="L315">
        <v>2405000000</v>
      </c>
      <c r="M315">
        <v>628337828.41666663</v>
      </c>
      <c r="N315">
        <v>0.29041666666666671</v>
      </c>
      <c r="O315">
        <v>1976</v>
      </c>
      <c r="P315">
        <v>2052</v>
      </c>
      <c r="Q315">
        <v>76</v>
      </c>
      <c r="AK315">
        <v>4356250.0000000009</v>
      </c>
      <c r="AL315">
        <v>2904166.666666667</v>
      </c>
      <c r="AM315">
        <v>4182000</v>
      </c>
      <c r="AN315">
        <v>3397875</v>
      </c>
      <c r="AO315">
        <v>3862541.666666667</v>
      </c>
      <c r="AP315">
        <v>3804458.333333334</v>
      </c>
      <c r="AQ315">
        <v>3148407.083333334</v>
      </c>
      <c r="AR315">
        <v>4094875</v>
      </c>
      <c r="AS315">
        <v>3935145.833333334</v>
      </c>
      <c r="AT315">
        <v>4007750</v>
      </c>
      <c r="AU315">
        <v>3804458.333333334</v>
      </c>
      <c r="AV315">
        <v>4385291.666666667</v>
      </c>
      <c r="AW315">
        <v>4385291.666666667</v>
      </c>
      <c r="AX315">
        <v>4367866.666666667</v>
      </c>
      <c r="AY315">
        <v>5227500.0000000009</v>
      </c>
      <c r="AZ315">
        <v>6766708.333333334</v>
      </c>
      <c r="BA315">
        <v>7521791.6666666679</v>
      </c>
      <c r="BB315">
        <v>7260416.6666666679</v>
      </c>
      <c r="BC315">
        <v>7347541.6666666679</v>
      </c>
      <c r="BD315">
        <v>7115208.3333333349</v>
      </c>
      <c r="BE315">
        <v>6911916.6666666679</v>
      </c>
      <c r="BF315">
        <v>6737666.6666666679</v>
      </c>
      <c r="BG315">
        <v>6360125.0000000009</v>
      </c>
      <c r="BH315">
        <v>6970000.0000000009</v>
      </c>
      <c r="BI315">
        <v>6505333.333333334</v>
      </c>
      <c r="BJ315" t="s">
        <v>1078</v>
      </c>
      <c r="BK315">
        <v>404150581.48095387</v>
      </c>
      <c r="BL315">
        <v>238068257.0531927</v>
      </c>
      <c r="BM315">
        <v>117603811.8954356</v>
      </c>
      <c r="BN315">
        <v>10049124788.25522</v>
      </c>
      <c r="BO315">
        <v>10049124788.25522</v>
      </c>
      <c r="BP315">
        <f t="shared" si="29"/>
        <v>117603811.8954356</v>
      </c>
      <c r="BQ315">
        <f t="shared" si="30"/>
        <v>2.9099008459790586E-4</v>
      </c>
      <c r="BR315">
        <f t="shared" si="31"/>
        <v>2.2115246429440846E-2</v>
      </c>
      <c r="BS315">
        <v>17.483873275690112</v>
      </c>
      <c r="BT315">
        <v>7.0007750484550444</v>
      </c>
      <c r="BU315">
        <f t="shared" si="32"/>
        <v>24.484648324145155</v>
      </c>
      <c r="BV315">
        <f t="shared" si="33"/>
        <v>287948.79758386593</v>
      </c>
      <c r="BW315">
        <f t="shared" si="35"/>
        <v>1056772.087132788</v>
      </c>
      <c r="BX315">
        <f t="shared" si="34"/>
        <v>2.6147978885998212E-3</v>
      </c>
    </row>
    <row r="316" spans="1:76" x14ac:dyDescent="0.25">
      <c r="A316">
        <v>36945</v>
      </c>
      <c r="B316" t="s">
        <v>383</v>
      </c>
      <c r="C316" t="s">
        <v>608</v>
      </c>
      <c r="D316" t="s">
        <v>608</v>
      </c>
      <c r="E316" t="s">
        <v>765</v>
      </c>
      <c r="F316">
        <v>-21.54083</v>
      </c>
      <c r="G316">
        <v>119.28833</v>
      </c>
      <c r="H316" t="s">
        <v>825</v>
      </c>
      <c r="I316" t="s">
        <v>832</v>
      </c>
      <c r="J316" t="s">
        <v>838</v>
      </c>
      <c r="K316" t="s">
        <v>867</v>
      </c>
      <c r="L316">
        <v>54900000</v>
      </c>
      <c r="M316">
        <v>21499450</v>
      </c>
      <c r="N316">
        <v>0.57419571428571425</v>
      </c>
      <c r="O316">
        <v>2014</v>
      </c>
      <c r="P316">
        <v>2022</v>
      </c>
      <c r="Q316">
        <v>8</v>
      </c>
      <c r="AZ316">
        <v>653348.01930428564</v>
      </c>
      <c r="BA316">
        <v>1346902.370914286</v>
      </c>
      <c r="BD316">
        <v>2550577.3628571429</v>
      </c>
      <c r="BE316">
        <v>4139951.1</v>
      </c>
      <c r="BF316">
        <v>4139951.1</v>
      </c>
      <c r="BG316">
        <v>4033724.8928571432</v>
      </c>
      <c r="BH316">
        <v>3725381.7942857142</v>
      </c>
      <c r="BJ316" t="s">
        <v>1163</v>
      </c>
      <c r="BK316">
        <v>23848868.315397769</v>
      </c>
      <c r="BL316">
        <v>3292746.1888827658</v>
      </c>
      <c r="BM316">
        <v>3292746.1888827658</v>
      </c>
      <c r="BN316">
        <v>229395821.5697346</v>
      </c>
      <c r="BO316">
        <v>229395821.5697346</v>
      </c>
      <c r="BP316">
        <f t="shared" si="29"/>
        <v>3292746.1888827658</v>
      </c>
      <c r="BQ316">
        <f t="shared" si="30"/>
        <v>1.3806718815067794E-4</v>
      </c>
      <c r="BR316">
        <f t="shared" si="31"/>
        <v>1.1045375052054236E-3</v>
      </c>
      <c r="BS316">
        <v>7.8154859373372787</v>
      </c>
      <c r="BT316">
        <v>1.973096444669322</v>
      </c>
      <c r="BU316">
        <f t="shared" si="32"/>
        <v>9.7885823820066005</v>
      </c>
      <c r="BV316">
        <f t="shared" si="33"/>
        <v>3223.131733291722</v>
      </c>
      <c r="BW316">
        <f t="shared" si="35"/>
        <v>11828.89346118062</v>
      </c>
      <c r="BX316">
        <f t="shared" si="34"/>
        <v>4.9599391068562448E-4</v>
      </c>
    </row>
    <row r="317" spans="1:76" x14ac:dyDescent="0.25">
      <c r="A317">
        <v>74760</v>
      </c>
      <c r="B317" t="s">
        <v>384</v>
      </c>
      <c r="C317" t="s">
        <v>608</v>
      </c>
      <c r="D317" t="s">
        <v>608</v>
      </c>
      <c r="E317" t="s">
        <v>769</v>
      </c>
      <c r="F317">
        <v>-6.0501100000000001</v>
      </c>
      <c r="G317">
        <v>-50.183700000000002</v>
      </c>
      <c r="H317" t="s">
        <v>827</v>
      </c>
      <c r="I317" t="s">
        <v>832</v>
      </c>
      <c r="J317" t="s">
        <v>838</v>
      </c>
      <c r="L317">
        <v>1405500000</v>
      </c>
      <c r="M317">
        <v>923866300</v>
      </c>
      <c r="N317">
        <v>0.66500000000000004</v>
      </c>
      <c r="O317">
        <v>1994</v>
      </c>
      <c r="P317">
        <v>2033</v>
      </c>
      <c r="Q317">
        <v>39</v>
      </c>
      <c r="AM317">
        <v>9908500</v>
      </c>
      <c r="AN317">
        <v>8512000</v>
      </c>
      <c r="AO317">
        <v>8778000</v>
      </c>
      <c r="AP317">
        <v>12901000</v>
      </c>
      <c r="AQ317">
        <v>14563500</v>
      </c>
      <c r="AR317">
        <v>22809500</v>
      </c>
      <c r="AS317">
        <v>26799500</v>
      </c>
      <c r="AT317">
        <v>29459500</v>
      </c>
      <c r="AU317">
        <v>20615000</v>
      </c>
      <c r="AV317">
        <v>20083000</v>
      </c>
      <c r="AW317">
        <v>25868500</v>
      </c>
      <c r="AX317">
        <v>26134500</v>
      </c>
      <c r="AY317">
        <v>20814500</v>
      </c>
      <c r="BJ317" t="s">
        <v>1164</v>
      </c>
      <c r="BK317">
        <v>376602094.71111763</v>
      </c>
      <c r="BL317">
        <v>80571884.181522921</v>
      </c>
      <c r="BM317">
        <v>21736685.32710094</v>
      </c>
      <c r="BN317">
        <v>5872783738.0011292</v>
      </c>
      <c r="BO317">
        <v>5872783738.0011292</v>
      </c>
      <c r="BP317">
        <f t="shared" si="29"/>
        <v>21736685.32710094</v>
      </c>
      <c r="BQ317">
        <f t="shared" si="30"/>
        <v>5.7717908722134504E-5</v>
      </c>
      <c r="BR317">
        <f t="shared" si="31"/>
        <v>2.2509984401632458E-3</v>
      </c>
      <c r="BS317">
        <v>47.462887698521953</v>
      </c>
      <c r="BT317">
        <v>19.067665416121319</v>
      </c>
      <c r="BU317">
        <f t="shared" si="32"/>
        <v>66.530553114643268</v>
      </c>
      <c r="BV317">
        <f t="shared" si="33"/>
        <v>144615.3697690976</v>
      </c>
      <c r="BW317">
        <f t="shared" si="35"/>
        <v>530738.40705258818</v>
      </c>
      <c r="BX317">
        <f t="shared" si="34"/>
        <v>1.4092816118288051E-3</v>
      </c>
    </row>
    <row r="318" spans="1:76" x14ac:dyDescent="0.25">
      <c r="A318">
        <v>74762</v>
      </c>
      <c r="B318" t="s">
        <v>385</v>
      </c>
      <c r="C318" t="s">
        <v>608</v>
      </c>
      <c r="D318" t="s">
        <v>608</v>
      </c>
      <c r="E318" t="s">
        <v>769</v>
      </c>
      <c r="F318">
        <v>-6.0806100000000001</v>
      </c>
      <c r="G318">
        <v>-50.146839999999997</v>
      </c>
      <c r="H318" t="s">
        <v>827</v>
      </c>
      <c r="I318" t="s">
        <v>832</v>
      </c>
      <c r="J318" t="s">
        <v>838</v>
      </c>
      <c r="L318">
        <v>980600000</v>
      </c>
      <c r="M318">
        <v>644468800</v>
      </c>
      <c r="N318">
        <v>0.67200000000000004</v>
      </c>
      <c r="O318">
        <v>1998</v>
      </c>
      <c r="P318">
        <v>2035</v>
      </c>
      <c r="Q318">
        <v>37</v>
      </c>
      <c r="AM318">
        <v>7660800.0000000009</v>
      </c>
      <c r="AN318">
        <v>15657600</v>
      </c>
      <c r="AO318">
        <v>16329600</v>
      </c>
      <c r="AP318">
        <v>18883200</v>
      </c>
      <c r="AQ318">
        <v>15792000</v>
      </c>
      <c r="AR318">
        <v>19017600</v>
      </c>
      <c r="AS318">
        <v>24192000</v>
      </c>
      <c r="AT318">
        <v>26275200</v>
      </c>
      <c r="AU318">
        <v>24729600</v>
      </c>
      <c r="AV318">
        <v>24864000</v>
      </c>
      <c r="AW318">
        <v>34137600</v>
      </c>
      <c r="AX318">
        <v>32793600</v>
      </c>
      <c r="AY318">
        <v>36019200</v>
      </c>
      <c r="BJ318" t="s">
        <v>1164</v>
      </c>
      <c r="BK318">
        <v>1239092871.4386799</v>
      </c>
      <c r="BL318">
        <v>80571884.181522921</v>
      </c>
      <c r="BM318">
        <v>15165417.0272182</v>
      </c>
      <c r="BN318">
        <v>4097368718.2382841</v>
      </c>
      <c r="BO318">
        <v>4097368718.2382841</v>
      </c>
      <c r="BP318">
        <f t="shared" si="29"/>
        <v>15165417.0272182</v>
      </c>
      <c r="BQ318">
        <f t="shared" si="30"/>
        <v>1.2239128621255008E-5</v>
      </c>
      <c r="BR318">
        <f t="shared" si="31"/>
        <v>4.5284775898643532E-4</v>
      </c>
      <c r="BS318">
        <v>47.462887698521953</v>
      </c>
      <c r="BT318">
        <v>19.067665416121319</v>
      </c>
      <c r="BU318">
        <f t="shared" si="32"/>
        <v>66.530553114643268</v>
      </c>
      <c r="BV318">
        <f t="shared" si="33"/>
        <v>100896.35830350559</v>
      </c>
      <c r="BW318">
        <f t="shared" si="35"/>
        <v>370289.63497386553</v>
      </c>
      <c r="BX318">
        <f t="shared" si="34"/>
        <v>2.98839290830502E-4</v>
      </c>
    </row>
    <row r="319" spans="1:76" x14ac:dyDescent="0.25">
      <c r="A319">
        <v>36395</v>
      </c>
      <c r="B319" t="s">
        <v>386</v>
      </c>
      <c r="C319" t="s">
        <v>608</v>
      </c>
      <c r="D319" t="s">
        <v>608</v>
      </c>
      <c r="E319" t="s">
        <v>769</v>
      </c>
      <c r="F319">
        <v>-20.463609999999999</v>
      </c>
      <c r="G319">
        <v>-43.902439999999999</v>
      </c>
      <c r="H319" t="s">
        <v>827</v>
      </c>
      <c r="I319" t="s">
        <v>832</v>
      </c>
      <c r="J319" t="s">
        <v>838</v>
      </c>
      <c r="N319">
        <v>0.64</v>
      </c>
      <c r="O319">
        <v>2007</v>
      </c>
      <c r="P319">
        <v>2041</v>
      </c>
      <c r="Q319">
        <v>34</v>
      </c>
      <c r="AS319">
        <v>2816000</v>
      </c>
      <c r="AT319">
        <v>3200000</v>
      </c>
      <c r="AU319">
        <v>3648000</v>
      </c>
      <c r="AV319">
        <v>4224000</v>
      </c>
      <c r="AW319">
        <v>4096000</v>
      </c>
      <c r="AX319">
        <v>2944000</v>
      </c>
      <c r="AY319">
        <v>2560000</v>
      </c>
      <c r="AZ319">
        <v>2816000</v>
      </c>
      <c r="BJ319" t="s">
        <v>1064</v>
      </c>
      <c r="BK319">
        <v>40652953.01726488</v>
      </c>
      <c r="BL319">
        <v>188371341.2463015</v>
      </c>
      <c r="BM319">
        <v>1693731.150541648</v>
      </c>
      <c r="BN319">
        <v>837782078.18132222</v>
      </c>
      <c r="BO319">
        <v>837782078.18132222</v>
      </c>
      <c r="BP319">
        <f t="shared" si="29"/>
        <v>1693731.150541648</v>
      </c>
      <c r="BQ319">
        <f t="shared" si="30"/>
        <v>4.1663176345943142E-5</v>
      </c>
      <c r="BR319">
        <f t="shared" si="31"/>
        <v>1.4165479957620668E-3</v>
      </c>
      <c r="BS319">
        <v>38.633664470357843</v>
      </c>
      <c r="BT319">
        <v>27.790415258303739</v>
      </c>
      <c r="BU319">
        <f t="shared" si="32"/>
        <v>66.424079728661582</v>
      </c>
      <c r="BV319">
        <f t="shared" si="33"/>
        <v>11250.453298249613</v>
      </c>
      <c r="BW319">
        <f t="shared" si="35"/>
        <v>41289.163604576082</v>
      </c>
      <c r="BX319">
        <f t="shared" si="34"/>
        <v>1.0156498000782627E-3</v>
      </c>
    </row>
    <row r="320" spans="1:76" x14ac:dyDescent="0.25">
      <c r="A320">
        <v>59223</v>
      </c>
      <c r="B320" t="s">
        <v>387</v>
      </c>
      <c r="C320" t="s">
        <v>608</v>
      </c>
      <c r="D320" t="s">
        <v>671</v>
      </c>
      <c r="E320" t="s">
        <v>767</v>
      </c>
      <c r="F320">
        <v>41.095999999999997</v>
      </c>
      <c r="G320">
        <v>123.812</v>
      </c>
      <c r="H320" t="s">
        <v>825</v>
      </c>
      <c r="I320" t="s">
        <v>832</v>
      </c>
      <c r="J320" t="s">
        <v>838</v>
      </c>
      <c r="K320" t="s">
        <v>866</v>
      </c>
      <c r="N320">
        <v>0.27</v>
      </c>
      <c r="O320">
        <v>1970</v>
      </c>
      <c r="P320">
        <v>2039</v>
      </c>
      <c r="Q320">
        <v>69</v>
      </c>
      <c r="AM320">
        <v>105536.79</v>
      </c>
      <c r="AO320">
        <v>930690.00000000012</v>
      </c>
      <c r="AP320">
        <v>1047600</v>
      </c>
      <c r="AQ320">
        <v>1120500</v>
      </c>
      <c r="AR320">
        <v>1228500</v>
      </c>
      <c r="AS320">
        <v>1242000</v>
      </c>
      <c r="AT320">
        <v>1218510</v>
      </c>
      <c r="AU320">
        <v>1244970</v>
      </c>
      <c r="AV320">
        <v>1230390</v>
      </c>
      <c r="AW320">
        <v>1234170</v>
      </c>
      <c r="AX320">
        <v>1205010</v>
      </c>
      <c r="AY320">
        <v>1255500</v>
      </c>
      <c r="AZ320">
        <v>1248936.3</v>
      </c>
      <c r="BA320">
        <v>1282500</v>
      </c>
      <c r="BB320">
        <v>1107000</v>
      </c>
      <c r="BC320">
        <v>1218510</v>
      </c>
      <c r="BD320">
        <v>1128600</v>
      </c>
      <c r="BE320">
        <v>1169572.5</v>
      </c>
      <c r="BF320">
        <v>1152219.8700000001</v>
      </c>
      <c r="BG320">
        <v>1126980</v>
      </c>
      <c r="BH320">
        <v>1296000</v>
      </c>
      <c r="BI320">
        <v>1104011.9099999999</v>
      </c>
      <c r="BJ320" t="s">
        <v>1076</v>
      </c>
      <c r="BK320">
        <v>49532012.512172379</v>
      </c>
      <c r="BL320">
        <v>193864716.40165299</v>
      </c>
      <c r="BM320">
        <v>50013801.45547384</v>
      </c>
      <c r="BN320">
        <v>1255794856.4541509</v>
      </c>
      <c r="BO320">
        <v>1255794856.4541509</v>
      </c>
      <c r="BP320">
        <f t="shared" si="29"/>
        <v>50013801.45547384</v>
      </c>
      <c r="BQ320">
        <f t="shared" si="30"/>
        <v>1.0097268194621219E-3</v>
      </c>
      <c r="BR320">
        <f t="shared" si="31"/>
        <v>6.9671150542886418E-2</v>
      </c>
      <c r="BS320">
        <v>25.83128265453313</v>
      </c>
      <c r="BT320">
        <v>5.2858858909796984</v>
      </c>
      <c r="BU320">
        <f t="shared" si="32"/>
        <v>31.117168545512829</v>
      </c>
      <c r="BV320">
        <f t="shared" si="33"/>
        <v>155628.78894917943</v>
      </c>
      <c r="BW320">
        <f t="shared" si="35"/>
        <v>571157.6554434885</v>
      </c>
      <c r="BX320">
        <f t="shared" si="34"/>
        <v>1.1531081142788772E-2</v>
      </c>
    </row>
    <row r="321" spans="1:76" x14ac:dyDescent="0.25">
      <c r="A321">
        <v>31904</v>
      </c>
      <c r="B321" t="s">
        <v>388</v>
      </c>
      <c r="C321" t="s">
        <v>608</v>
      </c>
      <c r="D321" t="s">
        <v>608</v>
      </c>
      <c r="E321" t="s">
        <v>765</v>
      </c>
      <c r="F321">
        <v>-23.336970000000001</v>
      </c>
      <c r="G321">
        <v>119.81088</v>
      </c>
      <c r="H321" t="s">
        <v>825</v>
      </c>
      <c r="I321" t="s">
        <v>832</v>
      </c>
      <c r="J321" t="s">
        <v>838</v>
      </c>
      <c r="K321" t="s">
        <v>866</v>
      </c>
      <c r="L321">
        <v>1802000000</v>
      </c>
      <c r="M321">
        <v>651005400</v>
      </c>
      <c r="N321">
        <v>0.62894307692307694</v>
      </c>
      <c r="O321">
        <v>1969</v>
      </c>
      <c r="P321">
        <v>2052</v>
      </c>
      <c r="Q321">
        <v>83</v>
      </c>
      <c r="V321">
        <v>19434341.07692308</v>
      </c>
      <c r="W321">
        <v>18107271.184615381</v>
      </c>
      <c r="X321">
        <v>17660721.600000001</v>
      </c>
      <c r="Y321">
        <v>19100372.303076919</v>
      </c>
      <c r="Z321">
        <v>21194752.749230769</v>
      </c>
      <c r="AA321">
        <v>17233040.307692312</v>
      </c>
      <c r="AB321">
        <v>15330487.5</v>
      </c>
      <c r="AC321">
        <v>17416062.743076921</v>
      </c>
      <c r="AD321">
        <v>17105364.863076929</v>
      </c>
      <c r="AE321">
        <v>14051217.28153846</v>
      </c>
      <c r="AF321">
        <v>16455037.72153846</v>
      </c>
      <c r="AG321">
        <v>18793448.081538461</v>
      </c>
      <c r="AH321">
        <v>19978376.838461541</v>
      </c>
      <c r="AI321">
        <v>19829317.32923077</v>
      </c>
      <c r="AJ321">
        <v>19470819.77538462</v>
      </c>
      <c r="AK321">
        <v>17568266.967692312</v>
      </c>
      <c r="AL321">
        <v>14339902.15384615</v>
      </c>
      <c r="AM321">
        <v>15538667.658461539</v>
      </c>
      <c r="AN321">
        <v>17295934.61538462</v>
      </c>
      <c r="AO321">
        <v>16248744.392307689</v>
      </c>
      <c r="AP321">
        <v>18099723.86769231</v>
      </c>
      <c r="AQ321">
        <v>19042509.539999999</v>
      </c>
      <c r="AR321">
        <v>18330545.976923078</v>
      </c>
      <c r="AS321">
        <v>21684479.27607692</v>
      </c>
      <c r="AT321">
        <v>22442168.88767539</v>
      </c>
      <c r="AU321">
        <v>23196678.563076921</v>
      </c>
      <c r="AV321">
        <v>23749519.527692311</v>
      </c>
      <c r="AW321">
        <v>33478639.984615389</v>
      </c>
      <c r="AX321">
        <v>37977802.524733849</v>
      </c>
      <c r="AY321">
        <v>39213971.903076917</v>
      </c>
      <c r="AZ321">
        <v>42113399.487692311</v>
      </c>
      <c r="BA321">
        <v>47131736.298461542</v>
      </c>
      <c r="BB321">
        <v>48792146.021538474</v>
      </c>
      <c r="BC321">
        <v>50524884.19846154</v>
      </c>
      <c r="BD321">
        <v>49628011.370769233</v>
      </c>
      <c r="BE321">
        <v>49295929.426153854</v>
      </c>
      <c r="BF321">
        <v>48570129.115384623</v>
      </c>
      <c r="BG321">
        <v>46779528.175384618</v>
      </c>
      <c r="BH321">
        <v>42206483.063076921</v>
      </c>
      <c r="BI321">
        <v>42135486.710667692</v>
      </c>
      <c r="BJ321" t="s">
        <v>1165</v>
      </c>
      <c r="BK321">
        <v>1049599230.433532</v>
      </c>
      <c r="BL321">
        <v>96727461.567549378</v>
      </c>
      <c r="BM321">
        <v>96727461.567549378</v>
      </c>
      <c r="BN321">
        <v>7529531338.2269907</v>
      </c>
      <c r="BO321">
        <v>7529531338.2269907</v>
      </c>
      <c r="BP321">
        <f t="shared" si="29"/>
        <v>96727461.567549378</v>
      </c>
      <c r="BQ321">
        <f t="shared" si="30"/>
        <v>9.2156566776060387E-5</v>
      </c>
      <c r="BR321">
        <f t="shared" si="31"/>
        <v>7.6489950424130119E-3</v>
      </c>
      <c r="BS321">
        <v>8.9433020424503216</v>
      </c>
      <c r="BT321">
        <v>3.2870445400638761</v>
      </c>
      <c r="BU321">
        <f t="shared" si="32"/>
        <v>12.230346582514198</v>
      </c>
      <c r="BV321">
        <f t="shared" si="33"/>
        <v>118301.03790179509</v>
      </c>
      <c r="BW321">
        <f t="shared" si="35"/>
        <v>434164.80909958796</v>
      </c>
      <c r="BX321">
        <f t="shared" si="34"/>
        <v>4.1364817780998014E-4</v>
      </c>
    </row>
    <row r="322" spans="1:76" x14ac:dyDescent="0.25">
      <c r="A322">
        <v>31906</v>
      </c>
      <c r="B322" t="s">
        <v>389</v>
      </c>
      <c r="C322" t="s">
        <v>608</v>
      </c>
      <c r="D322" t="s">
        <v>686</v>
      </c>
      <c r="E322" t="s">
        <v>799</v>
      </c>
      <c r="F322">
        <v>67.84</v>
      </c>
      <c r="G322">
        <v>20.18</v>
      </c>
      <c r="H322" t="s">
        <v>825</v>
      </c>
      <c r="I322" t="s">
        <v>832</v>
      </c>
      <c r="J322" t="s">
        <v>839</v>
      </c>
      <c r="L322">
        <v>830000000</v>
      </c>
      <c r="M322">
        <v>316174055.55555558</v>
      </c>
      <c r="N322">
        <v>0.45726555555555559</v>
      </c>
      <c r="O322">
        <v>1955</v>
      </c>
      <c r="P322">
        <v>2049</v>
      </c>
      <c r="Q322">
        <v>94</v>
      </c>
      <c r="AK322">
        <v>5395733.555555556</v>
      </c>
      <c r="AL322">
        <v>6264538.1111111119</v>
      </c>
      <c r="AM322">
        <v>5670092.888888889</v>
      </c>
      <c r="AN322">
        <v>5990178.777777778</v>
      </c>
      <c r="AO322">
        <v>6264538.1111111119</v>
      </c>
      <c r="AP322">
        <v>6630350.555555556</v>
      </c>
      <c r="AQ322">
        <v>6152399.678063334</v>
      </c>
      <c r="AR322">
        <v>6235603.7185522215</v>
      </c>
      <c r="AS322">
        <v>6794269.7401144449</v>
      </c>
      <c r="AT322">
        <v>6918006.2567133335</v>
      </c>
      <c r="AU322">
        <v>5167100.777777778</v>
      </c>
      <c r="AV322">
        <v>7544881.666666667</v>
      </c>
      <c r="AW322">
        <v>7956420.666666667</v>
      </c>
      <c r="AX322">
        <v>7843546.0360744447</v>
      </c>
      <c r="AY322">
        <v>7612853.7342344448</v>
      </c>
      <c r="AZ322">
        <v>7645809.7773544453</v>
      </c>
      <c r="BA322">
        <v>5761546</v>
      </c>
      <c r="BB322">
        <v>6538897.444444445</v>
      </c>
      <c r="BC322">
        <v>6767530.2222222229</v>
      </c>
      <c r="BD322">
        <v>6858983.333333334</v>
      </c>
      <c r="BE322">
        <v>6721803.666666667</v>
      </c>
      <c r="BF322">
        <v>6889394.693636667</v>
      </c>
      <c r="BG322">
        <v>6654373.916047778</v>
      </c>
      <c r="BH322">
        <v>6127763.5817266665</v>
      </c>
      <c r="BI322">
        <v>6493170.888888889</v>
      </c>
      <c r="BJ322" t="s">
        <v>1166</v>
      </c>
      <c r="BK322">
        <v>363578525.81195468</v>
      </c>
      <c r="BL322">
        <v>36296523.592696153</v>
      </c>
      <c r="BM322">
        <v>36296523.592696153</v>
      </c>
      <c r="BN322">
        <v>3468097120.2710328</v>
      </c>
      <c r="BO322">
        <v>3468097120.2710328</v>
      </c>
      <c r="BP322">
        <f t="shared" si="29"/>
        <v>36296523.592696153</v>
      </c>
      <c r="BQ322">
        <f t="shared" si="30"/>
        <v>9.9831318452149091E-5</v>
      </c>
      <c r="BR322">
        <f t="shared" si="31"/>
        <v>9.384143934502015E-3</v>
      </c>
      <c r="BS322">
        <v>15.84447871564824</v>
      </c>
      <c r="BT322">
        <v>10.79376577892371</v>
      </c>
      <c r="BU322">
        <f t="shared" si="32"/>
        <v>26.63824449457195</v>
      </c>
      <c r="BV322">
        <f t="shared" si="33"/>
        <v>96687.566976523914</v>
      </c>
      <c r="BW322">
        <f t="shared" si="35"/>
        <v>354843.37080384279</v>
      </c>
      <c r="BX322">
        <f t="shared" si="34"/>
        <v>9.7597450237578182E-4</v>
      </c>
    </row>
    <row r="323" spans="1:76" x14ac:dyDescent="0.25">
      <c r="A323">
        <v>31821</v>
      </c>
      <c r="B323" t="s">
        <v>390</v>
      </c>
      <c r="C323" t="s">
        <v>608</v>
      </c>
      <c r="D323" t="s">
        <v>671</v>
      </c>
      <c r="E323" t="s">
        <v>781</v>
      </c>
      <c r="F323">
        <v>47.662570000000002</v>
      </c>
      <c r="G323">
        <v>-91.906589999999994</v>
      </c>
      <c r="H323" t="s">
        <v>825</v>
      </c>
      <c r="I323" t="s">
        <v>832</v>
      </c>
      <c r="J323" t="s">
        <v>838</v>
      </c>
      <c r="L323">
        <v>1114603459</v>
      </c>
      <c r="M323">
        <v>219029960.58333331</v>
      </c>
      <c r="N323">
        <v>0.2459166666666667</v>
      </c>
      <c r="O323">
        <v>1990</v>
      </c>
      <c r="P323">
        <v>2069</v>
      </c>
      <c r="Q323">
        <v>79</v>
      </c>
      <c r="AK323">
        <v>959075.00000000012</v>
      </c>
      <c r="AL323">
        <v>1057441.666666667</v>
      </c>
      <c r="AM323">
        <v>688566.66666666674</v>
      </c>
      <c r="AN323">
        <v>1032850</v>
      </c>
      <c r="AO323">
        <v>1180400</v>
      </c>
      <c r="AP323">
        <v>1229583.333333333</v>
      </c>
      <c r="AQ323">
        <v>1204991.666666667</v>
      </c>
      <c r="AR323">
        <v>1273848.333333333</v>
      </c>
      <c r="AS323">
        <v>1298440</v>
      </c>
      <c r="AT323">
        <v>1374674.166666667</v>
      </c>
      <c r="AU323">
        <v>799229.16666666674</v>
      </c>
      <c r="AV323">
        <v>1231574.0287500001</v>
      </c>
      <c r="AW323">
        <v>1470692.821</v>
      </c>
      <c r="AX323">
        <v>1365500.491333334</v>
      </c>
      <c r="AY323">
        <v>996952.80641666683</v>
      </c>
      <c r="AZ323">
        <v>1318776.324666667</v>
      </c>
      <c r="BA323">
        <v>1080906.789083333</v>
      </c>
      <c r="BB323">
        <v>826296.47641666676</v>
      </c>
      <c r="BC323">
        <v>1336016.804416667</v>
      </c>
      <c r="BD323">
        <v>1427216.7216666669</v>
      </c>
      <c r="BE323">
        <v>1303034.9529166671</v>
      </c>
      <c r="BF323">
        <v>945481.21850000008</v>
      </c>
      <c r="BG323">
        <v>1251812.9704166669</v>
      </c>
      <c r="BH323">
        <v>249862.89141666671</v>
      </c>
      <c r="BI323">
        <v>749588.67425000016</v>
      </c>
      <c r="BJ323" t="s">
        <v>1167</v>
      </c>
      <c r="BK323">
        <v>58321722.163552567</v>
      </c>
      <c r="BL323">
        <v>130014926.3970979</v>
      </c>
      <c r="BM323">
        <v>130014926.3970979</v>
      </c>
      <c r="BN323">
        <v>4657292826.9904003</v>
      </c>
      <c r="BO323">
        <v>4657292826.9904003</v>
      </c>
      <c r="BP323">
        <f t="shared" ref="BP323:BP386" si="36">(BO323/BN323)*BM323</f>
        <v>130014926.3970979</v>
      </c>
      <c r="BQ323">
        <f t="shared" ref="BQ323:BQ386" si="37">BP323/(BK323*1000)</f>
        <v>2.2292710429999804E-3</v>
      </c>
      <c r="BR323">
        <f t="shared" ref="BR323:BR386" si="38">BQ323*Q323</f>
        <v>0.17611241239699846</v>
      </c>
      <c r="BS323">
        <v>30.357020474261819</v>
      </c>
      <c r="BT323">
        <v>13.56453247619686</v>
      </c>
      <c r="BU323">
        <f t="shared" ref="BU323:BU386" si="39">SUM(BS323:BT323)</f>
        <v>43.921552950458675</v>
      </c>
      <c r="BV323">
        <f t="shared" si="33"/>
        <v>571045.74741001229</v>
      </c>
      <c r="BW323">
        <f t="shared" si="35"/>
        <v>2095737.8929947452</v>
      </c>
      <c r="BX323">
        <f t="shared" si="34"/>
        <v>3.5934087939269575E-2</v>
      </c>
    </row>
    <row r="324" spans="1:76" x14ac:dyDescent="0.25">
      <c r="A324">
        <v>35400</v>
      </c>
      <c r="B324" t="s">
        <v>391</v>
      </c>
      <c r="C324" t="s">
        <v>608</v>
      </c>
      <c r="D324" t="s">
        <v>608</v>
      </c>
      <c r="E324" t="s">
        <v>765</v>
      </c>
      <c r="F324">
        <v>-22.014755000000001</v>
      </c>
      <c r="G324">
        <v>119.93181800000001</v>
      </c>
      <c r="H324" t="s">
        <v>825</v>
      </c>
      <c r="I324" t="s">
        <v>837</v>
      </c>
      <c r="J324" t="s">
        <v>838</v>
      </c>
      <c r="K324" t="s">
        <v>868</v>
      </c>
      <c r="L324">
        <v>39900000</v>
      </c>
      <c r="M324">
        <v>14631421.428571429</v>
      </c>
      <c r="N324">
        <v>0.56763928571428557</v>
      </c>
      <c r="O324">
        <v>2011</v>
      </c>
      <c r="P324">
        <v>2019</v>
      </c>
      <c r="Q324">
        <v>8</v>
      </c>
      <c r="AW324">
        <v>143702.4262928571</v>
      </c>
      <c r="AX324">
        <v>2009771.734574999</v>
      </c>
      <c r="AY324">
        <v>2838196.4285714282</v>
      </c>
      <c r="AZ324">
        <v>3297984.2499999991</v>
      </c>
      <c r="BA324">
        <v>2946047.8928571418</v>
      </c>
      <c r="BB324">
        <v>2894960.3571428559</v>
      </c>
      <c r="BJ324" t="s">
        <v>1168</v>
      </c>
      <c r="BK324">
        <v>18119096.295017261</v>
      </c>
      <c r="BL324">
        <v>5636030.7581844116</v>
      </c>
      <c r="BM324">
        <v>5636030.7581844116</v>
      </c>
      <c r="BN324">
        <v>166719367.58893281</v>
      </c>
      <c r="BO324">
        <v>166719367.58893281</v>
      </c>
      <c r="BP324">
        <f t="shared" si="36"/>
        <v>5636030.7581844116</v>
      </c>
      <c r="BQ324">
        <f t="shared" si="37"/>
        <v>3.1105473840515522E-4</v>
      </c>
      <c r="BR324">
        <f t="shared" si="38"/>
        <v>2.4884379072412418E-3</v>
      </c>
      <c r="BS324">
        <v>0.90047557849237414</v>
      </c>
      <c r="BT324">
        <v>2.1141001172281482</v>
      </c>
      <c r="BU324">
        <f t="shared" si="39"/>
        <v>3.0145756957205223</v>
      </c>
      <c r="BV324">
        <f t="shared" ref="BV324:BV387" si="40">(BP324/10000)*BU324</f>
        <v>1699.0241343956036</v>
      </c>
      <c r="BW324">
        <f t="shared" si="35"/>
        <v>6235.4185732318647</v>
      </c>
      <c r="BX324">
        <f t="shared" ref="BX324:BX387" si="41">(BW324*1000)/(BK324*1000)</f>
        <v>3.4413518597760313E-4</v>
      </c>
    </row>
    <row r="325" spans="1:76" x14ac:dyDescent="0.25">
      <c r="A325">
        <v>32178</v>
      </c>
      <c r="B325" t="s">
        <v>392</v>
      </c>
      <c r="C325" t="s">
        <v>608</v>
      </c>
      <c r="D325" t="s">
        <v>687</v>
      </c>
      <c r="E325" t="s">
        <v>773</v>
      </c>
      <c r="F325">
        <v>68.148589999999999</v>
      </c>
      <c r="G325">
        <v>33.185209999999998</v>
      </c>
      <c r="H325" t="s">
        <v>825</v>
      </c>
      <c r="I325" t="s">
        <v>832</v>
      </c>
      <c r="J325" t="s">
        <v>838</v>
      </c>
      <c r="L325">
        <v>380000000</v>
      </c>
      <c r="N325">
        <v>0.6</v>
      </c>
      <c r="O325">
        <v>2000</v>
      </c>
      <c r="P325">
        <v>2038</v>
      </c>
      <c r="Q325">
        <v>38</v>
      </c>
      <c r="AL325">
        <v>2321400</v>
      </c>
      <c r="AM325">
        <v>2391000</v>
      </c>
      <c r="AN325">
        <v>2280000</v>
      </c>
      <c r="AO325">
        <v>2115600</v>
      </c>
      <c r="AP325">
        <v>2173200</v>
      </c>
      <c r="AQ325">
        <v>2412000</v>
      </c>
      <c r="AR325">
        <v>2682000</v>
      </c>
      <c r="AS325">
        <v>2790600</v>
      </c>
      <c r="AT325">
        <v>2804400</v>
      </c>
      <c r="AU325">
        <v>3064200</v>
      </c>
      <c r="AV325">
        <v>2416200</v>
      </c>
      <c r="AW325">
        <v>2799600</v>
      </c>
      <c r="AX325">
        <v>2880000</v>
      </c>
      <c r="AY325">
        <v>2770800</v>
      </c>
      <c r="AZ325">
        <v>2657997</v>
      </c>
      <c r="BA325">
        <v>2485743.6</v>
      </c>
      <c r="BB325">
        <v>2461800</v>
      </c>
      <c r="BC325">
        <v>2550600</v>
      </c>
      <c r="BD325">
        <v>3306000</v>
      </c>
      <c r="BE325">
        <v>3753000</v>
      </c>
      <c r="BF325">
        <v>4240800</v>
      </c>
      <c r="BG325">
        <v>4008600</v>
      </c>
      <c r="BH325">
        <v>2760000</v>
      </c>
      <c r="BI325">
        <v>2760000</v>
      </c>
      <c r="BJ325" t="s">
        <v>1132</v>
      </c>
      <c r="BK325">
        <v>195296440.44158801</v>
      </c>
      <c r="BL325">
        <v>54032093.786723606</v>
      </c>
      <c r="BM325">
        <v>11013007.45070561</v>
      </c>
      <c r="BN325">
        <v>1587803500.8469789</v>
      </c>
      <c r="BO325">
        <v>1587803500.8469789</v>
      </c>
      <c r="BP325">
        <f t="shared" si="36"/>
        <v>11013007.45070561</v>
      </c>
      <c r="BQ325">
        <f t="shared" si="37"/>
        <v>5.6391234913467533E-5</v>
      </c>
      <c r="BR325">
        <f t="shared" si="38"/>
        <v>2.1428669267117661E-3</v>
      </c>
      <c r="BS325">
        <v>23.745620313098119</v>
      </c>
      <c r="BT325">
        <v>10.124833781338401</v>
      </c>
      <c r="BU325">
        <f t="shared" si="39"/>
        <v>33.870454094436518</v>
      </c>
      <c r="BV325">
        <f t="shared" si="40"/>
        <v>37301.556330081177</v>
      </c>
      <c r="BW325">
        <f t="shared" si="35"/>
        <v>136896.71173139793</v>
      </c>
      <c r="BX325">
        <f t="shared" si="41"/>
        <v>7.009688011817241E-4</v>
      </c>
    </row>
    <row r="326" spans="1:76" x14ac:dyDescent="0.25">
      <c r="A326">
        <v>76471</v>
      </c>
      <c r="B326" t="s">
        <v>393</v>
      </c>
      <c r="C326" t="s">
        <v>608</v>
      </c>
      <c r="D326" t="s">
        <v>608</v>
      </c>
      <c r="E326" t="s">
        <v>769</v>
      </c>
      <c r="F326">
        <v>-20.094580000000001</v>
      </c>
      <c r="G326">
        <v>-44.086770000000001</v>
      </c>
      <c r="H326" t="s">
        <v>825</v>
      </c>
      <c r="I326" t="s">
        <v>832</v>
      </c>
      <c r="J326" t="s">
        <v>838</v>
      </c>
      <c r="L326">
        <v>3141000000</v>
      </c>
      <c r="M326">
        <v>339631050</v>
      </c>
      <c r="N326">
        <v>0.59071600000000002</v>
      </c>
      <c r="O326">
        <v>2000</v>
      </c>
      <c r="P326">
        <v>2047</v>
      </c>
      <c r="Q326">
        <v>47</v>
      </c>
      <c r="AL326">
        <v>2776365.2</v>
      </c>
      <c r="AM326">
        <v>7915594.4000000004</v>
      </c>
      <c r="AN326">
        <v>6084374.7999999998</v>
      </c>
      <c r="AO326">
        <v>6025303.2000000002</v>
      </c>
      <c r="AP326">
        <v>9156098</v>
      </c>
      <c r="AQ326">
        <v>13704611.199999999</v>
      </c>
      <c r="AR326">
        <v>17721480</v>
      </c>
      <c r="AS326">
        <v>19139198.399999999</v>
      </c>
      <c r="AT326">
        <v>17544265.199999999</v>
      </c>
      <c r="AU326">
        <v>9746814</v>
      </c>
      <c r="AV326">
        <v>13350181.6</v>
      </c>
      <c r="AW326">
        <v>14413470.4</v>
      </c>
      <c r="AX326">
        <v>15240472.800000001</v>
      </c>
      <c r="AY326">
        <v>15417687.6</v>
      </c>
      <c r="AZ326">
        <v>18430339.199999999</v>
      </c>
      <c r="BA326">
        <v>16609752.488</v>
      </c>
      <c r="BB326">
        <v>15597265.264</v>
      </c>
      <c r="BC326">
        <v>15528151.492000001</v>
      </c>
      <c r="BD326">
        <v>16123593.220000001</v>
      </c>
      <c r="BE326">
        <v>14393976.772</v>
      </c>
      <c r="BF326">
        <v>13764864.232000001</v>
      </c>
      <c r="BG326">
        <v>13571700.1</v>
      </c>
      <c r="BH326">
        <v>17784095.896000002</v>
      </c>
      <c r="BI326">
        <v>16977177.84</v>
      </c>
      <c r="BJ326" t="s">
        <v>1064</v>
      </c>
      <c r="BK326">
        <v>536533601.89016879</v>
      </c>
      <c r="BL326">
        <v>188371341.2463015</v>
      </c>
      <c r="BM326">
        <v>26533497.754488591</v>
      </c>
      <c r="BN326">
        <v>13124449463.579901</v>
      </c>
      <c r="BO326">
        <v>13124449463.579901</v>
      </c>
      <c r="BP326">
        <f t="shared" si="36"/>
        <v>26533497.754488591</v>
      </c>
      <c r="BQ326">
        <f t="shared" si="37"/>
        <v>4.9453562015525239E-5</v>
      </c>
      <c r="BR326">
        <f t="shared" si="38"/>
        <v>2.3243174147296861E-3</v>
      </c>
      <c r="BS326">
        <v>38.633664470357843</v>
      </c>
      <c r="BT326">
        <v>27.790415258303739</v>
      </c>
      <c r="BU326">
        <f t="shared" si="39"/>
        <v>66.424079728661582</v>
      </c>
      <c r="BV326">
        <f t="shared" si="40"/>
        <v>176246.31703244132</v>
      </c>
      <c r="BW326">
        <f t="shared" si="35"/>
        <v>646823.98350905965</v>
      </c>
      <c r="BX326">
        <f t="shared" si="41"/>
        <v>1.2055609960501001E-3</v>
      </c>
    </row>
    <row r="327" spans="1:76" x14ac:dyDescent="0.25">
      <c r="A327">
        <v>37782</v>
      </c>
      <c r="B327" t="s">
        <v>394</v>
      </c>
      <c r="C327" t="s">
        <v>608</v>
      </c>
      <c r="D327" t="s">
        <v>608</v>
      </c>
      <c r="E327" t="s">
        <v>782</v>
      </c>
      <c r="F327">
        <v>19.38222</v>
      </c>
      <c r="G327">
        <v>-104.10250000000001</v>
      </c>
      <c r="H327" t="s">
        <v>825</v>
      </c>
      <c r="I327" t="s">
        <v>832</v>
      </c>
      <c r="J327" t="s">
        <v>838</v>
      </c>
      <c r="K327" t="s">
        <v>849</v>
      </c>
      <c r="L327">
        <v>259000000</v>
      </c>
      <c r="M327">
        <v>51821250</v>
      </c>
      <c r="N327">
        <v>0.219</v>
      </c>
      <c r="O327">
        <v>1974</v>
      </c>
      <c r="P327">
        <v>2039</v>
      </c>
      <c r="Q327">
        <v>65</v>
      </c>
      <c r="AL327">
        <v>481581</v>
      </c>
      <c r="AP327">
        <v>28383.494999999999</v>
      </c>
      <c r="AQ327">
        <v>28383.494999999999</v>
      </c>
      <c r="AR327">
        <v>919800</v>
      </c>
      <c r="AS327">
        <v>989880</v>
      </c>
      <c r="AT327">
        <v>503700</v>
      </c>
      <c r="AU327">
        <v>985500</v>
      </c>
      <c r="AV327">
        <v>1007400</v>
      </c>
      <c r="AW327">
        <v>985500</v>
      </c>
      <c r="AX327">
        <v>985500</v>
      </c>
      <c r="AY327">
        <v>854100</v>
      </c>
      <c r="AZ327">
        <v>766500</v>
      </c>
      <c r="BA327">
        <v>766500</v>
      </c>
      <c r="BB327">
        <v>635100</v>
      </c>
      <c r="BC327">
        <v>788400</v>
      </c>
      <c r="BD327">
        <v>876000</v>
      </c>
      <c r="BE327">
        <v>854100</v>
      </c>
      <c r="BF327">
        <v>832200</v>
      </c>
      <c r="BG327">
        <v>897900</v>
      </c>
      <c r="BH327">
        <v>897900</v>
      </c>
      <c r="BI327">
        <v>897900</v>
      </c>
      <c r="BJ327" t="s">
        <v>1169</v>
      </c>
      <c r="BK327">
        <v>26983594.13521561</v>
      </c>
      <c r="BL327">
        <v>16780559.122778699</v>
      </c>
      <c r="BM327">
        <v>16780559.122778699</v>
      </c>
      <c r="BN327">
        <v>1082213438.735178</v>
      </c>
      <c r="BO327">
        <v>1082213438.735178</v>
      </c>
      <c r="BP327">
        <f t="shared" si="36"/>
        <v>16780559.122778699</v>
      </c>
      <c r="BQ327">
        <f t="shared" si="37"/>
        <v>6.2188005936832601E-4</v>
      </c>
      <c r="BR327">
        <f t="shared" si="38"/>
        <v>4.0422203858941193E-2</v>
      </c>
      <c r="BS327">
        <v>27.215334048369829</v>
      </c>
      <c r="BT327">
        <v>13.607213004004761</v>
      </c>
      <c r="BU327">
        <f t="shared" si="39"/>
        <v>40.822547052374588</v>
      </c>
      <c r="BV327">
        <f t="shared" si="40"/>
        <v>68502.516435478712</v>
      </c>
      <c r="BW327">
        <f t="shared" ref="BW327:BW390" si="42">BV327*3.67</f>
        <v>251404.23531820686</v>
      </c>
      <c r="BX327">
        <f t="shared" si="41"/>
        <v>9.3169291703103976E-3</v>
      </c>
    </row>
    <row r="328" spans="1:76" x14ac:dyDescent="0.25">
      <c r="A328">
        <v>37609</v>
      </c>
      <c r="B328" t="s">
        <v>395</v>
      </c>
      <c r="C328" t="s">
        <v>608</v>
      </c>
      <c r="D328" t="s">
        <v>608</v>
      </c>
      <c r="E328" t="s">
        <v>767</v>
      </c>
      <c r="F328">
        <v>27.614999999999998</v>
      </c>
      <c r="G328">
        <v>101.88472</v>
      </c>
      <c r="H328" t="s">
        <v>825</v>
      </c>
      <c r="I328" t="s">
        <v>832</v>
      </c>
      <c r="J328" t="s">
        <v>838</v>
      </c>
      <c r="K328" t="s">
        <v>865</v>
      </c>
      <c r="N328">
        <v>0.27</v>
      </c>
      <c r="O328">
        <v>2004</v>
      </c>
      <c r="P328">
        <v>2032</v>
      </c>
      <c r="Q328">
        <v>28</v>
      </c>
      <c r="AY328">
        <v>405000</v>
      </c>
      <c r="AZ328">
        <v>486000.00000000012</v>
      </c>
      <c r="BA328">
        <v>396900</v>
      </c>
      <c r="BB328">
        <v>405000</v>
      </c>
      <c r="BC328">
        <v>496260.00000000012</v>
      </c>
      <c r="BD328">
        <v>504630.00000000012</v>
      </c>
      <c r="BE328">
        <v>486000.00000000012</v>
      </c>
      <c r="BF328">
        <v>314657.46000000002</v>
      </c>
      <c r="BG328">
        <v>291457.98</v>
      </c>
      <c r="BH328">
        <v>291457.98</v>
      </c>
      <c r="BI328">
        <v>291457.98</v>
      </c>
      <c r="BJ328" t="s">
        <v>1170</v>
      </c>
      <c r="BK328">
        <v>7511296.988529942</v>
      </c>
      <c r="BL328">
        <v>3914475.9098216519</v>
      </c>
      <c r="BM328">
        <v>3914475.9098216519</v>
      </c>
      <c r="BN328">
        <v>190435390.0657157</v>
      </c>
      <c r="BO328">
        <v>190435390.0657157</v>
      </c>
      <c r="BP328">
        <f t="shared" si="36"/>
        <v>3914475.9098216519</v>
      </c>
      <c r="BQ328">
        <f t="shared" si="37"/>
        <v>5.2114513855586024E-4</v>
      </c>
      <c r="BR328">
        <f t="shared" si="38"/>
        <v>1.4592063879564087E-2</v>
      </c>
      <c r="BS328">
        <v>26.168092961135368</v>
      </c>
      <c r="BT328">
        <v>13.411333834501839</v>
      </c>
      <c r="BU328">
        <f t="shared" si="39"/>
        <v>39.579426795637204</v>
      </c>
      <c r="BV328">
        <f t="shared" si="40"/>
        <v>15493.271271607142</v>
      </c>
      <c r="BW328">
        <f t="shared" si="42"/>
        <v>56860.305566798212</v>
      </c>
      <c r="BX328">
        <f t="shared" si="41"/>
        <v>7.5699716911242134E-3</v>
      </c>
    </row>
    <row r="329" spans="1:76" x14ac:dyDescent="0.25">
      <c r="A329">
        <v>31860</v>
      </c>
      <c r="B329" t="s">
        <v>396</v>
      </c>
      <c r="C329" t="s">
        <v>608</v>
      </c>
      <c r="D329" t="s">
        <v>671</v>
      </c>
      <c r="E329" t="s">
        <v>802</v>
      </c>
      <c r="F329">
        <v>49.028329999999997</v>
      </c>
      <c r="G329">
        <v>33.666110000000003</v>
      </c>
      <c r="H329" t="s">
        <v>825</v>
      </c>
      <c r="I329" t="s">
        <v>832</v>
      </c>
      <c r="J329" t="s">
        <v>838</v>
      </c>
      <c r="L329">
        <v>1154000000</v>
      </c>
      <c r="M329">
        <v>274097500</v>
      </c>
      <c r="N329">
        <v>0.301709375</v>
      </c>
      <c r="O329">
        <v>1980</v>
      </c>
      <c r="P329">
        <v>2058</v>
      </c>
      <c r="Q329">
        <v>78</v>
      </c>
      <c r="AL329">
        <v>1963524.6125</v>
      </c>
      <c r="AM329">
        <v>1566173.3656250001</v>
      </c>
      <c r="AN329">
        <v>2025978.453125</v>
      </c>
      <c r="AO329">
        <v>2279716.0375000001</v>
      </c>
      <c r="AP329">
        <v>2386219.4468749999</v>
      </c>
      <c r="AQ329">
        <v>2340848.3910625</v>
      </c>
      <c r="AR329">
        <v>2579615.15625</v>
      </c>
      <c r="AS329">
        <v>2737197.9628125001</v>
      </c>
      <c r="AT329">
        <v>2725974.3740625</v>
      </c>
      <c r="AU329">
        <v>2645086.0906250002</v>
      </c>
      <c r="AV329">
        <v>2725340.7843749998</v>
      </c>
      <c r="AW329">
        <v>2734392.0656249998</v>
      </c>
      <c r="AX329">
        <v>2806198.8968750001</v>
      </c>
      <c r="AY329">
        <v>2533876.0150000001</v>
      </c>
      <c r="AZ329">
        <v>2202478.4375</v>
      </c>
      <c r="BA329">
        <v>1810256.25</v>
      </c>
      <c r="BC329">
        <v>3135967.2437499999</v>
      </c>
      <c r="BD329">
        <v>3170060.4031250002</v>
      </c>
      <c r="BE329">
        <v>3173680.9156249999</v>
      </c>
      <c r="BF329">
        <v>3439486.875</v>
      </c>
      <c r="BG329">
        <v>3456080.890625</v>
      </c>
      <c r="BH329">
        <v>1863658.809375</v>
      </c>
      <c r="BI329">
        <v>1455747.734375</v>
      </c>
      <c r="BJ329" t="s">
        <v>1171</v>
      </c>
      <c r="BK329">
        <v>151436792.5874953</v>
      </c>
      <c r="BL329">
        <v>73272035.324565351</v>
      </c>
      <c r="BM329">
        <v>73272035.324565351</v>
      </c>
      <c r="BN329">
        <v>4821908526.2563515</v>
      </c>
      <c r="BO329">
        <v>4821908526.2563515</v>
      </c>
      <c r="BP329">
        <f t="shared" si="36"/>
        <v>73272035.324565351</v>
      </c>
      <c r="BQ329">
        <f t="shared" si="37"/>
        <v>4.8384566308237893E-4</v>
      </c>
      <c r="BR329">
        <f t="shared" si="38"/>
        <v>3.7739961720425555E-2</v>
      </c>
      <c r="BS329">
        <v>42.203141444224002</v>
      </c>
      <c r="BT329">
        <v>12.03510443331451</v>
      </c>
      <c r="BU329">
        <f t="shared" si="39"/>
        <v>54.23824587753851</v>
      </c>
      <c r="BV329">
        <f t="shared" si="40"/>
        <v>397414.66678814625</v>
      </c>
      <c r="BW329">
        <f t="shared" si="42"/>
        <v>1458511.8271124966</v>
      </c>
      <c r="BX329">
        <f t="shared" si="41"/>
        <v>9.6311589950626789E-3</v>
      </c>
    </row>
    <row r="330" spans="1:76" x14ac:dyDescent="0.25">
      <c r="A330">
        <v>37804</v>
      </c>
      <c r="B330" t="s">
        <v>397</v>
      </c>
      <c r="C330" t="s">
        <v>608</v>
      </c>
      <c r="D330" t="s">
        <v>608</v>
      </c>
      <c r="E330" t="s">
        <v>805</v>
      </c>
      <c r="F330">
        <v>44.874429999999997</v>
      </c>
      <c r="G330">
        <v>16.895790000000002</v>
      </c>
      <c r="H330" t="s">
        <v>825</v>
      </c>
      <c r="I330" t="s">
        <v>832</v>
      </c>
      <c r="J330" t="s">
        <v>838</v>
      </c>
      <c r="L330">
        <v>32000000</v>
      </c>
      <c r="M330">
        <v>8168501.583333333</v>
      </c>
      <c r="N330">
        <v>0.45650000000000002</v>
      </c>
      <c r="O330">
        <v>2000</v>
      </c>
      <c r="P330">
        <v>2029</v>
      </c>
      <c r="Q330">
        <v>29</v>
      </c>
      <c r="AL330">
        <v>508358.40000000002</v>
      </c>
      <c r="AM330">
        <v>508358.40000000002</v>
      </c>
      <c r="AN330">
        <v>508358.40000000002</v>
      </c>
      <c r="AO330">
        <v>508358.40000000002</v>
      </c>
      <c r="AP330">
        <v>508358.40000000002</v>
      </c>
      <c r="AQ330">
        <v>508358.40000000002</v>
      </c>
      <c r="AR330">
        <v>684750</v>
      </c>
      <c r="AS330">
        <v>607145</v>
      </c>
      <c r="AT330">
        <v>1074144.5</v>
      </c>
      <c r="AU330">
        <v>506715</v>
      </c>
      <c r="AV330">
        <v>639100</v>
      </c>
      <c r="AW330">
        <v>867350</v>
      </c>
      <c r="AX330">
        <v>949520</v>
      </c>
      <c r="AY330">
        <v>958650</v>
      </c>
      <c r="AZ330">
        <v>958650</v>
      </c>
      <c r="BA330">
        <v>958650</v>
      </c>
      <c r="BB330">
        <v>821700</v>
      </c>
      <c r="BC330">
        <v>730400</v>
      </c>
      <c r="BD330">
        <v>639100</v>
      </c>
      <c r="BE330">
        <v>684750</v>
      </c>
      <c r="BF330">
        <v>639100</v>
      </c>
      <c r="BG330">
        <v>730400</v>
      </c>
      <c r="BH330">
        <v>593450</v>
      </c>
      <c r="BI330">
        <v>547800</v>
      </c>
      <c r="BJ330" t="s">
        <v>1172</v>
      </c>
      <c r="BK330">
        <v>22037580.741693411</v>
      </c>
      <c r="BL330">
        <v>15549857.59330941</v>
      </c>
      <c r="BM330">
        <v>15549857.59330941</v>
      </c>
      <c r="BN330">
        <v>133709768.49237721</v>
      </c>
      <c r="BO330">
        <v>133709768.49237721</v>
      </c>
      <c r="BP330">
        <f t="shared" si="36"/>
        <v>15549857.59330941</v>
      </c>
      <c r="BQ330">
        <f t="shared" si="37"/>
        <v>7.0560638100761544E-4</v>
      </c>
      <c r="BR330">
        <f t="shared" si="38"/>
        <v>2.0462585049220848E-2</v>
      </c>
      <c r="BS330">
        <v>48.532354652994762</v>
      </c>
      <c r="BT330">
        <v>11.254894265109399</v>
      </c>
      <c r="BU330">
        <f t="shared" si="39"/>
        <v>59.787248918104162</v>
      </c>
      <c r="BV330">
        <f t="shared" si="40"/>
        <v>92968.32065722617</v>
      </c>
      <c r="BW330">
        <f t="shared" si="42"/>
        <v>341193.73681202001</v>
      </c>
      <c r="BX330">
        <f t="shared" si="41"/>
        <v>1.5482359012598312E-2</v>
      </c>
    </row>
    <row r="331" spans="1:76" x14ac:dyDescent="0.25">
      <c r="A331">
        <v>59241</v>
      </c>
      <c r="B331" t="s">
        <v>398</v>
      </c>
      <c r="C331" t="s">
        <v>608</v>
      </c>
      <c r="D331" t="s">
        <v>608</v>
      </c>
      <c r="E331" t="s">
        <v>766</v>
      </c>
      <c r="F331">
        <v>20.568909999999999</v>
      </c>
      <c r="G331">
        <v>81.094970000000004</v>
      </c>
      <c r="H331" t="s">
        <v>825</v>
      </c>
      <c r="I331" t="s">
        <v>834</v>
      </c>
      <c r="J331" t="s">
        <v>838</v>
      </c>
      <c r="N331">
        <v>0.61</v>
      </c>
      <c r="O331">
        <v>1993</v>
      </c>
      <c r="P331">
        <v>2023</v>
      </c>
      <c r="Q331">
        <v>30</v>
      </c>
      <c r="AE331">
        <v>2141710</v>
      </c>
      <c r="AF331">
        <v>2135610</v>
      </c>
      <c r="AG331">
        <v>2166110</v>
      </c>
      <c r="AH331">
        <v>2361310</v>
      </c>
      <c r="AI331">
        <v>2544920</v>
      </c>
      <c r="AJ331">
        <v>2523570</v>
      </c>
      <c r="AK331">
        <v>2305800</v>
      </c>
      <c r="AL331">
        <v>2250900</v>
      </c>
      <c r="AM331">
        <v>1432890</v>
      </c>
      <c r="AN331">
        <v>1439600</v>
      </c>
      <c r="AO331">
        <v>2076440</v>
      </c>
      <c r="AP331">
        <v>1611620</v>
      </c>
      <c r="AQ331">
        <v>1742160</v>
      </c>
      <c r="AR331">
        <v>1775100</v>
      </c>
      <c r="AS331">
        <v>1897710</v>
      </c>
      <c r="AT331">
        <v>1781200</v>
      </c>
      <c r="AU331">
        <v>1698850</v>
      </c>
      <c r="AV331">
        <v>1758630</v>
      </c>
      <c r="AW331">
        <v>1643340</v>
      </c>
      <c r="AX331">
        <v>1478420.4</v>
      </c>
      <c r="AY331">
        <v>1630530</v>
      </c>
      <c r="AZ331">
        <v>1514020</v>
      </c>
      <c r="BA331">
        <v>1514020</v>
      </c>
      <c r="BB331">
        <v>1514020</v>
      </c>
      <c r="BC331">
        <v>1391776</v>
      </c>
      <c r="BD331">
        <v>1391810.77</v>
      </c>
      <c r="BE331">
        <v>927874.04999999993</v>
      </c>
      <c r="BF331">
        <v>618582.69999999995</v>
      </c>
      <c r="BG331">
        <v>412388.06</v>
      </c>
      <c r="BJ331" t="s">
        <v>1173</v>
      </c>
      <c r="BK331">
        <v>50615182.536406219</v>
      </c>
      <c r="BL331">
        <v>8917147.6504426673</v>
      </c>
      <c r="BM331">
        <v>8917147.6504426673</v>
      </c>
      <c r="BN331">
        <v>584492519.78331494</v>
      </c>
      <c r="BO331">
        <v>584492519.78331494</v>
      </c>
      <c r="BP331">
        <f t="shared" si="36"/>
        <v>8917147.6504426673</v>
      </c>
      <c r="BQ331">
        <f t="shared" si="37"/>
        <v>1.7617535299865389E-4</v>
      </c>
      <c r="BR331">
        <f t="shared" si="38"/>
        <v>5.2852605899596167E-3</v>
      </c>
      <c r="BS331">
        <v>26.84561589129882</v>
      </c>
      <c r="BT331">
        <v>2.7754131682250951</v>
      </c>
      <c r="BU331">
        <f t="shared" si="39"/>
        <v>29.621029059523917</v>
      </c>
      <c r="BV331">
        <f t="shared" si="40"/>
        <v>26413.508968182767</v>
      </c>
      <c r="BW331">
        <f t="shared" si="42"/>
        <v>96937.577913230751</v>
      </c>
      <c r="BX331">
        <f t="shared" si="41"/>
        <v>1.9151877570234188E-3</v>
      </c>
    </row>
    <row r="332" spans="1:76" x14ac:dyDescent="0.25">
      <c r="A332">
        <v>33703</v>
      </c>
      <c r="B332" t="s">
        <v>399</v>
      </c>
      <c r="C332" t="s">
        <v>608</v>
      </c>
      <c r="D332" t="s">
        <v>608</v>
      </c>
      <c r="E332" t="s">
        <v>765</v>
      </c>
      <c r="F332">
        <v>-16.622610000000002</v>
      </c>
      <c r="G332">
        <v>128.25944999999999</v>
      </c>
      <c r="H332" t="s">
        <v>825</v>
      </c>
      <c r="I332" t="s">
        <v>835</v>
      </c>
      <c r="J332" t="s">
        <v>838</v>
      </c>
      <c r="N332">
        <v>0.54</v>
      </c>
      <c r="O332">
        <v>2011</v>
      </c>
      <c r="P332">
        <v>2048</v>
      </c>
      <c r="Q332">
        <v>37</v>
      </c>
      <c r="AW332">
        <v>378000</v>
      </c>
      <c r="AX332">
        <v>810000</v>
      </c>
      <c r="AY332">
        <v>972000.00000000012</v>
      </c>
      <c r="AZ332">
        <v>972000.00000000012</v>
      </c>
      <c r="BA332">
        <v>162000</v>
      </c>
      <c r="BF332">
        <v>393428.34</v>
      </c>
      <c r="BG332">
        <v>524571.66</v>
      </c>
      <c r="BJ332" t="s">
        <v>1174</v>
      </c>
      <c r="BK332">
        <v>3712687.889257038</v>
      </c>
      <c r="BL332">
        <v>1535485.218066728</v>
      </c>
      <c r="BM332">
        <v>1535485.218066728</v>
      </c>
      <c r="BN332">
        <v>24991616.20211843</v>
      </c>
      <c r="BO332">
        <v>24991616.20211843</v>
      </c>
      <c r="BP332">
        <f t="shared" si="36"/>
        <v>1535485.218066728</v>
      </c>
      <c r="BQ332">
        <f t="shared" si="37"/>
        <v>4.1357778080667066E-4</v>
      </c>
      <c r="BR332">
        <f t="shared" si="38"/>
        <v>1.5302377889846815E-2</v>
      </c>
      <c r="BS332">
        <v>5.7675731631984499</v>
      </c>
      <c r="BT332">
        <v>3.007670174873601</v>
      </c>
      <c r="BU332">
        <f t="shared" si="39"/>
        <v>8.7752433380720518</v>
      </c>
      <c r="BV332">
        <f t="shared" si="40"/>
        <v>1347.4256430548166</v>
      </c>
      <c r="BW332">
        <f t="shared" si="42"/>
        <v>4945.0521100111773</v>
      </c>
      <c r="BX332">
        <f t="shared" si="41"/>
        <v>1.3319331593479981E-3</v>
      </c>
    </row>
    <row r="333" spans="1:76" x14ac:dyDescent="0.25">
      <c r="A333">
        <v>59243</v>
      </c>
      <c r="B333" t="s">
        <v>400</v>
      </c>
      <c r="C333" t="s">
        <v>608</v>
      </c>
      <c r="D333" t="s">
        <v>608</v>
      </c>
      <c r="E333" t="s">
        <v>806</v>
      </c>
      <c r="F333">
        <v>-19.015000000000001</v>
      </c>
      <c r="G333">
        <v>29.756</v>
      </c>
      <c r="H333" t="s">
        <v>825</v>
      </c>
      <c r="I333" t="s">
        <v>834</v>
      </c>
      <c r="J333" t="s">
        <v>838</v>
      </c>
      <c r="N333">
        <v>0.53</v>
      </c>
      <c r="O333">
        <v>1942</v>
      </c>
      <c r="P333">
        <v>2007</v>
      </c>
      <c r="Q333">
        <v>65</v>
      </c>
      <c r="AD333">
        <v>189740</v>
      </c>
      <c r="AH333">
        <v>213590</v>
      </c>
      <c r="AI333">
        <v>197160</v>
      </c>
      <c r="AJ333">
        <v>267120</v>
      </c>
      <c r="AK333">
        <v>198750</v>
      </c>
      <c r="AL333">
        <v>200870</v>
      </c>
      <c r="AM333">
        <v>190800</v>
      </c>
      <c r="AN333">
        <v>143630</v>
      </c>
      <c r="AO333">
        <v>193980</v>
      </c>
      <c r="AP333">
        <v>162180</v>
      </c>
      <c r="AQ333">
        <v>173310</v>
      </c>
      <c r="AR333">
        <v>45050</v>
      </c>
      <c r="AS333">
        <v>21200</v>
      </c>
      <c r="BJ333" t="s">
        <v>1175</v>
      </c>
      <c r="BK333">
        <v>3750675.5490519698</v>
      </c>
      <c r="BL333">
        <v>5226995.6016046545</v>
      </c>
      <c r="BM333">
        <v>5226995.6016046545</v>
      </c>
      <c r="BN333">
        <v>37864526.834214792</v>
      </c>
      <c r="BO333">
        <v>37864526.834214792</v>
      </c>
      <c r="BP333">
        <f t="shared" si="36"/>
        <v>5226995.6016046545</v>
      </c>
      <c r="BQ333">
        <f t="shared" si="37"/>
        <v>1.3936144391177325E-3</v>
      </c>
      <c r="BR333">
        <f t="shared" si="38"/>
        <v>9.0584938542652607E-2</v>
      </c>
      <c r="BS333">
        <v>37.601512722972153</v>
      </c>
      <c r="BT333">
        <v>18.41397007904127</v>
      </c>
      <c r="BU333">
        <f t="shared" si="39"/>
        <v>56.015482802013423</v>
      </c>
      <c r="BV333">
        <f t="shared" si="40"/>
        <v>29279.268222788534</v>
      </c>
      <c r="BW333">
        <f t="shared" si="42"/>
        <v>107454.91437763392</v>
      </c>
      <c r="BX333">
        <f t="shared" si="41"/>
        <v>2.8649482732462553E-2</v>
      </c>
    </row>
    <row r="334" spans="1:76" x14ac:dyDescent="0.25">
      <c r="A334">
        <v>35966</v>
      </c>
      <c r="B334" t="s">
        <v>401</v>
      </c>
      <c r="C334" t="s">
        <v>608</v>
      </c>
      <c r="D334" t="s">
        <v>608</v>
      </c>
      <c r="E334" t="s">
        <v>765</v>
      </c>
      <c r="F334">
        <v>-22.535499999999999</v>
      </c>
      <c r="G334">
        <v>119.98958</v>
      </c>
      <c r="H334" t="s">
        <v>825</v>
      </c>
      <c r="I334" t="s">
        <v>832</v>
      </c>
      <c r="J334" t="s">
        <v>838</v>
      </c>
      <c r="N334">
        <v>0.54</v>
      </c>
      <c r="O334">
        <v>2015</v>
      </c>
      <c r="P334">
        <v>2052</v>
      </c>
      <c r="Q334">
        <v>37</v>
      </c>
      <c r="BA334">
        <v>1350000</v>
      </c>
      <c r="BB334">
        <v>8100000.0000000009</v>
      </c>
      <c r="BC334">
        <v>19980000</v>
      </c>
      <c r="BD334">
        <v>28080000</v>
      </c>
      <c r="BE334">
        <v>28620000</v>
      </c>
      <c r="BF334">
        <v>29700000</v>
      </c>
      <c r="BG334">
        <v>31833000</v>
      </c>
      <c r="BH334">
        <v>33399000</v>
      </c>
      <c r="BI334">
        <v>34182000</v>
      </c>
      <c r="BJ334" t="s">
        <v>1088</v>
      </c>
      <c r="BK334">
        <v>332819029.26792258</v>
      </c>
      <c r="BL334">
        <v>182124212.34291539</v>
      </c>
      <c r="BM334">
        <v>45259423.956272639</v>
      </c>
      <c r="BN334">
        <v>2240340608.2944479</v>
      </c>
      <c r="BO334">
        <v>2240340608.2944479</v>
      </c>
      <c r="BP334">
        <f t="shared" si="36"/>
        <v>45259423.956272639</v>
      </c>
      <c r="BQ334">
        <f t="shared" si="37"/>
        <v>1.3598808955072805E-4</v>
      </c>
      <c r="BR334">
        <f t="shared" si="38"/>
        <v>5.0315593133769378E-3</v>
      </c>
      <c r="BS334">
        <v>2.4284141845614911</v>
      </c>
      <c r="BT334">
        <v>2.6246206146865041</v>
      </c>
      <c r="BU334">
        <f t="shared" si="39"/>
        <v>5.0530347992479951</v>
      </c>
      <c r="BV334">
        <f t="shared" si="40"/>
        <v>22869.744424496403</v>
      </c>
      <c r="BW334">
        <f t="shared" si="42"/>
        <v>83931.962037901802</v>
      </c>
      <c r="BX334">
        <f t="shared" si="41"/>
        <v>2.5218498540339096E-4</v>
      </c>
    </row>
    <row r="335" spans="1:76" x14ac:dyDescent="0.25">
      <c r="A335">
        <v>31893</v>
      </c>
      <c r="B335" t="s">
        <v>402</v>
      </c>
      <c r="C335" t="s">
        <v>608</v>
      </c>
      <c r="D335" t="s">
        <v>608</v>
      </c>
      <c r="E335" t="s">
        <v>769</v>
      </c>
      <c r="F335">
        <v>-20.161490000000001</v>
      </c>
      <c r="G335">
        <v>-43.50515</v>
      </c>
      <c r="H335" t="s">
        <v>825</v>
      </c>
      <c r="I335" t="s">
        <v>832</v>
      </c>
      <c r="J335" t="s">
        <v>838</v>
      </c>
      <c r="K335" t="s">
        <v>866</v>
      </c>
      <c r="L335">
        <v>2976500000</v>
      </c>
      <c r="M335">
        <v>557657962.5</v>
      </c>
      <c r="N335">
        <v>0.43078000000000011</v>
      </c>
      <c r="O335">
        <v>1977</v>
      </c>
      <c r="P335">
        <v>2053</v>
      </c>
      <c r="Q335">
        <v>76</v>
      </c>
      <c r="AK335">
        <v>4997048.0000000009</v>
      </c>
      <c r="AL335">
        <v>5828453.4000000013</v>
      </c>
      <c r="AM335">
        <v>6468592.4800000014</v>
      </c>
      <c r="AN335">
        <v>4849721.2400000012</v>
      </c>
      <c r="AO335">
        <v>6771861.6000000006</v>
      </c>
      <c r="AP335">
        <v>6849402.0000000019</v>
      </c>
      <c r="AQ335">
        <v>6625396.4000000013</v>
      </c>
      <c r="AR335">
        <v>6464284.6800000016</v>
      </c>
      <c r="AS335">
        <v>6720168.0000000019</v>
      </c>
      <c r="AT335">
        <v>7292243.8400000017</v>
      </c>
      <c r="AU335">
        <v>7166456.0800000019</v>
      </c>
      <c r="AV335">
        <v>9563316.0000000019</v>
      </c>
      <c r="AW335">
        <v>10088006.039999999</v>
      </c>
      <c r="AX335">
        <v>9841599.8800000027</v>
      </c>
      <c r="AY335">
        <v>9461651.9200000018</v>
      </c>
      <c r="AZ335">
        <v>9407373.6400000025</v>
      </c>
      <c r="BA335">
        <v>12503820.279999999</v>
      </c>
      <c r="BB335">
        <v>4655870.2400000012</v>
      </c>
      <c r="BG335">
        <v>1669703.28</v>
      </c>
      <c r="BH335">
        <v>3507410.7600000012</v>
      </c>
      <c r="BI335">
        <v>3887358.7200000011</v>
      </c>
      <c r="BJ335" t="s">
        <v>1065</v>
      </c>
      <c r="BK335">
        <v>210456863.713148</v>
      </c>
      <c r="BL335">
        <v>75667123.254702583</v>
      </c>
      <c r="BM335">
        <v>23702141.854388472</v>
      </c>
      <c r="BN335">
        <v>12437097684.923771</v>
      </c>
      <c r="BO335">
        <v>12437097684.923771</v>
      </c>
      <c r="BP335">
        <f t="shared" si="36"/>
        <v>23702141.854388472</v>
      </c>
      <c r="BQ335">
        <f t="shared" si="37"/>
        <v>1.1262232761719006E-4</v>
      </c>
      <c r="BR335">
        <f t="shared" si="38"/>
        <v>8.559296898906445E-3</v>
      </c>
      <c r="BS335">
        <v>42.874168642570908</v>
      </c>
      <c r="BT335">
        <v>35.533804064578831</v>
      </c>
      <c r="BU335">
        <f t="shared" si="39"/>
        <v>78.407972707149739</v>
      </c>
      <c r="BV335">
        <f t="shared" si="40"/>
        <v>185843.6891619883</v>
      </c>
      <c r="BW335">
        <f t="shared" si="42"/>
        <v>682046.33922449697</v>
      </c>
      <c r="BX335">
        <f t="shared" si="41"/>
        <v>3.2407892391389231E-3</v>
      </c>
    </row>
    <row r="336" spans="1:76" x14ac:dyDescent="0.25">
      <c r="A336">
        <v>74752</v>
      </c>
      <c r="B336" t="s">
        <v>403</v>
      </c>
      <c r="C336" t="s">
        <v>608</v>
      </c>
      <c r="D336" t="s">
        <v>608</v>
      </c>
      <c r="E336" t="s">
        <v>769</v>
      </c>
      <c r="F336">
        <v>-20.250610000000002</v>
      </c>
      <c r="G336">
        <v>-43.876559999999998</v>
      </c>
      <c r="H336" t="s">
        <v>827</v>
      </c>
      <c r="I336" t="s">
        <v>832</v>
      </c>
      <c r="J336" t="s">
        <v>838</v>
      </c>
      <c r="L336">
        <v>1760400000</v>
      </c>
      <c r="M336">
        <v>728111950</v>
      </c>
      <c r="N336">
        <v>0.44367999999999991</v>
      </c>
      <c r="O336">
        <v>1942</v>
      </c>
      <c r="P336">
        <v>2046</v>
      </c>
      <c r="Q336">
        <v>104</v>
      </c>
      <c r="AO336">
        <v>5590367.9999999991</v>
      </c>
      <c r="AP336">
        <v>5812207.9999999991</v>
      </c>
      <c r="AQ336">
        <v>6255887.9999999991</v>
      </c>
      <c r="AR336">
        <v>7586927.9999999981</v>
      </c>
      <c r="AS336">
        <v>7720031.9999999981</v>
      </c>
      <c r="AT336">
        <v>6699567.9999999991</v>
      </c>
      <c r="AU336">
        <v>4348063.9999999991</v>
      </c>
      <c r="AV336">
        <v>7853135.9999999981</v>
      </c>
      <c r="AW336">
        <v>8252447.9999999981</v>
      </c>
      <c r="AX336">
        <v>8696127.9999999981</v>
      </c>
      <c r="AY336">
        <v>8429919.9999999981</v>
      </c>
      <c r="BJ336" t="s">
        <v>1064</v>
      </c>
      <c r="BK336">
        <v>397000892.1691497</v>
      </c>
      <c r="BL336">
        <v>188371341.2463015</v>
      </c>
      <c r="BM336">
        <v>14870923.096785011</v>
      </c>
      <c r="BN336">
        <v>7355708639.1869001</v>
      </c>
      <c r="BO336">
        <v>7355708639.1869001</v>
      </c>
      <c r="BP336">
        <f t="shared" si="36"/>
        <v>14870923.096785011</v>
      </c>
      <c r="BQ336">
        <f t="shared" si="37"/>
        <v>3.7458160397405284E-5</v>
      </c>
      <c r="BR336">
        <f t="shared" si="38"/>
        <v>3.8956486813301497E-3</v>
      </c>
      <c r="BS336">
        <v>38.633664470357843</v>
      </c>
      <c r="BT336">
        <v>27.790415258303739</v>
      </c>
      <c r="BU336">
        <f t="shared" si="39"/>
        <v>66.424079728661582</v>
      </c>
      <c r="BV336">
        <f t="shared" si="40"/>
        <v>98778.738141964262</v>
      </c>
      <c r="BW336">
        <f t="shared" si="42"/>
        <v>362517.96898100886</v>
      </c>
      <c r="BX336">
        <f t="shared" si="41"/>
        <v>9.1314144661053124E-4</v>
      </c>
    </row>
    <row r="337" spans="1:76" x14ac:dyDescent="0.25">
      <c r="A337">
        <v>36372</v>
      </c>
      <c r="B337" t="s">
        <v>404</v>
      </c>
      <c r="C337" t="s">
        <v>608</v>
      </c>
      <c r="D337" t="s">
        <v>608</v>
      </c>
      <c r="E337" t="s">
        <v>769</v>
      </c>
      <c r="F337">
        <v>-20.161090000000002</v>
      </c>
      <c r="G337">
        <v>-44.457540000000002</v>
      </c>
      <c r="H337" t="s">
        <v>825</v>
      </c>
      <c r="I337" t="s">
        <v>832</v>
      </c>
      <c r="J337" t="s">
        <v>838</v>
      </c>
      <c r="L337">
        <v>84500000</v>
      </c>
      <c r="M337">
        <v>34845000</v>
      </c>
      <c r="N337">
        <v>0.41237000000000001</v>
      </c>
      <c r="O337">
        <v>1970</v>
      </c>
      <c r="P337">
        <v>2058</v>
      </c>
      <c r="Q337">
        <v>88</v>
      </c>
      <c r="AR337">
        <v>123711</v>
      </c>
      <c r="AS337">
        <v>179380.95</v>
      </c>
      <c r="AT337">
        <v>164948</v>
      </c>
      <c r="AU337">
        <v>989688</v>
      </c>
      <c r="AV337">
        <v>1360821</v>
      </c>
      <c r="AW337">
        <v>1484532</v>
      </c>
      <c r="AX337">
        <v>709276.4</v>
      </c>
      <c r="AY337">
        <v>577318</v>
      </c>
      <c r="AZ337">
        <v>742266</v>
      </c>
      <c r="BA337">
        <v>824740</v>
      </c>
      <c r="BB337">
        <v>659792</v>
      </c>
      <c r="BC337">
        <v>659792</v>
      </c>
      <c r="BD337">
        <v>536081</v>
      </c>
      <c r="BE337">
        <v>371133</v>
      </c>
      <c r="BF337">
        <v>659792</v>
      </c>
      <c r="BG337">
        <v>659792</v>
      </c>
      <c r="BH337">
        <v>618555</v>
      </c>
      <c r="BI337">
        <v>618555</v>
      </c>
      <c r="BJ337" t="s">
        <v>1064</v>
      </c>
      <c r="BK337">
        <v>17132900.782534339</v>
      </c>
      <c r="BL337">
        <v>188371341.2463015</v>
      </c>
      <c r="BM337">
        <v>713811.06662027538</v>
      </c>
      <c r="BN337">
        <v>353077357.42518342</v>
      </c>
      <c r="BO337">
        <v>353077357.42518342</v>
      </c>
      <c r="BP337">
        <f t="shared" si="36"/>
        <v>713811.06662027538</v>
      </c>
      <c r="BQ337">
        <f t="shared" si="37"/>
        <v>4.1663176345943142E-5</v>
      </c>
      <c r="BR337">
        <f t="shared" si="38"/>
        <v>3.6663595184429965E-3</v>
      </c>
      <c r="BS337">
        <v>38.633664470357843</v>
      </c>
      <c r="BT337">
        <v>27.790415258303739</v>
      </c>
      <c r="BU337">
        <f t="shared" si="39"/>
        <v>66.424079728661582</v>
      </c>
      <c r="BV337">
        <f t="shared" si="40"/>
        <v>4741.4243200386136</v>
      </c>
      <c r="BW337">
        <f t="shared" si="42"/>
        <v>17401.02725454171</v>
      </c>
      <c r="BX337">
        <f t="shared" si="41"/>
        <v>1.0156498000782627E-3</v>
      </c>
    </row>
    <row r="338" spans="1:76" x14ac:dyDescent="0.25">
      <c r="A338">
        <v>75656</v>
      </c>
      <c r="B338" t="s">
        <v>405</v>
      </c>
      <c r="C338" t="s">
        <v>608</v>
      </c>
      <c r="D338" t="s">
        <v>608</v>
      </c>
      <c r="E338" t="s">
        <v>769</v>
      </c>
      <c r="F338">
        <v>-5.9688400000000001</v>
      </c>
      <c r="G338">
        <v>-49.628950000000003</v>
      </c>
      <c r="H338" t="s">
        <v>825</v>
      </c>
      <c r="I338" t="s">
        <v>832</v>
      </c>
      <c r="J338" t="s">
        <v>838</v>
      </c>
      <c r="L338">
        <v>324500000</v>
      </c>
      <c r="M338">
        <v>162736353.33333331</v>
      </c>
      <c r="N338">
        <v>0.65293333333333337</v>
      </c>
      <c r="O338">
        <v>2000</v>
      </c>
      <c r="P338">
        <v>2049</v>
      </c>
      <c r="Q338">
        <v>49</v>
      </c>
      <c r="AL338">
        <v>31340.799999999999</v>
      </c>
      <c r="AM338">
        <v>41871.308799999999</v>
      </c>
      <c r="AN338">
        <v>52401.817600000002</v>
      </c>
      <c r="AO338">
        <v>62932.326400000013</v>
      </c>
      <c r="AP338">
        <v>73462.835200000001</v>
      </c>
      <c r="AQ338">
        <v>83993.343999999997</v>
      </c>
      <c r="AR338">
        <v>94523.852800000008</v>
      </c>
      <c r="AS338">
        <v>105054.3616</v>
      </c>
      <c r="AT338">
        <v>115584.8704</v>
      </c>
      <c r="AU338">
        <v>126115.3792</v>
      </c>
      <c r="AV338">
        <v>142339.4666666667</v>
      </c>
      <c r="AZ338">
        <v>1436453.333333333</v>
      </c>
      <c r="BA338">
        <v>1305866.666666667</v>
      </c>
      <c r="BB338">
        <v>2742320</v>
      </c>
      <c r="BC338">
        <v>2807613.333333333</v>
      </c>
      <c r="BD338">
        <v>2677026.666666667</v>
      </c>
      <c r="BE338">
        <v>65293.333333333343</v>
      </c>
      <c r="BF338">
        <v>195880</v>
      </c>
      <c r="BG338">
        <v>3852306.666666667</v>
      </c>
      <c r="BH338">
        <v>3917600</v>
      </c>
      <c r="BI338">
        <v>4113480</v>
      </c>
      <c r="BJ338" t="s">
        <v>1176</v>
      </c>
      <c r="BK338">
        <v>66533594.908751734</v>
      </c>
      <c r="BL338">
        <v>4741374.0658403467</v>
      </c>
      <c r="BM338">
        <v>4741374.0658403467</v>
      </c>
      <c r="BN338">
        <v>1355900621.118012</v>
      </c>
      <c r="BO338">
        <v>1355900621.118012</v>
      </c>
      <c r="BP338">
        <f t="shared" si="36"/>
        <v>4741374.0658403467</v>
      </c>
      <c r="BQ338">
        <f t="shared" si="37"/>
        <v>7.1262857092615532E-5</v>
      </c>
      <c r="BR338">
        <f t="shared" si="38"/>
        <v>3.4918799975381613E-3</v>
      </c>
      <c r="BS338">
        <v>36.424742125969317</v>
      </c>
      <c r="BT338">
        <v>13.500253283825669</v>
      </c>
      <c r="BU338">
        <f t="shared" si="39"/>
        <v>49.924995409794988</v>
      </c>
      <c r="BV338">
        <f t="shared" si="40"/>
        <v>23671.307847320033</v>
      </c>
      <c r="BW338">
        <f t="shared" si="42"/>
        <v>86873.699799664522</v>
      </c>
      <c r="BX338">
        <f t="shared" si="41"/>
        <v>1.3057117974582385E-3</v>
      </c>
    </row>
    <row r="339" spans="1:76" x14ac:dyDescent="0.25">
      <c r="A339">
        <v>76485</v>
      </c>
      <c r="B339" t="s">
        <v>406</v>
      </c>
      <c r="C339" t="s">
        <v>608</v>
      </c>
      <c r="D339" t="s">
        <v>608</v>
      </c>
      <c r="E339" t="s">
        <v>769</v>
      </c>
      <c r="F339">
        <v>-6.0816999999999997</v>
      </c>
      <c r="G339">
        <v>-50.174340000000001</v>
      </c>
      <c r="H339" t="s">
        <v>825</v>
      </c>
      <c r="I339" t="s">
        <v>832</v>
      </c>
      <c r="J339" t="s">
        <v>838</v>
      </c>
      <c r="K339" t="s">
        <v>866</v>
      </c>
      <c r="L339">
        <v>2823700000</v>
      </c>
      <c r="M339">
        <v>1363244520</v>
      </c>
      <c r="N339">
        <v>0.66013299999999997</v>
      </c>
      <c r="O339">
        <v>2014</v>
      </c>
      <c r="P339">
        <v>2045</v>
      </c>
      <c r="Q339">
        <v>31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77565627.5</v>
      </c>
      <c r="BA339">
        <v>84232970.799999997</v>
      </c>
      <c r="BB339">
        <v>94795098.799999997</v>
      </c>
      <c r="BC339">
        <v>94200979.099999994</v>
      </c>
      <c r="BD339">
        <v>86807489.5</v>
      </c>
      <c r="BE339">
        <v>76113334.899999991</v>
      </c>
      <c r="BF339">
        <v>72020510.299999997</v>
      </c>
      <c r="BG339">
        <v>72152536.899999991</v>
      </c>
      <c r="BH339">
        <v>63570807.899999999</v>
      </c>
      <c r="BI339">
        <v>60534196.099999987</v>
      </c>
      <c r="BJ339" t="s">
        <v>1164</v>
      </c>
      <c r="BK339">
        <v>1616114494.895932</v>
      </c>
      <c r="BL339">
        <v>80571884.181522921</v>
      </c>
      <c r="BM339">
        <v>43669781.827203773</v>
      </c>
      <c r="BN339">
        <v>11798633540.372669</v>
      </c>
      <c r="BO339">
        <v>11798633540.372669</v>
      </c>
      <c r="BP339">
        <f t="shared" si="36"/>
        <v>43669781.827203773</v>
      </c>
      <c r="BQ339">
        <f t="shared" si="37"/>
        <v>2.7021465351077026E-5</v>
      </c>
      <c r="BR339">
        <f t="shared" si="38"/>
        <v>8.3766542588338782E-4</v>
      </c>
      <c r="BS339">
        <v>47.462887698521953</v>
      </c>
      <c r="BT339">
        <v>19.067665416121319</v>
      </c>
      <c r="BU339">
        <f t="shared" si="39"/>
        <v>66.530553114643268</v>
      </c>
      <c r="BV339">
        <f t="shared" si="40"/>
        <v>290537.47393596638</v>
      </c>
      <c r="BW339">
        <f t="shared" si="42"/>
        <v>1066272.5293449967</v>
      </c>
      <c r="BX339">
        <f t="shared" si="41"/>
        <v>6.597753641295435E-4</v>
      </c>
    </row>
    <row r="340" spans="1:76" x14ac:dyDescent="0.25">
      <c r="A340">
        <v>33659</v>
      </c>
      <c r="B340" t="s">
        <v>407</v>
      </c>
      <c r="C340" t="s">
        <v>608</v>
      </c>
      <c r="D340" t="s">
        <v>608</v>
      </c>
      <c r="E340" t="s">
        <v>769</v>
      </c>
      <c r="F340">
        <v>-6.4040400000000002</v>
      </c>
      <c r="G340">
        <v>-50.344619999999999</v>
      </c>
      <c r="H340" t="s">
        <v>826</v>
      </c>
      <c r="I340" t="s">
        <v>832</v>
      </c>
      <c r="J340" t="s">
        <v>838</v>
      </c>
      <c r="K340" t="s">
        <v>866</v>
      </c>
      <c r="L340">
        <v>4430100000</v>
      </c>
      <c r="M340">
        <v>2775939357.1428571</v>
      </c>
      <c r="N340">
        <v>0.66195999999999999</v>
      </c>
      <c r="O340">
        <v>2016</v>
      </c>
      <c r="P340">
        <v>2060</v>
      </c>
      <c r="Q340">
        <v>44</v>
      </c>
      <c r="BB340">
        <v>264784</v>
      </c>
      <c r="BC340">
        <v>14695512</v>
      </c>
      <c r="BD340">
        <v>38410890.960000001</v>
      </c>
      <c r="BE340">
        <v>48567343.240000002</v>
      </c>
      <c r="BF340">
        <v>54843386</v>
      </c>
      <c r="BG340">
        <v>48785790.039999999</v>
      </c>
      <c r="BH340">
        <v>45845363.719999999</v>
      </c>
      <c r="BI340">
        <v>49635084.719999999</v>
      </c>
      <c r="BJ340" t="s">
        <v>1177</v>
      </c>
      <c r="BK340">
        <v>301048158.03168821</v>
      </c>
      <c r="BL340">
        <v>61866716.555602521</v>
      </c>
      <c r="BM340">
        <v>61866716.555602521</v>
      </c>
      <c r="BN340">
        <v>18510863918.69001</v>
      </c>
      <c r="BO340">
        <v>18510863918.69001</v>
      </c>
      <c r="BP340">
        <f t="shared" si="36"/>
        <v>61866716.555602521</v>
      </c>
      <c r="BQ340">
        <f t="shared" si="37"/>
        <v>2.0550438494657873E-4</v>
      </c>
      <c r="BR340">
        <f t="shared" si="38"/>
        <v>9.0421929376494643E-3</v>
      </c>
      <c r="BS340">
        <v>111.6563510697477</v>
      </c>
      <c r="BT340">
        <v>16.115114045363971</v>
      </c>
      <c r="BU340">
        <f t="shared" si="39"/>
        <v>127.77146511511167</v>
      </c>
      <c r="BV340">
        <f t="shared" si="40"/>
        <v>790480.10161706689</v>
      </c>
      <c r="BW340">
        <f t="shared" si="42"/>
        <v>2901061.9729346354</v>
      </c>
      <c r="BX340">
        <f t="shared" si="41"/>
        <v>9.6365378612589623E-3</v>
      </c>
    </row>
    <row r="341" spans="1:76" x14ac:dyDescent="0.25">
      <c r="A341">
        <v>32411</v>
      </c>
      <c r="B341" t="s">
        <v>408</v>
      </c>
      <c r="C341" t="s">
        <v>608</v>
      </c>
      <c r="D341" t="s">
        <v>608</v>
      </c>
      <c r="E341" t="s">
        <v>766</v>
      </c>
      <c r="F341">
        <v>15.34056</v>
      </c>
      <c r="G341">
        <v>74.13306</v>
      </c>
      <c r="H341" t="s">
        <v>825</v>
      </c>
      <c r="I341" t="s">
        <v>832</v>
      </c>
      <c r="J341" t="s">
        <v>838</v>
      </c>
      <c r="L341">
        <v>220820000</v>
      </c>
      <c r="M341">
        <v>108384902.125</v>
      </c>
      <c r="N341">
        <v>0.55736187500000001</v>
      </c>
      <c r="O341">
        <v>1974</v>
      </c>
      <c r="P341">
        <v>2032</v>
      </c>
      <c r="Q341">
        <v>58</v>
      </c>
      <c r="AL341">
        <v>1148165.4624999999</v>
      </c>
      <c r="AM341">
        <v>1098002.89375</v>
      </c>
      <c r="AN341">
        <v>1276358.6937500001</v>
      </c>
      <c r="AO341">
        <v>1566186.8687499999</v>
      </c>
      <c r="AP341">
        <v>1655364.76875</v>
      </c>
      <c r="AR341">
        <v>6058523.5812499998</v>
      </c>
      <c r="AS341">
        <v>5908203.0835624998</v>
      </c>
      <c r="AT341">
        <v>7084577.1879181247</v>
      </c>
      <c r="AU341">
        <v>9030934.4606250003</v>
      </c>
      <c r="AV341">
        <v>11933117.74375</v>
      </c>
      <c r="AW341">
        <v>10478403.25</v>
      </c>
      <c r="AX341">
        <v>8694845.25</v>
      </c>
      <c r="AY341">
        <v>2340919.875</v>
      </c>
      <c r="AZ341">
        <v>836042.8125</v>
      </c>
      <c r="BA341">
        <v>334417.125</v>
      </c>
      <c r="BB341">
        <v>2898281.75</v>
      </c>
      <c r="BC341">
        <v>6075244.4375</v>
      </c>
      <c r="BD341">
        <v>3957269.3125</v>
      </c>
      <c r="BE341">
        <v>2430097.7749999999</v>
      </c>
      <c r="BF341">
        <v>2430097.7749999999</v>
      </c>
      <c r="BG341">
        <v>2797956.6124999998</v>
      </c>
      <c r="BH341">
        <v>3009754.125</v>
      </c>
      <c r="BI341">
        <v>2954017.9375</v>
      </c>
      <c r="BJ341" t="s">
        <v>1178</v>
      </c>
      <c r="BK341">
        <v>79901220.630859643</v>
      </c>
      <c r="BL341">
        <v>44609629.505225196</v>
      </c>
      <c r="BM341">
        <v>44609629.505225196</v>
      </c>
      <c r="BN341">
        <v>922680971.20271015</v>
      </c>
      <c r="BO341">
        <v>922680971.20271015</v>
      </c>
      <c r="BP341">
        <f t="shared" si="36"/>
        <v>44609629.505225196</v>
      </c>
      <c r="BQ341">
        <f t="shared" si="37"/>
        <v>5.5830973736083265E-4</v>
      </c>
      <c r="BR341">
        <f t="shared" si="38"/>
        <v>3.2381964766928291E-2</v>
      </c>
      <c r="BS341">
        <v>42.170464867706727</v>
      </c>
      <c r="BT341">
        <v>13.432542851669311</v>
      </c>
      <c r="BU341">
        <f t="shared" si="39"/>
        <v>55.603007719376038</v>
      </c>
      <c r="BV341">
        <f t="shared" si="40"/>
        <v>248042.95737375415</v>
      </c>
      <c r="BW341">
        <f t="shared" si="42"/>
        <v>910317.65356167767</v>
      </c>
      <c r="BX341">
        <f t="shared" si="41"/>
        <v>1.1393038133513727E-2</v>
      </c>
    </row>
    <row r="342" spans="1:76" x14ac:dyDescent="0.25">
      <c r="A342">
        <v>52296</v>
      </c>
      <c r="B342" t="s">
        <v>409</v>
      </c>
      <c r="C342" t="s">
        <v>608</v>
      </c>
      <c r="D342" t="s">
        <v>608</v>
      </c>
      <c r="E342" t="s">
        <v>767</v>
      </c>
      <c r="F342">
        <v>41.691719999999997</v>
      </c>
      <c r="G342">
        <v>124.18004999999999</v>
      </c>
      <c r="H342" t="s">
        <v>825</v>
      </c>
      <c r="I342" t="s">
        <v>835</v>
      </c>
      <c r="J342" t="s">
        <v>839</v>
      </c>
      <c r="K342" t="s">
        <v>866</v>
      </c>
      <c r="L342">
        <v>18124040</v>
      </c>
      <c r="M342">
        <v>3815116.5</v>
      </c>
      <c r="N342">
        <v>0.2819666666666667</v>
      </c>
      <c r="O342">
        <v>2003</v>
      </c>
      <c r="P342">
        <v>2026</v>
      </c>
      <c r="Q342">
        <v>23</v>
      </c>
      <c r="AX342">
        <v>234360.26056666669</v>
      </c>
      <c r="AY342">
        <v>145982.60233333331</v>
      </c>
      <c r="AZ342">
        <v>43422.866666666669</v>
      </c>
      <c r="BA342">
        <v>14944.233333333341</v>
      </c>
      <c r="BC342">
        <v>46524.500000000007</v>
      </c>
      <c r="BJ342" t="s">
        <v>1179</v>
      </c>
      <c r="BK342">
        <v>665391.23972754332</v>
      </c>
      <c r="BL342">
        <v>7305811.7594987927</v>
      </c>
      <c r="BM342">
        <v>7305811.7594987927</v>
      </c>
      <c r="BN342">
        <v>75730037.267080754</v>
      </c>
      <c r="BO342">
        <v>75730037.267080754</v>
      </c>
      <c r="BP342">
        <f t="shared" si="36"/>
        <v>7305811.7594987927</v>
      </c>
      <c r="BQ342">
        <f t="shared" si="37"/>
        <v>1.0979723391745121E-2</v>
      </c>
      <c r="BR342">
        <f t="shared" si="38"/>
        <v>0.25253363801013778</v>
      </c>
      <c r="BS342">
        <v>24.08460168003127</v>
      </c>
      <c r="BT342">
        <v>6.4281954132061587</v>
      </c>
      <c r="BU342">
        <f t="shared" si="39"/>
        <v>30.512797093237428</v>
      </c>
      <c r="BV342">
        <f t="shared" si="40"/>
        <v>22292.075181897457</v>
      </c>
      <c r="BW342">
        <f t="shared" si="42"/>
        <v>81811.91591756366</v>
      </c>
      <c r="BX342">
        <f t="shared" si="41"/>
        <v>0.12295310042113426</v>
      </c>
    </row>
    <row r="343" spans="1:76" x14ac:dyDescent="0.25">
      <c r="A343">
        <v>32743</v>
      </c>
      <c r="B343" t="s">
        <v>410</v>
      </c>
      <c r="C343" t="s">
        <v>608</v>
      </c>
      <c r="D343" t="s">
        <v>688</v>
      </c>
      <c r="E343" t="s">
        <v>767</v>
      </c>
      <c r="F343">
        <v>19.23603</v>
      </c>
      <c r="G343">
        <v>109.04492</v>
      </c>
      <c r="H343" t="s">
        <v>826</v>
      </c>
      <c r="I343" t="s">
        <v>832</v>
      </c>
      <c r="J343" t="s">
        <v>838</v>
      </c>
      <c r="K343" t="s">
        <v>866</v>
      </c>
      <c r="L343">
        <v>110740000</v>
      </c>
      <c r="N343">
        <v>0.27</v>
      </c>
      <c r="O343">
        <v>2000</v>
      </c>
      <c r="P343">
        <v>2030</v>
      </c>
      <c r="Q343">
        <v>30</v>
      </c>
      <c r="AL343">
        <v>518400.00000000012</v>
      </c>
      <c r="AM343">
        <v>518400.00000000012</v>
      </c>
      <c r="AN343">
        <v>1077678</v>
      </c>
      <c r="AO343">
        <v>518400.00000000012</v>
      </c>
      <c r="AP343">
        <v>518400.00000000012</v>
      </c>
      <c r="AQ343">
        <v>518400.00000000012</v>
      </c>
      <c r="AR343">
        <v>518400.00000000012</v>
      </c>
      <c r="AS343">
        <v>837000</v>
      </c>
      <c r="AT343">
        <v>742500</v>
      </c>
      <c r="AU343">
        <v>920700.00000000012</v>
      </c>
      <c r="AV343">
        <v>929610.00000000012</v>
      </c>
      <c r="AW343">
        <v>1015632</v>
      </c>
      <c r="AX343">
        <v>1047141</v>
      </c>
      <c r="AY343">
        <v>1100790</v>
      </c>
      <c r="AZ343">
        <v>1073223</v>
      </c>
      <c r="BA343">
        <v>812511</v>
      </c>
      <c r="BB343">
        <v>784566</v>
      </c>
      <c r="BC343">
        <v>1080783</v>
      </c>
      <c r="BD343">
        <v>373831.2</v>
      </c>
      <c r="BE343">
        <v>693225</v>
      </c>
      <c r="BF343">
        <v>842049</v>
      </c>
      <c r="BG343">
        <v>801117</v>
      </c>
      <c r="BH343">
        <v>720117</v>
      </c>
      <c r="BI343">
        <v>702459</v>
      </c>
      <c r="BJ343" t="s">
        <v>1180</v>
      </c>
      <c r="BK343">
        <v>24520792.94431711</v>
      </c>
      <c r="BL343">
        <v>11666782.53676643</v>
      </c>
      <c r="BM343">
        <v>11666782.53676643</v>
      </c>
      <c r="BN343">
        <v>462720795.07079059</v>
      </c>
      <c r="BO343">
        <v>460631118.40604979</v>
      </c>
      <c r="BP343">
        <f t="shared" si="36"/>
        <v>11614094.601667346</v>
      </c>
      <c r="BQ343">
        <f t="shared" si="37"/>
        <v>4.7364270103504162E-4</v>
      </c>
      <c r="BR343">
        <f t="shared" si="38"/>
        <v>1.4209281031051249E-2</v>
      </c>
      <c r="BS343">
        <v>52.931296933316098</v>
      </c>
      <c r="BT343">
        <v>7.7306834836646594</v>
      </c>
      <c r="BU343">
        <f t="shared" si="39"/>
        <v>60.661980416980754</v>
      </c>
      <c r="BV343">
        <f t="shared" si="40"/>
        <v>70453.397928730643</v>
      </c>
      <c r="BW343">
        <f t="shared" si="42"/>
        <v>258563.97039844145</v>
      </c>
      <c r="BX343">
        <f t="shared" si="41"/>
        <v>1.0544682261523919E-2</v>
      </c>
    </row>
    <row r="344" spans="1:76" x14ac:dyDescent="0.25">
      <c r="A344">
        <v>59253</v>
      </c>
      <c r="B344" t="s">
        <v>411</v>
      </c>
      <c r="C344" t="s">
        <v>608</v>
      </c>
      <c r="D344" t="s">
        <v>671</v>
      </c>
      <c r="E344" t="s">
        <v>767</v>
      </c>
      <c r="F344">
        <v>40.236170000000001</v>
      </c>
      <c r="G344">
        <v>117.88061</v>
      </c>
      <c r="H344" t="s">
        <v>825</v>
      </c>
      <c r="I344" t="s">
        <v>832</v>
      </c>
      <c r="J344" t="s">
        <v>839</v>
      </c>
      <c r="K344" t="s">
        <v>866</v>
      </c>
      <c r="N344">
        <v>0.27</v>
      </c>
      <c r="O344">
        <v>1970</v>
      </c>
      <c r="P344">
        <v>2085</v>
      </c>
      <c r="Q344">
        <v>115</v>
      </c>
      <c r="AL344">
        <v>103950</v>
      </c>
      <c r="AM344">
        <v>97200</v>
      </c>
      <c r="AN344">
        <v>108270</v>
      </c>
      <c r="AO344">
        <v>113940</v>
      </c>
      <c r="AP344">
        <v>108810</v>
      </c>
      <c r="AQ344">
        <v>80190</v>
      </c>
      <c r="AR344">
        <v>81810</v>
      </c>
      <c r="AS344">
        <v>84240</v>
      </c>
      <c r="AT344">
        <v>88020</v>
      </c>
      <c r="AU344">
        <v>59670.000000000007</v>
      </c>
      <c r="AV344">
        <v>103140</v>
      </c>
      <c r="AW344">
        <v>113400</v>
      </c>
      <c r="AX344">
        <v>123660</v>
      </c>
      <c r="AY344">
        <v>135000</v>
      </c>
      <c r="AZ344">
        <v>175500</v>
      </c>
      <c r="BA344">
        <v>218700</v>
      </c>
      <c r="BB344">
        <v>216000</v>
      </c>
      <c r="BC344">
        <v>204930</v>
      </c>
      <c r="BD344">
        <v>155825.1</v>
      </c>
      <c r="BE344">
        <v>202500</v>
      </c>
      <c r="BF344">
        <v>199563.75</v>
      </c>
      <c r="BG344">
        <v>214143.75</v>
      </c>
      <c r="BH344">
        <v>214143.75</v>
      </c>
      <c r="BI344">
        <v>214143.75</v>
      </c>
      <c r="BJ344" t="s">
        <v>1181</v>
      </c>
      <c r="BK344">
        <v>14256870.887123151</v>
      </c>
      <c r="BL344">
        <v>20155784.477912139</v>
      </c>
      <c r="BM344">
        <v>20155784.477912139</v>
      </c>
      <c r="BN344">
        <v>510237645.6444248</v>
      </c>
      <c r="BO344">
        <v>510237645.6444248</v>
      </c>
      <c r="BP344">
        <f t="shared" si="36"/>
        <v>20155784.477912139</v>
      </c>
      <c r="BQ344">
        <f t="shared" si="37"/>
        <v>1.4137593471591936E-3</v>
      </c>
      <c r="BR344">
        <f t="shared" si="38"/>
        <v>0.16258232492330726</v>
      </c>
      <c r="BS344">
        <v>14.370337948332089</v>
      </c>
      <c r="BT344">
        <v>4.7069472272188024</v>
      </c>
      <c r="BU344">
        <f t="shared" si="39"/>
        <v>19.077285175550891</v>
      </c>
      <c r="BV344">
        <f t="shared" si="40"/>
        <v>38451.764842207202</v>
      </c>
      <c r="BW344">
        <f t="shared" si="42"/>
        <v>141117.97697090043</v>
      </c>
      <c r="BX344">
        <f t="shared" si="41"/>
        <v>9.898243316375871E-3</v>
      </c>
    </row>
    <row r="345" spans="1:76" x14ac:dyDescent="0.25">
      <c r="A345">
        <v>59255</v>
      </c>
      <c r="B345" t="s">
        <v>412</v>
      </c>
      <c r="C345" t="s">
        <v>608</v>
      </c>
      <c r="D345" t="s">
        <v>608</v>
      </c>
      <c r="E345" t="s">
        <v>767</v>
      </c>
      <c r="F345">
        <v>42.118899999999996</v>
      </c>
      <c r="G345">
        <v>124.63666000000001</v>
      </c>
      <c r="H345" t="s">
        <v>825</v>
      </c>
      <c r="I345" t="s">
        <v>832</v>
      </c>
      <c r="J345" t="s">
        <v>839</v>
      </c>
      <c r="K345" t="s">
        <v>866</v>
      </c>
      <c r="N345">
        <v>0.27</v>
      </c>
      <c r="O345">
        <v>2000</v>
      </c>
      <c r="P345">
        <v>2030</v>
      </c>
      <c r="Q345">
        <v>30</v>
      </c>
      <c r="AL345">
        <v>103950</v>
      </c>
      <c r="AM345">
        <v>101865.60000000001</v>
      </c>
      <c r="AN345">
        <v>108270</v>
      </c>
      <c r="AO345">
        <v>113940</v>
      </c>
      <c r="AP345">
        <v>108810</v>
      </c>
      <c r="AQ345">
        <v>80190</v>
      </c>
      <c r="AR345">
        <v>81810</v>
      </c>
      <c r="AS345">
        <v>84240</v>
      </c>
      <c r="AT345">
        <v>88020</v>
      </c>
      <c r="AU345">
        <v>59670.000000000007</v>
      </c>
      <c r="AV345">
        <v>103140</v>
      </c>
      <c r="AW345">
        <v>113400</v>
      </c>
      <c r="AX345">
        <v>123660</v>
      </c>
      <c r="AY345">
        <v>243000</v>
      </c>
      <c r="AZ345">
        <v>202500</v>
      </c>
      <c r="BA345">
        <v>202500</v>
      </c>
      <c r="BB345">
        <v>324000</v>
      </c>
      <c r="BC345">
        <v>317250</v>
      </c>
      <c r="BD345">
        <v>291600</v>
      </c>
      <c r="BE345">
        <v>324000</v>
      </c>
      <c r="BF345">
        <v>344250</v>
      </c>
      <c r="BG345">
        <v>342900</v>
      </c>
      <c r="BH345">
        <v>229500</v>
      </c>
      <c r="BI345">
        <v>229500</v>
      </c>
      <c r="BJ345" t="s">
        <v>1182</v>
      </c>
      <c r="BK345">
        <v>5923229.9004670074</v>
      </c>
      <c r="BL345">
        <v>6277771.1206435831</v>
      </c>
      <c r="BM345">
        <v>6277771.1206435831</v>
      </c>
      <c r="BN345">
        <v>211985848.99542409</v>
      </c>
      <c r="BO345">
        <v>211985848.99542409</v>
      </c>
      <c r="BP345">
        <f t="shared" si="36"/>
        <v>6277771.1206435831</v>
      </c>
      <c r="BQ345">
        <f t="shared" si="37"/>
        <v>1.0598560626776654E-3</v>
      </c>
      <c r="BR345">
        <f t="shared" si="38"/>
        <v>3.1795681880329961E-2</v>
      </c>
      <c r="BS345">
        <v>2.7901066089074238</v>
      </c>
      <c r="BT345">
        <v>2.0955567457518751</v>
      </c>
      <c r="BU345">
        <f t="shared" si="39"/>
        <v>4.8856633546592985</v>
      </c>
      <c r="BV345">
        <f t="shared" si="40"/>
        <v>3067.1076313066792</v>
      </c>
      <c r="BW345">
        <f t="shared" si="42"/>
        <v>11256.285006895512</v>
      </c>
      <c r="BX345">
        <f t="shared" si="41"/>
        <v>1.9003626730760574E-3</v>
      </c>
    </row>
    <row r="346" spans="1:76" x14ac:dyDescent="0.25">
      <c r="A346">
        <v>32404</v>
      </c>
      <c r="B346" t="s">
        <v>413</v>
      </c>
      <c r="C346" t="s">
        <v>608</v>
      </c>
      <c r="D346" t="s">
        <v>608</v>
      </c>
      <c r="E346" t="s">
        <v>807</v>
      </c>
      <c r="F346">
        <v>-41.678550000000001</v>
      </c>
      <c r="G346">
        <v>-65.366799999999998</v>
      </c>
      <c r="H346" t="s">
        <v>825</v>
      </c>
      <c r="I346" t="s">
        <v>835</v>
      </c>
      <c r="J346" t="s">
        <v>839</v>
      </c>
      <c r="L346">
        <v>275000000</v>
      </c>
      <c r="M346">
        <v>137500000</v>
      </c>
      <c r="N346">
        <v>0.5</v>
      </c>
      <c r="O346">
        <v>2007</v>
      </c>
      <c r="P346">
        <v>2041</v>
      </c>
      <c r="Q346">
        <v>34</v>
      </c>
      <c r="AU346">
        <v>49000</v>
      </c>
      <c r="AV346">
        <v>136720</v>
      </c>
      <c r="AW346">
        <v>142417</v>
      </c>
      <c r="AX346">
        <v>242500</v>
      </c>
      <c r="AY346">
        <v>217500</v>
      </c>
      <c r="AZ346">
        <v>164100</v>
      </c>
      <c r="BA346">
        <v>164000</v>
      </c>
      <c r="BB346">
        <v>78250</v>
      </c>
      <c r="BC346">
        <v>20712</v>
      </c>
      <c r="BD346">
        <v>29584.5</v>
      </c>
      <c r="BJ346" t="s">
        <v>1183</v>
      </c>
      <c r="BK346">
        <v>1352690.8350186499</v>
      </c>
      <c r="BL346">
        <v>5976960.0535249636</v>
      </c>
      <c r="BM346">
        <v>5976960.0535249636</v>
      </c>
      <c r="BN346">
        <v>1149068322.9813659</v>
      </c>
      <c r="BO346">
        <v>1149068322.9813659</v>
      </c>
      <c r="BP346">
        <f t="shared" si="36"/>
        <v>5976960.0535249636</v>
      </c>
      <c r="BQ346">
        <f t="shared" si="37"/>
        <v>4.4185706732037984E-3</v>
      </c>
      <c r="BR346">
        <f t="shared" si="38"/>
        <v>0.15023140288892914</v>
      </c>
      <c r="BS346">
        <v>1.3458320608052601</v>
      </c>
      <c r="BT346">
        <v>1.62940019508098</v>
      </c>
      <c r="BU346">
        <f t="shared" si="39"/>
        <v>2.9752322558862403</v>
      </c>
      <c r="BV346">
        <f t="shared" si="40"/>
        <v>1778.2844343391023</v>
      </c>
      <c r="BW346">
        <f t="shared" si="42"/>
        <v>6526.3038740245056</v>
      </c>
      <c r="BX346">
        <f t="shared" si="41"/>
        <v>4.8246825550012145E-3</v>
      </c>
    </row>
    <row r="347" spans="1:76" x14ac:dyDescent="0.25">
      <c r="A347">
        <v>35626</v>
      </c>
      <c r="B347" t="s">
        <v>414</v>
      </c>
      <c r="C347" t="s">
        <v>608</v>
      </c>
      <c r="D347" t="s">
        <v>608</v>
      </c>
      <c r="E347" t="s">
        <v>765</v>
      </c>
      <c r="F347">
        <v>-21.075089999999999</v>
      </c>
      <c r="G347">
        <v>116.14586</v>
      </c>
      <c r="H347" t="s">
        <v>825</v>
      </c>
      <c r="I347" t="s">
        <v>832</v>
      </c>
      <c r="J347" t="s">
        <v>838</v>
      </c>
      <c r="N347">
        <v>0.54</v>
      </c>
      <c r="O347">
        <v>2013</v>
      </c>
      <c r="P347">
        <v>2041</v>
      </c>
      <c r="Q347">
        <v>28</v>
      </c>
      <c r="AY347">
        <v>50220</v>
      </c>
      <c r="AZ347">
        <v>1155060</v>
      </c>
      <c r="BA347">
        <v>3013200</v>
      </c>
      <c r="BB347">
        <v>5940000</v>
      </c>
      <c r="BC347">
        <v>9180000</v>
      </c>
      <c r="BD347">
        <v>10260000</v>
      </c>
      <c r="BE347">
        <v>10800000</v>
      </c>
      <c r="BF347">
        <v>10800000</v>
      </c>
      <c r="BG347">
        <v>11340000</v>
      </c>
      <c r="BH347">
        <v>11561400</v>
      </c>
      <c r="BI347">
        <v>11340000</v>
      </c>
      <c r="BJ347" t="s">
        <v>1184</v>
      </c>
      <c r="BK347">
        <v>121677060.372941</v>
      </c>
      <c r="BL347">
        <v>29175118.23580743</v>
      </c>
      <c r="BM347">
        <v>29175118.23580743</v>
      </c>
      <c r="BN347">
        <v>819057912.79726017</v>
      </c>
      <c r="BO347">
        <v>819057912.79726017</v>
      </c>
      <c r="BP347">
        <f t="shared" si="36"/>
        <v>29175118.23580743</v>
      </c>
      <c r="BQ347">
        <f t="shared" si="37"/>
        <v>2.3977500891610544E-4</v>
      </c>
      <c r="BR347">
        <f t="shared" si="38"/>
        <v>6.7137002496509522E-3</v>
      </c>
      <c r="BS347">
        <v>2.1320657347019121</v>
      </c>
      <c r="BT347">
        <v>3.0226912560759089</v>
      </c>
      <c r="BU347">
        <f t="shared" si="39"/>
        <v>5.1547569907778215</v>
      </c>
      <c r="BV347">
        <f t="shared" si="40"/>
        <v>15039.064468279787</v>
      </c>
      <c r="BW347">
        <f t="shared" si="42"/>
        <v>55193.366598586814</v>
      </c>
      <c r="BX347">
        <f t="shared" si="41"/>
        <v>4.5360535855664801E-4</v>
      </c>
    </row>
    <row r="348" spans="1:76" x14ac:dyDescent="0.25">
      <c r="A348">
        <v>31835</v>
      </c>
      <c r="B348" t="s">
        <v>415</v>
      </c>
      <c r="C348" t="s">
        <v>608</v>
      </c>
      <c r="D348" t="s">
        <v>608</v>
      </c>
      <c r="E348" t="s">
        <v>798</v>
      </c>
      <c r="F348">
        <v>-27.7562</v>
      </c>
      <c r="G348">
        <v>23.002230000000001</v>
      </c>
      <c r="H348" t="s">
        <v>825</v>
      </c>
      <c r="I348" t="s">
        <v>832</v>
      </c>
      <c r="J348" t="s">
        <v>838</v>
      </c>
      <c r="K348" t="s">
        <v>866</v>
      </c>
      <c r="L348">
        <v>1076900000</v>
      </c>
      <c r="M348">
        <v>440561104.16666669</v>
      </c>
      <c r="N348">
        <v>0.58877208333333331</v>
      </c>
      <c r="O348">
        <v>1953</v>
      </c>
      <c r="P348">
        <v>2044</v>
      </c>
      <c r="Q348">
        <v>91</v>
      </c>
      <c r="AD348">
        <v>12797550.00333333</v>
      </c>
      <c r="AK348">
        <v>11769553.945833329</v>
      </c>
      <c r="AL348">
        <v>13365126.29166667</v>
      </c>
      <c r="AM348">
        <v>14626276.09416667</v>
      </c>
      <c r="AN348">
        <v>15250963.27458333</v>
      </c>
      <c r="AO348">
        <v>15479406.842916669</v>
      </c>
      <c r="AP348">
        <v>16255408.44875</v>
      </c>
      <c r="AQ348">
        <v>16780004.375</v>
      </c>
      <c r="AR348">
        <v>16897758.79166666</v>
      </c>
      <c r="AS348">
        <v>17503016.493333329</v>
      </c>
      <c r="AT348">
        <v>20041212.94458333</v>
      </c>
      <c r="AU348">
        <v>23197620.083333328</v>
      </c>
      <c r="AV348">
        <v>24338071.608750001</v>
      </c>
      <c r="AW348">
        <v>22903234.04166666</v>
      </c>
      <c r="AX348">
        <v>19839676.260458332</v>
      </c>
      <c r="AY348">
        <v>18216608.258333329</v>
      </c>
      <c r="AZ348">
        <v>20925313.104916669</v>
      </c>
      <c r="BA348">
        <v>18483204.25766667</v>
      </c>
      <c r="BB348">
        <v>16709351.725</v>
      </c>
      <c r="BC348">
        <v>18322116.21566667</v>
      </c>
      <c r="BD348">
        <v>17219228.349166669</v>
      </c>
      <c r="BE348">
        <v>17177072.267999999</v>
      </c>
      <c r="BF348">
        <v>15169123.955</v>
      </c>
      <c r="BG348">
        <v>16494155.528541669</v>
      </c>
      <c r="BH348">
        <v>15907267.515875001</v>
      </c>
      <c r="BI348">
        <v>14967175.130416671</v>
      </c>
      <c r="BJ348" t="s">
        <v>1129</v>
      </c>
      <c r="BK348">
        <v>445723465.6535207</v>
      </c>
      <c r="BL348">
        <v>135029740.28083739</v>
      </c>
      <c r="BM348">
        <v>88521049.070696875</v>
      </c>
      <c r="BN348">
        <v>4499751552.7950296</v>
      </c>
      <c r="BO348">
        <v>4499751552.7950296</v>
      </c>
      <c r="BP348">
        <f t="shared" si="36"/>
        <v>88521049.070696875</v>
      </c>
      <c r="BQ348">
        <f t="shared" si="37"/>
        <v>1.9860082740070039E-4</v>
      </c>
      <c r="BR348">
        <f t="shared" si="38"/>
        <v>1.8072675293463736E-2</v>
      </c>
      <c r="BS348">
        <v>17.762351264930309</v>
      </c>
      <c r="BT348">
        <v>8.9160071669870167</v>
      </c>
      <c r="BU348">
        <f t="shared" si="39"/>
        <v>26.678358431917324</v>
      </c>
      <c r="BV348">
        <f t="shared" si="40"/>
        <v>236159.62758773935</v>
      </c>
      <c r="BW348">
        <f t="shared" si="42"/>
        <v>866705.83324700338</v>
      </c>
      <c r="BX348">
        <f t="shared" si="41"/>
        <v>1.9444922693855427E-3</v>
      </c>
    </row>
    <row r="349" spans="1:76" x14ac:dyDescent="0.25">
      <c r="A349">
        <v>32267</v>
      </c>
      <c r="B349" t="s">
        <v>416</v>
      </c>
      <c r="C349" t="s">
        <v>608</v>
      </c>
      <c r="D349" t="s">
        <v>608</v>
      </c>
      <c r="E349" t="s">
        <v>770</v>
      </c>
      <c r="F349">
        <v>52.992370000000001</v>
      </c>
      <c r="G349">
        <v>63.17642</v>
      </c>
      <c r="H349" t="s">
        <v>826</v>
      </c>
      <c r="I349" t="s">
        <v>832</v>
      </c>
      <c r="J349" t="s">
        <v>838</v>
      </c>
      <c r="K349" t="s">
        <v>849</v>
      </c>
      <c r="L349">
        <v>1476700000</v>
      </c>
      <c r="M349">
        <v>524788300</v>
      </c>
      <c r="N349">
        <v>0.3599</v>
      </c>
      <c r="O349">
        <v>1955</v>
      </c>
      <c r="P349">
        <v>2039</v>
      </c>
      <c r="Q349">
        <v>84</v>
      </c>
      <c r="AL349">
        <v>4810423.4000000004</v>
      </c>
      <c r="AM349">
        <v>4434327.9000000004</v>
      </c>
      <c r="AN349">
        <v>4678700</v>
      </c>
      <c r="AO349">
        <v>5038600</v>
      </c>
      <c r="AP349">
        <v>5326520</v>
      </c>
      <c r="AQ349">
        <v>4654946.5999999996</v>
      </c>
      <c r="AR349">
        <v>5794390</v>
      </c>
      <c r="AS349">
        <v>6046320</v>
      </c>
      <c r="AT349">
        <v>5573771.2999999998</v>
      </c>
      <c r="AU349">
        <v>5469400.2999999998</v>
      </c>
      <c r="AV349">
        <v>6370949.7999999998</v>
      </c>
      <c r="AW349">
        <v>6347196.4000000004</v>
      </c>
      <c r="AX349">
        <v>6018247.7999999998</v>
      </c>
      <c r="AY349">
        <v>6302568.7999999998</v>
      </c>
      <c r="AZ349">
        <v>5744004</v>
      </c>
      <c r="BA349">
        <v>3958900</v>
      </c>
      <c r="BB349">
        <v>3958900</v>
      </c>
      <c r="BC349">
        <v>4318800</v>
      </c>
      <c r="BD349">
        <v>4678700</v>
      </c>
      <c r="BE349">
        <v>5398500</v>
      </c>
      <c r="BF349">
        <v>4930630</v>
      </c>
      <c r="BG349">
        <v>4930630</v>
      </c>
      <c r="BH349">
        <v>3814940</v>
      </c>
      <c r="BI349">
        <v>5398500</v>
      </c>
      <c r="BJ349" t="s">
        <v>1185</v>
      </c>
      <c r="BK349">
        <v>252314050.18500879</v>
      </c>
      <c r="BL349">
        <v>144815350.30805951</v>
      </c>
      <c r="BM349">
        <v>144815350.30805951</v>
      </c>
      <c r="BN349">
        <v>6170287972.8966694</v>
      </c>
      <c r="BO349">
        <v>6170287972.8966694</v>
      </c>
      <c r="BP349">
        <f t="shared" si="36"/>
        <v>144815350.30805951</v>
      </c>
      <c r="BQ349">
        <f t="shared" si="37"/>
        <v>5.7394881577888326E-4</v>
      </c>
      <c r="BR349">
        <f t="shared" si="38"/>
        <v>4.8211700525426192E-2</v>
      </c>
      <c r="BS349">
        <v>8.4031155594964293</v>
      </c>
      <c r="BT349">
        <v>5.2602267593437144</v>
      </c>
      <c r="BU349">
        <f t="shared" si="39"/>
        <v>13.663342318840144</v>
      </c>
      <c r="BV349">
        <f t="shared" si="40"/>
        <v>197866.17042817696</v>
      </c>
      <c r="BW349">
        <f t="shared" si="42"/>
        <v>726168.8454714095</v>
      </c>
      <c r="BX349">
        <f t="shared" si="41"/>
        <v>2.8780357056570872E-3</v>
      </c>
    </row>
    <row r="350" spans="1:76" x14ac:dyDescent="0.25">
      <c r="A350">
        <v>35943</v>
      </c>
      <c r="B350" t="s">
        <v>417</v>
      </c>
      <c r="C350" t="s">
        <v>608</v>
      </c>
      <c r="D350" t="s">
        <v>608</v>
      </c>
      <c r="E350" t="s">
        <v>765</v>
      </c>
      <c r="F350">
        <v>-22.11815</v>
      </c>
      <c r="G350">
        <v>117.92319999999999</v>
      </c>
      <c r="H350" t="s">
        <v>825</v>
      </c>
      <c r="I350" t="s">
        <v>832</v>
      </c>
      <c r="J350" t="s">
        <v>838</v>
      </c>
      <c r="K350" t="s">
        <v>868</v>
      </c>
      <c r="L350">
        <v>903000000</v>
      </c>
      <c r="M350">
        <v>409522846.15384609</v>
      </c>
      <c r="N350">
        <v>0.57032461538461543</v>
      </c>
      <c r="O350">
        <v>2013</v>
      </c>
      <c r="P350">
        <v>2050</v>
      </c>
      <c r="Q350">
        <v>37</v>
      </c>
      <c r="AY350">
        <v>7642349.8461538469</v>
      </c>
      <c r="AZ350">
        <v>30355527.65384616</v>
      </c>
      <c r="BA350">
        <v>37983619.384615377</v>
      </c>
      <c r="BB350">
        <v>40550080.15384616</v>
      </c>
      <c r="BC350">
        <v>39694593.230769232</v>
      </c>
      <c r="BD350">
        <v>44116902.275278457</v>
      </c>
      <c r="BE350">
        <v>42104400.086269237</v>
      </c>
      <c r="BF350">
        <v>47164984.502138473</v>
      </c>
      <c r="BG350">
        <v>43609220.404673852</v>
      </c>
      <c r="BH350">
        <v>41154735.459453851</v>
      </c>
      <c r="BI350">
        <v>41815264.326981537</v>
      </c>
      <c r="BJ350" t="s">
        <v>1186</v>
      </c>
      <c r="BK350">
        <v>674347293.82865071</v>
      </c>
      <c r="BL350">
        <v>53816486.692191921</v>
      </c>
      <c r="BM350">
        <v>53816486.692191921</v>
      </c>
      <c r="BN350">
        <v>3773122529.644268</v>
      </c>
      <c r="BO350">
        <v>3773122529.644268</v>
      </c>
      <c r="BP350">
        <f t="shared" si="36"/>
        <v>53816486.692191921</v>
      </c>
      <c r="BQ350">
        <f t="shared" si="37"/>
        <v>7.980529792986238E-5</v>
      </c>
      <c r="BR350">
        <f t="shared" si="38"/>
        <v>2.9527960234049079E-3</v>
      </c>
      <c r="BS350">
        <v>28.37491239680654</v>
      </c>
      <c r="BT350">
        <v>8.2031529944727364</v>
      </c>
      <c r="BU350">
        <f t="shared" si="39"/>
        <v>36.578065391279274</v>
      </c>
      <c r="BV350">
        <f t="shared" si="40"/>
        <v>196850.29693559068</v>
      </c>
      <c r="BW350">
        <f t="shared" si="42"/>
        <v>722440.58975361777</v>
      </c>
      <c r="BX350">
        <f t="shared" si="41"/>
        <v>1.0713182900933941E-3</v>
      </c>
    </row>
    <row r="351" spans="1:76" x14ac:dyDescent="0.25">
      <c r="A351">
        <v>59258</v>
      </c>
      <c r="B351" t="s">
        <v>418</v>
      </c>
      <c r="C351" t="s">
        <v>608</v>
      </c>
      <c r="D351" t="s">
        <v>608</v>
      </c>
      <c r="E351" t="s">
        <v>766</v>
      </c>
      <c r="F351">
        <v>15.52826</v>
      </c>
      <c r="G351">
        <v>74.053870000000003</v>
      </c>
      <c r="H351" t="s">
        <v>825</v>
      </c>
      <c r="I351" t="s">
        <v>833</v>
      </c>
      <c r="J351" t="s">
        <v>838</v>
      </c>
      <c r="K351" t="s">
        <v>842</v>
      </c>
      <c r="N351">
        <v>0.61</v>
      </c>
      <c r="O351">
        <v>1958</v>
      </c>
      <c r="P351">
        <v>2018</v>
      </c>
      <c r="Q351">
        <v>60</v>
      </c>
      <c r="AM351">
        <v>1982500</v>
      </c>
      <c r="AN351">
        <v>1912960</v>
      </c>
      <c r="AO351">
        <v>2326540</v>
      </c>
      <c r="AP351">
        <v>1234030</v>
      </c>
      <c r="AQ351">
        <v>1312720</v>
      </c>
      <c r="AR351">
        <v>1533540</v>
      </c>
      <c r="AS351">
        <v>1667740</v>
      </c>
      <c r="AT351">
        <v>1754970</v>
      </c>
      <c r="AU351">
        <v>1844030</v>
      </c>
      <c r="AV351">
        <v>1910520</v>
      </c>
      <c r="AW351">
        <v>1519815</v>
      </c>
      <c r="AX351">
        <v>1251774.8999999999</v>
      </c>
      <c r="BA351">
        <v>508447.2</v>
      </c>
      <c r="BB351">
        <v>1271118</v>
      </c>
      <c r="BC351">
        <v>1151632.42</v>
      </c>
      <c r="BD351">
        <v>287908.40999999997</v>
      </c>
      <c r="BJ351" t="s">
        <v>1077</v>
      </c>
      <c r="BK351">
        <v>47779595.720554367</v>
      </c>
      <c r="BL351">
        <v>41180163.415177591</v>
      </c>
      <c r="BM351">
        <v>11899941.2217288</v>
      </c>
      <c r="BN351">
        <v>551747813.55076337</v>
      </c>
      <c r="BO351">
        <v>551747813.55076337</v>
      </c>
      <c r="BP351">
        <f t="shared" si="36"/>
        <v>11899941.2217288</v>
      </c>
      <c r="BQ351">
        <f t="shared" si="37"/>
        <v>2.4905906051041676E-4</v>
      </c>
      <c r="BR351">
        <f t="shared" si="38"/>
        <v>1.4943543630625005E-2</v>
      </c>
      <c r="BS351">
        <v>39.070927121503964</v>
      </c>
      <c r="BT351">
        <v>4.866104160383756</v>
      </c>
      <c r="BU351">
        <f t="shared" si="39"/>
        <v>43.93703128188772</v>
      </c>
      <c r="BV351">
        <f t="shared" si="40"/>
        <v>52284.808971172344</v>
      </c>
      <c r="BW351">
        <f t="shared" si="42"/>
        <v>191885.24892420249</v>
      </c>
      <c r="BX351">
        <f t="shared" si="41"/>
        <v>4.0160500738949355E-3</v>
      </c>
    </row>
    <row r="352" spans="1:76" x14ac:dyDescent="0.25">
      <c r="A352">
        <v>70039</v>
      </c>
      <c r="B352" t="s">
        <v>419</v>
      </c>
      <c r="C352" t="s">
        <v>608</v>
      </c>
      <c r="D352" t="s">
        <v>608</v>
      </c>
      <c r="E352" t="s">
        <v>769</v>
      </c>
      <c r="F352">
        <v>-19.596889999999998</v>
      </c>
      <c r="G352">
        <v>-43.221620000000001</v>
      </c>
      <c r="H352" t="s">
        <v>825</v>
      </c>
      <c r="I352" t="s">
        <v>832</v>
      </c>
      <c r="J352" t="s">
        <v>838</v>
      </c>
      <c r="N352">
        <v>0.64</v>
      </c>
      <c r="O352">
        <v>1957</v>
      </c>
      <c r="P352">
        <v>2005</v>
      </c>
      <c r="Q352">
        <v>48</v>
      </c>
      <c r="V352">
        <v>35327360</v>
      </c>
      <c r="W352">
        <v>38912000</v>
      </c>
      <c r="Y352">
        <v>32640000</v>
      </c>
      <c r="Z352">
        <v>25856000</v>
      </c>
      <c r="AA352">
        <v>28480000</v>
      </c>
      <c r="AB352">
        <v>24640000</v>
      </c>
      <c r="AC352">
        <v>23743360</v>
      </c>
      <c r="AD352">
        <v>22016000</v>
      </c>
      <c r="AE352">
        <v>23936000</v>
      </c>
      <c r="AF352">
        <v>25600000</v>
      </c>
      <c r="AG352">
        <v>31423360</v>
      </c>
      <c r="AH352">
        <v>33727360</v>
      </c>
      <c r="AI352">
        <v>36032000</v>
      </c>
      <c r="AJ352">
        <v>35327360</v>
      </c>
      <c r="AK352">
        <v>29312000</v>
      </c>
      <c r="AL352">
        <v>104806.39999999999</v>
      </c>
      <c r="AM352">
        <v>141312</v>
      </c>
      <c r="AN352">
        <v>98329.600000000006</v>
      </c>
      <c r="AO352">
        <v>146022.39999999999</v>
      </c>
      <c r="AP352">
        <v>30617.599999999999</v>
      </c>
      <c r="BJ352" t="s">
        <v>1064</v>
      </c>
      <c r="BK352">
        <v>712094555.57475853</v>
      </c>
      <c r="BL352">
        <v>188371341.2463015</v>
      </c>
      <c r="BM352">
        <v>29668121.043897171</v>
      </c>
      <c r="BN352">
        <v>14674950092.25197</v>
      </c>
      <c r="BO352">
        <v>14674950092.25197</v>
      </c>
      <c r="BP352">
        <f t="shared" si="36"/>
        <v>29668121.043897171</v>
      </c>
      <c r="BQ352">
        <f t="shared" si="37"/>
        <v>4.1663176345943135E-5</v>
      </c>
      <c r="BR352">
        <f t="shared" si="38"/>
        <v>1.9998324646052705E-3</v>
      </c>
      <c r="BS352">
        <v>38.633664470357843</v>
      </c>
      <c r="BT352">
        <v>27.790415258303739</v>
      </c>
      <c r="BU352">
        <f t="shared" si="39"/>
        <v>66.424079728661582</v>
      </c>
      <c r="BV352">
        <f t="shared" si="40"/>
        <v>197067.76376194082</v>
      </c>
      <c r="BW352">
        <f t="shared" si="42"/>
        <v>723238.69300632284</v>
      </c>
      <c r="BX352">
        <f t="shared" si="41"/>
        <v>1.0156498000782627E-3</v>
      </c>
    </row>
    <row r="353" spans="1:76" x14ac:dyDescent="0.25">
      <c r="A353">
        <v>31857</v>
      </c>
      <c r="B353" t="s">
        <v>420</v>
      </c>
      <c r="C353" t="s">
        <v>608</v>
      </c>
      <c r="D353" t="s">
        <v>686</v>
      </c>
      <c r="E353" t="s">
        <v>799</v>
      </c>
      <c r="F353">
        <v>67.175409999999999</v>
      </c>
      <c r="G353">
        <v>20.6724</v>
      </c>
      <c r="H353" t="s">
        <v>825</v>
      </c>
      <c r="I353" t="s">
        <v>832</v>
      </c>
      <c r="J353" t="s">
        <v>839</v>
      </c>
      <c r="L353">
        <v>484000000</v>
      </c>
      <c r="M353">
        <v>154590055.55555561</v>
      </c>
      <c r="N353">
        <v>0.42583277777777778</v>
      </c>
      <c r="O353">
        <v>1892</v>
      </c>
      <c r="P353">
        <v>2035</v>
      </c>
      <c r="Q353">
        <v>143</v>
      </c>
      <c r="AK353">
        <v>3023412.722222222</v>
      </c>
      <c r="AL353">
        <v>2895662.888888889</v>
      </c>
      <c r="AM353">
        <v>3023412.722222222</v>
      </c>
      <c r="AN353">
        <v>3065996</v>
      </c>
      <c r="AO353">
        <v>3321495.666666667</v>
      </c>
      <c r="AP353">
        <v>3321495.666666667</v>
      </c>
      <c r="AQ353">
        <v>4192424.6195905558</v>
      </c>
      <c r="AR353">
        <v>4114940.087346111</v>
      </c>
      <c r="AS353">
        <v>4190843.0766538889</v>
      </c>
      <c r="AT353">
        <v>3692362.801154444</v>
      </c>
      <c r="AU353">
        <v>2725329.777777778</v>
      </c>
      <c r="AV353">
        <v>3747328.444444444</v>
      </c>
      <c r="AW353">
        <v>3704745.166666667</v>
      </c>
      <c r="AX353">
        <v>3852443.988140556</v>
      </c>
      <c r="AY353">
        <v>3684028.8278605561</v>
      </c>
      <c r="AZ353">
        <v>3823671.3190116668</v>
      </c>
      <c r="BA353">
        <v>5067410.055555556</v>
      </c>
      <c r="BB353">
        <v>5365493</v>
      </c>
      <c r="BC353">
        <v>5280326.444444445</v>
      </c>
      <c r="BD353">
        <v>5067410.055555556</v>
      </c>
      <c r="BE353">
        <v>5365493</v>
      </c>
      <c r="BF353">
        <v>5338449.6377816666</v>
      </c>
      <c r="BG353">
        <v>4921972.4061316671</v>
      </c>
      <c r="BH353">
        <v>5526457.79</v>
      </c>
      <c r="BI353">
        <v>5326675.7873088894</v>
      </c>
      <c r="BJ353" t="s">
        <v>1187</v>
      </c>
      <c r="BK353">
        <v>101221789.82520729</v>
      </c>
      <c r="BL353">
        <v>15130653.5391555</v>
      </c>
      <c r="BM353">
        <v>15130653.5391555</v>
      </c>
      <c r="BN353">
        <v>2022360248.4472051</v>
      </c>
      <c r="BO353">
        <v>2022360248.4472051</v>
      </c>
      <c r="BP353">
        <f t="shared" si="36"/>
        <v>15130653.5391555</v>
      </c>
      <c r="BQ353">
        <f t="shared" si="37"/>
        <v>1.4948020149894157E-4</v>
      </c>
      <c r="BR353">
        <f t="shared" si="38"/>
        <v>2.1375668814348645E-2</v>
      </c>
      <c r="BS353">
        <v>20.832021314318482</v>
      </c>
      <c r="BT353">
        <v>12.586066552704089</v>
      </c>
      <c r="BU353">
        <f t="shared" si="39"/>
        <v>33.418087867022571</v>
      </c>
      <c r="BV353">
        <f t="shared" si="40"/>
        <v>50563.750945697459</v>
      </c>
      <c r="BW353">
        <f t="shared" si="42"/>
        <v>185568.96597070966</v>
      </c>
      <c r="BX353">
        <f t="shared" si="41"/>
        <v>1.8332907004623758E-3</v>
      </c>
    </row>
    <row r="354" spans="1:76" x14ac:dyDescent="0.25">
      <c r="A354">
        <v>35408</v>
      </c>
      <c r="B354" t="s">
        <v>421</v>
      </c>
      <c r="C354" t="s">
        <v>608</v>
      </c>
      <c r="D354" t="s">
        <v>671</v>
      </c>
      <c r="E354" t="s">
        <v>767</v>
      </c>
      <c r="F354">
        <v>43.928440000000002</v>
      </c>
      <c r="G354">
        <v>128.49384000000001</v>
      </c>
      <c r="H354" t="s">
        <v>825</v>
      </c>
      <c r="I354" t="s">
        <v>834</v>
      </c>
      <c r="J354" t="s">
        <v>838</v>
      </c>
      <c r="K354" t="s">
        <v>866</v>
      </c>
      <c r="N354">
        <v>0.27</v>
      </c>
      <c r="O354">
        <v>2012</v>
      </c>
      <c r="P354">
        <v>2042</v>
      </c>
      <c r="Q354">
        <v>30</v>
      </c>
      <c r="AY354">
        <v>175500</v>
      </c>
      <c r="AZ354">
        <v>182250</v>
      </c>
      <c r="BA354">
        <v>60750.000000000007</v>
      </c>
      <c r="BC354">
        <v>91260</v>
      </c>
      <c r="BG354">
        <v>81000</v>
      </c>
      <c r="BH354">
        <v>81000</v>
      </c>
      <c r="BI354">
        <v>81000</v>
      </c>
      <c r="BJ354" t="s">
        <v>1188</v>
      </c>
      <c r="BK354">
        <v>3306770.6467955671</v>
      </c>
      <c r="BL354">
        <v>2319386.593155033</v>
      </c>
      <c r="BM354">
        <v>2319386.593155033</v>
      </c>
      <c r="BN354">
        <v>83837206.669099957</v>
      </c>
      <c r="BO354">
        <v>83837206.669099957</v>
      </c>
      <c r="BP354">
        <f t="shared" si="36"/>
        <v>2319386.593155033</v>
      </c>
      <c r="BQ354">
        <f t="shared" si="37"/>
        <v>7.0140534100925306E-4</v>
      </c>
      <c r="BR354">
        <f t="shared" si="38"/>
        <v>2.1042160230277593E-2</v>
      </c>
      <c r="BS354">
        <v>24.104467539387748</v>
      </c>
      <c r="BT354">
        <v>10.67512146156419</v>
      </c>
      <c r="BU354">
        <f t="shared" si="39"/>
        <v>34.779589000951937</v>
      </c>
      <c r="BV354">
        <f t="shared" si="40"/>
        <v>8066.7312444250165</v>
      </c>
      <c r="BW354">
        <f t="shared" si="42"/>
        <v>29604.903667039809</v>
      </c>
      <c r="BX354">
        <f t="shared" si="41"/>
        <v>8.9528143403983882E-3</v>
      </c>
    </row>
    <row r="355" spans="1:76" x14ac:dyDescent="0.25">
      <c r="A355">
        <v>74753</v>
      </c>
      <c r="B355" t="s">
        <v>422</v>
      </c>
      <c r="C355" t="s">
        <v>608</v>
      </c>
      <c r="D355" t="s">
        <v>608</v>
      </c>
      <c r="E355" t="s">
        <v>769</v>
      </c>
      <c r="F355">
        <v>-20.091650000000001</v>
      </c>
      <c r="G355">
        <v>-43.943620000000003</v>
      </c>
      <c r="H355" t="s">
        <v>827</v>
      </c>
      <c r="I355" t="s">
        <v>833</v>
      </c>
      <c r="J355" t="s">
        <v>838</v>
      </c>
      <c r="L355">
        <v>412300000</v>
      </c>
      <c r="M355">
        <v>200746750</v>
      </c>
      <c r="N355">
        <v>0.49299999999999999</v>
      </c>
      <c r="O355">
        <v>1993</v>
      </c>
      <c r="P355">
        <v>2039</v>
      </c>
      <c r="Q355">
        <v>46</v>
      </c>
      <c r="AG355">
        <v>918459</v>
      </c>
      <c r="AH355">
        <v>1193553</v>
      </c>
      <c r="AI355">
        <v>1494283</v>
      </c>
      <c r="AJ355">
        <v>1232500</v>
      </c>
      <c r="AO355">
        <v>5028600</v>
      </c>
      <c r="AP355">
        <v>5176500</v>
      </c>
      <c r="AQ355">
        <v>4486300</v>
      </c>
      <c r="AR355">
        <v>4930000</v>
      </c>
      <c r="AS355">
        <v>5028600</v>
      </c>
      <c r="AT355">
        <v>4831400</v>
      </c>
      <c r="AU355">
        <v>3598900</v>
      </c>
      <c r="AV355">
        <v>4239800</v>
      </c>
      <c r="AW355">
        <v>4338400</v>
      </c>
      <c r="AX355">
        <v>4782100</v>
      </c>
      <c r="AY355">
        <v>3303100</v>
      </c>
      <c r="BJ355" t="s">
        <v>1064</v>
      </c>
      <c r="BK355">
        <v>90112466.246501237</v>
      </c>
      <c r="BL355">
        <v>188371341.2463015</v>
      </c>
      <c r="BM355">
        <v>3482891.1570123029</v>
      </c>
      <c r="BN355">
        <v>1722766798.418972</v>
      </c>
      <c r="BO355">
        <v>1722766798.418972</v>
      </c>
      <c r="BP355">
        <f t="shared" si="36"/>
        <v>3482891.1570123029</v>
      </c>
      <c r="BQ355">
        <f t="shared" si="37"/>
        <v>3.8650492013889718E-5</v>
      </c>
      <c r="BR355">
        <f t="shared" si="38"/>
        <v>1.7779226326389271E-3</v>
      </c>
      <c r="BS355">
        <v>38.633664470357843</v>
      </c>
      <c r="BT355">
        <v>27.790415258303739</v>
      </c>
      <c r="BU355">
        <f t="shared" si="39"/>
        <v>66.424079728661582</v>
      </c>
      <c r="BV355">
        <f t="shared" si="40"/>
        <v>23134.783989963558</v>
      </c>
      <c r="BW355">
        <f t="shared" si="42"/>
        <v>84904.657243166264</v>
      </c>
      <c r="BX355">
        <f t="shared" si="41"/>
        <v>9.4220767425131735E-4</v>
      </c>
    </row>
    <row r="356" spans="1:76" x14ac:dyDescent="0.25">
      <c r="A356">
        <v>37803</v>
      </c>
      <c r="B356" t="s">
        <v>423</v>
      </c>
      <c r="C356" t="s">
        <v>608</v>
      </c>
      <c r="D356" t="s">
        <v>608</v>
      </c>
      <c r="E356" t="s">
        <v>808</v>
      </c>
      <c r="F356">
        <v>35.950279999999999</v>
      </c>
      <c r="G356">
        <v>8.1055600000000005</v>
      </c>
      <c r="H356" t="s">
        <v>825</v>
      </c>
      <c r="I356" t="s">
        <v>832</v>
      </c>
      <c r="J356" t="s">
        <v>838</v>
      </c>
      <c r="N356">
        <v>0.53</v>
      </c>
      <c r="O356">
        <v>1921</v>
      </c>
      <c r="P356">
        <v>2023</v>
      </c>
      <c r="Q356">
        <v>102</v>
      </c>
      <c r="AL356">
        <v>590208</v>
      </c>
      <c r="AM356">
        <v>590208</v>
      </c>
      <c r="AN356">
        <v>590208</v>
      </c>
      <c r="AO356">
        <v>590208</v>
      </c>
      <c r="AP356">
        <v>590208</v>
      </c>
      <c r="AQ356">
        <v>590208</v>
      </c>
      <c r="AR356">
        <v>590208</v>
      </c>
      <c r="AS356">
        <v>590208</v>
      </c>
      <c r="AT356">
        <v>1287900</v>
      </c>
      <c r="AU356">
        <v>580880</v>
      </c>
      <c r="AV356">
        <v>583000</v>
      </c>
      <c r="AW356">
        <v>689000</v>
      </c>
      <c r="AX356">
        <v>763200</v>
      </c>
      <c r="AY356">
        <v>371000</v>
      </c>
      <c r="AZ356">
        <v>265000</v>
      </c>
      <c r="BA356">
        <v>245920</v>
      </c>
      <c r="BB356">
        <v>295104</v>
      </c>
      <c r="BC356">
        <v>319498.84000000003</v>
      </c>
      <c r="BD356">
        <v>365141.91</v>
      </c>
      <c r="BE356">
        <v>417867.37</v>
      </c>
      <c r="BF356">
        <v>491840</v>
      </c>
      <c r="BG356">
        <v>491840</v>
      </c>
      <c r="BH356">
        <v>491840</v>
      </c>
      <c r="BI356">
        <v>491840</v>
      </c>
      <c r="BJ356" t="s">
        <v>1189</v>
      </c>
      <c r="BK356">
        <v>73998838.644347236</v>
      </c>
      <c r="BL356">
        <v>9089507.6721092183</v>
      </c>
      <c r="BM356">
        <v>9089507.6721092183</v>
      </c>
      <c r="BN356">
        <v>747047025.23731756</v>
      </c>
      <c r="BO356">
        <v>747047025.23731756</v>
      </c>
      <c r="BP356">
        <f t="shared" si="36"/>
        <v>9089507.6721092183</v>
      </c>
      <c r="BQ356">
        <f t="shared" si="37"/>
        <v>1.2283311250052391E-4</v>
      </c>
      <c r="BR356">
        <f t="shared" si="38"/>
        <v>1.2528977475053438E-2</v>
      </c>
      <c r="BS356">
        <v>11.8040198000371</v>
      </c>
      <c r="BT356">
        <v>11.73246956243106</v>
      </c>
      <c r="BU356">
        <f t="shared" si="39"/>
        <v>23.53648936246816</v>
      </c>
      <c r="BV356">
        <f t="shared" si="40"/>
        <v>21393.510063467136</v>
      </c>
      <c r="BW356">
        <f t="shared" si="42"/>
        <v>78514.181932924388</v>
      </c>
      <c r="BX356">
        <f t="shared" si="41"/>
        <v>1.0610191101819689E-3</v>
      </c>
    </row>
    <row r="357" spans="1:76" x14ac:dyDescent="0.25">
      <c r="A357">
        <v>32254</v>
      </c>
      <c r="B357" t="s">
        <v>424</v>
      </c>
      <c r="C357" t="s">
        <v>608</v>
      </c>
      <c r="D357" t="s">
        <v>673</v>
      </c>
      <c r="E357" t="s">
        <v>770</v>
      </c>
      <c r="F357">
        <v>50.04701</v>
      </c>
      <c r="G357">
        <v>73.022679999999994</v>
      </c>
      <c r="H357" t="s">
        <v>825</v>
      </c>
      <c r="I357" t="s">
        <v>832</v>
      </c>
      <c r="J357" t="s">
        <v>839</v>
      </c>
      <c r="K357" t="s">
        <v>870</v>
      </c>
      <c r="L357">
        <v>304000000</v>
      </c>
      <c r="M357">
        <v>81931000</v>
      </c>
      <c r="N357">
        <v>0.40102916666666671</v>
      </c>
      <c r="O357">
        <v>1950</v>
      </c>
      <c r="P357">
        <v>2068</v>
      </c>
      <c r="Q357">
        <v>118</v>
      </c>
      <c r="AL357">
        <v>228586.625</v>
      </c>
      <c r="AM357">
        <v>456506.33849583339</v>
      </c>
      <c r="AN357">
        <v>705320.47363333346</v>
      </c>
      <c r="AO357">
        <v>954135.41082916677</v>
      </c>
      <c r="AP357">
        <v>1202949.5459666669</v>
      </c>
      <c r="AQ357">
        <v>1451763.6811041669</v>
      </c>
      <c r="AR357">
        <v>1700578.217270833</v>
      </c>
      <c r="AS357">
        <v>2145506.041666667</v>
      </c>
      <c r="AT357">
        <v>1323396.25</v>
      </c>
      <c r="AU357">
        <v>1804631.25</v>
      </c>
      <c r="AV357">
        <v>1523910.833333333</v>
      </c>
      <c r="AW357">
        <v>1586471.383333334</v>
      </c>
      <c r="AX357">
        <v>1616147.541666667</v>
      </c>
      <c r="AY357">
        <v>1483807.916666667</v>
      </c>
      <c r="AZ357">
        <v>1443705</v>
      </c>
      <c r="BA357">
        <v>1162984.583333333</v>
      </c>
      <c r="BB357">
        <v>1002572.916666667</v>
      </c>
      <c r="BC357">
        <v>1042675.833333333</v>
      </c>
      <c r="BD357">
        <v>1042675.833333333</v>
      </c>
      <c r="BE357">
        <v>1122881.666666667</v>
      </c>
      <c r="BF357">
        <v>1323396.25</v>
      </c>
      <c r="BG357">
        <v>1283293.333333333</v>
      </c>
      <c r="BH357">
        <v>1082778.75</v>
      </c>
      <c r="BI357">
        <v>962470.00000000012</v>
      </c>
      <c r="BJ357" t="s">
        <v>1190</v>
      </c>
      <c r="BK357">
        <v>40855676.953803033</v>
      </c>
      <c r="BL357">
        <v>44698034.235599384</v>
      </c>
      <c r="BM357">
        <v>44698034.235599384</v>
      </c>
      <c r="BN357">
        <v>1267487555.4929619</v>
      </c>
      <c r="BO357">
        <v>1256225052.7461979</v>
      </c>
      <c r="BP357">
        <f t="shared" si="36"/>
        <v>44300861.315698333</v>
      </c>
      <c r="BQ357">
        <f t="shared" si="37"/>
        <v>1.0843257196739365E-3</v>
      </c>
      <c r="BR357">
        <f t="shared" si="38"/>
        <v>0.1279504349215245</v>
      </c>
      <c r="BS357">
        <v>9.1587652810701705</v>
      </c>
      <c r="BT357">
        <v>5.1522068308237428</v>
      </c>
      <c r="BU357">
        <f t="shared" si="39"/>
        <v>14.310972111893914</v>
      </c>
      <c r="BV357">
        <f t="shared" si="40"/>
        <v>63398.839082183877</v>
      </c>
      <c r="BW357">
        <f t="shared" si="42"/>
        <v>232673.73943161481</v>
      </c>
      <c r="BX357">
        <f t="shared" si="41"/>
        <v>5.6950161343479215E-3</v>
      </c>
    </row>
    <row r="358" spans="1:76" x14ac:dyDescent="0.25">
      <c r="A358">
        <v>59270</v>
      </c>
      <c r="B358" t="s">
        <v>425</v>
      </c>
      <c r="C358" t="s">
        <v>608</v>
      </c>
      <c r="D358" t="s">
        <v>608</v>
      </c>
      <c r="E358" t="s">
        <v>766</v>
      </c>
      <c r="F358">
        <v>22.115950000000002</v>
      </c>
      <c r="G358">
        <v>85.433700000000002</v>
      </c>
      <c r="H358" t="s">
        <v>825</v>
      </c>
      <c r="I358" t="s">
        <v>832</v>
      </c>
      <c r="J358" t="s">
        <v>838</v>
      </c>
      <c r="L358">
        <v>85000000</v>
      </c>
      <c r="M358">
        <v>48124999.75</v>
      </c>
      <c r="N358">
        <v>0.61099999999999999</v>
      </c>
      <c r="O358">
        <v>1961</v>
      </c>
      <c r="P358">
        <v>2034</v>
      </c>
      <c r="Q358">
        <v>73</v>
      </c>
      <c r="AI358">
        <v>213239</v>
      </c>
      <c r="AJ358">
        <v>204074</v>
      </c>
      <c r="AK358">
        <v>167414</v>
      </c>
      <c r="AL358">
        <v>183300</v>
      </c>
      <c r="AM358">
        <v>184522</v>
      </c>
      <c r="AN358">
        <v>345215</v>
      </c>
      <c r="AO358">
        <v>755807</v>
      </c>
      <c r="AP358">
        <v>771082</v>
      </c>
      <c r="AQ358">
        <v>724646</v>
      </c>
      <c r="AR358">
        <v>552344</v>
      </c>
      <c r="AS358">
        <v>174135</v>
      </c>
      <c r="AT358">
        <v>39104</v>
      </c>
      <c r="AU358">
        <v>39104</v>
      </c>
      <c r="BF358">
        <v>977600</v>
      </c>
      <c r="BG358">
        <v>4154800</v>
      </c>
      <c r="BH358">
        <v>5437900</v>
      </c>
      <c r="BI358">
        <v>6537700</v>
      </c>
      <c r="BJ358" t="s">
        <v>1128</v>
      </c>
      <c r="BK358">
        <v>26875051.197004732</v>
      </c>
      <c r="BL358">
        <v>14914006.0666981</v>
      </c>
      <c r="BM358">
        <v>11700936.60326786</v>
      </c>
      <c r="BN358">
        <v>355166572.55787683</v>
      </c>
      <c r="BO358">
        <v>355166572.55787683</v>
      </c>
      <c r="BP358">
        <f t="shared" si="36"/>
        <v>11700936.60326786</v>
      </c>
      <c r="BQ358">
        <f t="shared" si="37"/>
        <v>4.3538285815700878E-4</v>
      </c>
      <c r="BR358">
        <f t="shared" si="38"/>
        <v>3.1782948645461641E-2</v>
      </c>
      <c r="BS358">
        <v>55.560171667199512</v>
      </c>
      <c r="BT358">
        <v>13.715807364067331</v>
      </c>
      <c r="BU358">
        <f t="shared" si="39"/>
        <v>69.275979031266843</v>
      </c>
      <c r="BV358">
        <f t="shared" si="40"/>
        <v>81059.383877416694</v>
      </c>
      <c r="BW358">
        <f t="shared" si="42"/>
        <v>297487.93883011927</v>
      </c>
      <c r="BX358">
        <f t="shared" si="41"/>
        <v>1.1069297567078673E-2</v>
      </c>
    </row>
    <row r="359" spans="1:76" x14ac:dyDescent="0.25">
      <c r="A359">
        <v>38559</v>
      </c>
      <c r="B359" t="s">
        <v>426</v>
      </c>
      <c r="C359" t="s">
        <v>608</v>
      </c>
      <c r="D359" t="s">
        <v>608</v>
      </c>
      <c r="E359" t="s">
        <v>767</v>
      </c>
      <c r="F359">
        <v>27.416920000000001</v>
      </c>
      <c r="G359">
        <v>113.81095000000001</v>
      </c>
      <c r="H359" t="s">
        <v>825</v>
      </c>
      <c r="I359" t="s">
        <v>832</v>
      </c>
      <c r="J359" t="s">
        <v>839</v>
      </c>
      <c r="K359" t="s">
        <v>866</v>
      </c>
      <c r="N359">
        <v>0.27</v>
      </c>
      <c r="O359">
        <v>2000</v>
      </c>
      <c r="P359">
        <v>2023</v>
      </c>
      <c r="Q359">
        <v>23</v>
      </c>
      <c r="AY359">
        <v>54000</v>
      </c>
      <c r="AZ359">
        <v>67500</v>
      </c>
      <c r="BD359">
        <v>40500</v>
      </c>
      <c r="BE359">
        <v>40500</v>
      </c>
      <c r="BF359">
        <v>91800</v>
      </c>
      <c r="BG359">
        <v>43200</v>
      </c>
      <c r="BH359">
        <v>43200</v>
      </c>
      <c r="BI359">
        <v>43200</v>
      </c>
      <c r="BJ359" t="s">
        <v>1191</v>
      </c>
      <c r="BK359">
        <v>1473028.1997148821</v>
      </c>
      <c r="BL359">
        <v>813483.51650566934</v>
      </c>
      <c r="BM359">
        <v>813483.51650566934</v>
      </c>
      <c r="BN359">
        <v>52718050.5835407</v>
      </c>
      <c r="BO359">
        <v>52718050.5835407</v>
      </c>
      <c r="BP359">
        <f t="shared" si="36"/>
        <v>813483.51650566934</v>
      </c>
      <c r="BQ359">
        <f t="shared" si="37"/>
        <v>5.5225250722499837E-4</v>
      </c>
      <c r="BR359">
        <f t="shared" si="38"/>
        <v>1.2701807666174963E-2</v>
      </c>
      <c r="BS359">
        <v>29.997034016431929</v>
      </c>
      <c r="BT359">
        <v>7.5342496767792184</v>
      </c>
      <c r="BU359">
        <f t="shared" si="39"/>
        <v>37.531283693211151</v>
      </c>
      <c r="BV359">
        <f t="shared" si="40"/>
        <v>3053.1080637725295</v>
      </c>
      <c r="BW359">
        <f t="shared" si="42"/>
        <v>11204.906594045184</v>
      </c>
      <c r="BX359">
        <f t="shared" si="41"/>
        <v>7.6067156054541217E-3</v>
      </c>
    </row>
    <row r="360" spans="1:76" x14ac:dyDescent="0.25">
      <c r="A360">
        <v>31834</v>
      </c>
      <c r="B360" t="s">
        <v>427</v>
      </c>
      <c r="C360" t="s">
        <v>608</v>
      </c>
      <c r="D360" t="s">
        <v>608</v>
      </c>
      <c r="E360" t="s">
        <v>781</v>
      </c>
      <c r="F360">
        <v>46.447870000000002</v>
      </c>
      <c r="G360">
        <v>-87.641090000000005</v>
      </c>
      <c r="H360" t="s">
        <v>825</v>
      </c>
      <c r="I360" t="s">
        <v>832</v>
      </c>
      <c r="J360" t="s">
        <v>838</v>
      </c>
      <c r="K360" t="s">
        <v>866</v>
      </c>
      <c r="L360">
        <v>725700000</v>
      </c>
      <c r="M360">
        <v>148801238</v>
      </c>
      <c r="N360">
        <v>0.34842800000000002</v>
      </c>
      <c r="O360">
        <v>1974</v>
      </c>
      <c r="P360">
        <v>2046</v>
      </c>
      <c r="Q360">
        <v>72</v>
      </c>
      <c r="AK360">
        <v>2147360.7187160002</v>
      </c>
      <c r="AL360">
        <v>2264782</v>
      </c>
      <c r="AM360">
        <v>2229939.2000000002</v>
      </c>
      <c r="AN360">
        <v>2752581.2</v>
      </c>
      <c r="AO360">
        <v>2438996</v>
      </c>
      <c r="AP360">
        <v>2717738.4</v>
      </c>
      <c r="AQ360">
        <v>2752581.2</v>
      </c>
      <c r="AR360">
        <v>2442480.2799999998</v>
      </c>
      <c r="AS360">
        <v>2550492.96</v>
      </c>
      <c r="AT360">
        <v>2689864.16</v>
      </c>
      <c r="AU360">
        <v>1982520.4772000001</v>
      </c>
      <c r="AV360">
        <v>2950139.8760000002</v>
      </c>
      <c r="AW360">
        <v>2961638</v>
      </c>
      <c r="AX360">
        <v>3160241.96</v>
      </c>
      <c r="AY360">
        <v>2649833.6155079999</v>
      </c>
      <c r="AZ360">
        <v>2683819.631056</v>
      </c>
      <c r="BA360">
        <v>2701520.4703119998</v>
      </c>
      <c r="BB360">
        <v>2701874.4731600001</v>
      </c>
      <c r="BC360">
        <v>2708246.8728519999</v>
      </c>
      <c r="BD360">
        <v>2718513.303872</v>
      </c>
      <c r="BE360">
        <v>2728780.0833200002</v>
      </c>
      <c r="BF360">
        <v>2238463.4910200001</v>
      </c>
      <c r="BG360">
        <v>2607351.1831800002</v>
      </c>
      <c r="BH360">
        <v>2124114.996268</v>
      </c>
      <c r="BI360">
        <v>2832153.4445000002</v>
      </c>
      <c r="BJ360" t="s">
        <v>1192</v>
      </c>
      <c r="BK360">
        <v>162444395.14405009</v>
      </c>
      <c r="BL360">
        <v>100083849.3818063</v>
      </c>
      <c r="BM360">
        <v>100083849.3818063</v>
      </c>
      <c r="BN360">
        <v>3032286843.5911918</v>
      </c>
      <c r="BO360">
        <v>3032286843.5911918</v>
      </c>
      <c r="BP360">
        <f t="shared" si="36"/>
        <v>100083849.3818063</v>
      </c>
      <c r="BQ360">
        <f t="shared" si="37"/>
        <v>6.1611143488856843E-4</v>
      </c>
      <c r="BR360">
        <f t="shared" si="38"/>
        <v>4.4360023311976929E-2</v>
      </c>
      <c r="BS360">
        <v>26.837931855812961</v>
      </c>
      <c r="BT360">
        <v>14.662237782791991</v>
      </c>
      <c r="BU360">
        <f t="shared" si="39"/>
        <v>41.500169638604952</v>
      </c>
      <c r="BV360">
        <f t="shared" si="40"/>
        <v>415349.67274295486</v>
      </c>
      <c r="BW360">
        <f t="shared" si="42"/>
        <v>1524333.2989666443</v>
      </c>
      <c r="BX360">
        <f t="shared" si="41"/>
        <v>9.3837235665466829E-3</v>
      </c>
    </row>
    <row r="361" spans="1:76" x14ac:dyDescent="0.25">
      <c r="A361">
        <v>74763</v>
      </c>
      <c r="B361" t="s">
        <v>428</v>
      </c>
      <c r="C361" t="s">
        <v>608</v>
      </c>
      <c r="D361" t="s">
        <v>608</v>
      </c>
      <c r="E361" t="s">
        <v>769</v>
      </c>
      <c r="F361">
        <v>-20.257850000000001</v>
      </c>
      <c r="G361">
        <v>-43.521099999999997</v>
      </c>
      <c r="H361" t="s">
        <v>827</v>
      </c>
      <c r="I361" t="s">
        <v>833</v>
      </c>
      <c r="J361" t="s">
        <v>838</v>
      </c>
      <c r="N361">
        <v>0.64</v>
      </c>
      <c r="O361">
        <v>1984</v>
      </c>
      <c r="P361">
        <v>2032</v>
      </c>
      <c r="Q361">
        <v>48</v>
      </c>
      <c r="AL361">
        <v>4864000</v>
      </c>
      <c r="AM361">
        <v>3520000</v>
      </c>
      <c r="AN361">
        <v>3328000</v>
      </c>
      <c r="AO361">
        <v>3712000</v>
      </c>
      <c r="AP361">
        <v>3968000</v>
      </c>
      <c r="AQ361">
        <v>2944000</v>
      </c>
      <c r="AR361">
        <v>1792000</v>
      </c>
      <c r="AS361">
        <v>832000</v>
      </c>
      <c r="BJ361" t="s">
        <v>1065</v>
      </c>
      <c r="BK361">
        <v>51222210.119150899</v>
      </c>
      <c r="BL361">
        <v>75667123.254702583</v>
      </c>
      <c r="BM361">
        <v>2011712.101888343</v>
      </c>
      <c r="BN361">
        <v>1055594894.285733</v>
      </c>
      <c r="BO361">
        <v>1055594894.285733</v>
      </c>
      <c r="BP361">
        <f t="shared" si="36"/>
        <v>2011712.101888343</v>
      </c>
      <c r="BQ361">
        <f t="shared" si="37"/>
        <v>3.9274215173628485E-5</v>
      </c>
      <c r="BR361">
        <f t="shared" si="38"/>
        <v>1.8851623283341673E-3</v>
      </c>
      <c r="BS361">
        <v>42.874168642570908</v>
      </c>
      <c r="BT361">
        <v>35.533804064578831</v>
      </c>
      <c r="BU361">
        <f t="shared" si="39"/>
        <v>78.407972707149739</v>
      </c>
      <c r="BV361">
        <f t="shared" si="40"/>
        <v>15773.426757950403</v>
      </c>
      <c r="BW361">
        <f t="shared" si="42"/>
        <v>57888.476201677979</v>
      </c>
      <c r="BX361">
        <f t="shared" si="41"/>
        <v>1.1301440540542919E-3</v>
      </c>
    </row>
    <row r="362" spans="1:76" x14ac:dyDescent="0.25">
      <c r="A362">
        <v>32753</v>
      </c>
      <c r="B362" t="s">
        <v>429</v>
      </c>
      <c r="C362" t="s">
        <v>608</v>
      </c>
      <c r="D362" t="s">
        <v>608</v>
      </c>
      <c r="E362" t="s">
        <v>767</v>
      </c>
      <c r="F362">
        <v>42.036799999999999</v>
      </c>
      <c r="G362">
        <v>126.42389</v>
      </c>
      <c r="H362" t="s">
        <v>825</v>
      </c>
      <c r="I362" t="s">
        <v>832</v>
      </c>
      <c r="J362" t="s">
        <v>839</v>
      </c>
      <c r="K362" t="s">
        <v>866</v>
      </c>
      <c r="N362">
        <v>0.27</v>
      </c>
      <c r="O362">
        <v>1970</v>
      </c>
      <c r="P362">
        <v>2040</v>
      </c>
      <c r="Q362">
        <v>70</v>
      </c>
      <c r="AL362">
        <v>181440</v>
      </c>
      <c r="AM362">
        <v>181440</v>
      </c>
      <c r="AN362">
        <v>189270</v>
      </c>
      <c r="AO362">
        <v>191700</v>
      </c>
      <c r="AP362">
        <v>195210</v>
      </c>
      <c r="AQ362">
        <v>182725.2</v>
      </c>
      <c r="AR362">
        <v>205200</v>
      </c>
      <c r="AS362">
        <v>189540</v>
      </c>
      <c r="AT362">
        <v>244890</v>
      </c>
      <c r="AU362">
        <v>270000</v>
      </c>
      <c r="AV362">
        <v>309420</v>
      </c>
      <c r="AW362">
        <v>349110</v>
      </c>
      <c r="AX362">
        <v>340470</v>
      </c>
      <c r="AY362">
        <v>353700</v>
      </c>
      <c r="AZ362">
        <v>345600</v>
      </c>
      <c r="BA362">
        <v>348300</v>
      </c>
      <c r="BB362">
        <v>348300</v>
      </c>
      <c r="BC362">
        <v>267840</v>
      </c>
      <c r="BD362">
        <v>212608.8</v>
      </c>
      <c r="BE362">
        <v>192809.43</v>
      </c>
      <c r="BF362">
        <v>275400</v>
      </c>
      <c r="BG362">
        <v>270000</v>
      </c>
      <c r="BH362">
        <v>270000</v>
      </c>
      <c r="BI362">
        <v>270000</v>
      </c>
      <c r="BJ362" t="s">
        <v>1193</v>
      </c>
      <c r="BK362">
        <v>9425599.7258358058</v>
      </c>
      <c r="BL362">
        <v>21106074.07257171</v>
      </c>
      <c r="BM362">
        <v>21106074.07257171</v>
      </c>
      <c r="BN362">
        <v>337331792.57735783</v>
      </c>
      <c r="BO362">
        <v>337331792.57735783</v>
      </c>
      <c r="BP362">
        <f t="shared" si="36"/>
        <v>21106074.07257171</v>
      </c>
      <c r="BQ362">
        <f t="shared" si="37"/>
        <v>2.2392287691487081E-3</v>
      </c>
      <c r="BR362">
        <f t="shared" si="38"/>
        <v>0.15674601384040956</v>
      </c>
      <c r="BS362">
        <v>27.621727701281898</v>
      </c>
      <c r="BT362">
        <v>9.2954840716488949</v>
      </c>
      <c r="BU362">
        <f t="shared" si="39"/>
        <v>36.917211772930791</v>
      </c>
      <c r="BV362">
        <f t="shared" si="40"/>
        <v>77917.740623229372</v>
      </c>
      <c r="BW362">
        <f t="shared" si="42"/>
        <v>285958.10808725178</v>
      </c>
      <c r="BX362">
        <f t="shared" si="41"/>
        <v>3.0338452343083636E-2</v>
      </c>
    </row>
    <row r="363" spans="1:76" x14ac:dyDescent="0.25">
      <c r="A363">
        <v>68072</v>
      </c>
      <c r="B363" t="s">
        <v>430</v>
      </c>
      <c r="C363" t="s">
        <v>608</v>
      </c>
      <c r="D363" t="s">
        <v>608</v>
      </c>
      <c r="E363" t="s">
        <v>766</v>
      </c>
      <c r="F363">
        <v>21.869389999999999</v>
      </c>
      <c r="G363">
        <v>85.412710000000004</v>
      </c>
      <c r="H363" t="s">
        <v>825</v>
      </c>
      <c r="I363" t="s">
        <v>833</v>
      </c>
      <c r="J363" t="s">
        <v>838</v>
      </c>
      <c r="N363">
        <v>0.61</v>
      </c>
      <c r="O363">
        <v>2000</v>
      </c>
      <c r="P363">
        <v>2030</v>
      </c>
      <c r="Q363">
        <v>30</v>
      </c>
      <c r="AL363">
        <v>272607.78000000003</v>
      </c>
      <c r="AM363">
        <v>311710</v>
      </c>
      <c r="AN363">
        <v>324520</v>
      </c>
      <c r="AO363">
        <v>277702.5</v>
      </c>
      <c r="AP363">
        <v>283256.55</v>
      </c>
      <c r="AQ363">
        <v>322080</v>
      </c>
      <c r="AR363">
        <v>690520</v>
      </c>
      <c r="AS363">
        <v>616100</v>
      </c>
      <c r="AT363">
        <v>641720</v>
      </c>
      <c r="AU363">
        <v>583424.74</v>
      </c>
      <c r="AV363">
        <v>583424.74</v>
      </c>
      <c r="AW363">
        <v>583424.74</v>
      </c>
      <c r="AX363">
        <v>1440782.79</v>
      </c>
      <c r="AY363">
        <v>2436291.81</v>
      </c>
      <c r="AZ363">
        <v>2387870.62</v>
      </c>
      <c r="BJ363" t="s">
        <v>1119</v>
      </c>
      <c r="BK363">
        <v>504093131.15812337</v>
      </c>
      <c r="BL363">
        <v>40213628.06592501</v>
      </c>
      <c r="BM363">
        <v>37292366.410519533</v>
      </c>
      <c r="BN363">
        <v>5821151869.2863846</v>
      </c>
      <c r="BO363">
        <v>5821151869.2863846</v>
      </c>
      <c r="BP363">
        <f t="shared" si="36"/>
        <v>37292366.410519533</v>
      </c>
      <c r="BQ363">
        <f t="shared" si="37"/>
        <v>7.3979120336043042E-5</v>
      </c>
      <c r="BR363">
        <f t="shared" si="38"/>
        <v>2.2193736100812912E-3</v>
      </c>
      <c r="BS363">
        <v>38.488785813880753</v>
      </c>
      <c r="BT363">
        <v>9.5821789756558431</v>
      </c>
      <c r="BU363">
        <f t="shared" si="39"/>
        <v>48.070964789536596</v>
      </c>
      <c r="BV363">
        <f t="shared" si="40"/>
        <v>179268.00326385818</v>
      </c>
      <c r="BW363">
        <f t="shared" si="42"/>
        <v>657913.57197835948</v>
      </c>
      <c r="BX363">
        <f t="shared" si="41"/>
        <v>1.3051429018023772E-3</v>
      </c>
    </row>
    <row r="364" spans="1:76" x14ac:dyDescent="0.25">
      <c r="A364">
        <v>31902</v>
      </c>
      <c r="B364" t="s">
        <v>431</v>
      </c>
      <c r="C364" t="s">
        <v>608</v>
      </c>
      <c r="D364" t="s">
        <v>671</v>
      </c>
      <c r="E364" t="s">
        <v>781</v>
      </c>
      <c r="F364">
        <v>47.489640000000001</v>
      </c>
      <c r="G364">
        <v>-92.552189999999996</v>
      </c>
      <c r="H364" t="s">
        <v>825</v>
      </c>
      <c r="I364" t="s">
        <v>832</v>
      </c>
      <c r="J364" t="s">
        <v>838</v>
      </c>
      <c r="L364">
        <v>856324335</v>
      </c>
      <c r="M364">
        <v>136362976.93333331</v>
      </c>
      <c r="N364">
        <v>0.27967333333333327</v>
      </c>
      <c r="O364">
        <v>1965</v>
      </c>
      <c r="P364">
        <v>2072</v>
      </c>
      <c r="Q364">
        <v>107</v>
      </c>
      <c r="AL364">
        <v>1090726</v>
      </c>
      <c r="AM364">
        <v>1174628</v>
      </c>
      <c r="AN364">
        <v>1174628</v>
      </c>
      <c r="AO364">
        <v>447477.33333333331</v>
      </c>
      <c r="AP364">
        <v>1146660.666666667</v>
      </c>
      <c r="AQ364">
        <v>1370399.333333333</v>
      </c>
      <c r="AR364">
        <v>1222172.4666666661</v>
      </c>
      <c r="AS364">
        <v>1504642.533333333</v>
      </c>
      <c r="AT364">
        <v>1448707.866666666</v>
      </c>
      <c r="AU364">
        <v>1079818.74</v>
      </c>
      <c r="AV364">
        <v>1452632.24288</v>
      </c>
      <c r="AW364">
        <v>1463430.43028</v>
      </c>
      <c r="AX364">
        <v>1521683.309206666</v>
      </c>
      <c r="AY364">
        <v>1478774.987386666</v>
      </c>
      <c r="AZ364">
        <v>1404893.123573333</v>
      </c>
      <c r="BA364">
        <v>874648.14527999982</v>
      </c>
      <c r="BB364">
        <v>439881.68527333322</v>
      </c>
      <c r="BC364">
        <v>1372498.841046666</v>
      </c>
      <c r="BD364">
        <v>1483037.48866</v>
      </c>
      <c r="BE364">
        <v>1490993.9153199999</v>
      </c>
      <c r="BF364">
        <v>1505201.88</v>
      </c>
      <c r="BG364">
        <v>1512874.4382266661</v>
      </c>
      <c r="BH364">
        <v>1420806.2565666661</v>
      </c>
      <c r="BI364">
        <v>1420806.2565666661</v>
      </c>
      <c r="BJ364" t="s">
        <v>1111</v>
      </c>
      <c r="BK364">
        <v>105273506.41327921</v>
      </c>
      <c r="BL364">
        <v>327846439.20240313</v>
      </c>
      <c r="BM364">
        <v>92265276.73555924</v>
      </c>
      <c r="BN364">
        <v>3578091518.3512149</v>
      </c>
      <c r="BO364">
        <v>3578091518.3512149</v>
      </c>
      <c r="BP364">
        <f t="shared" si="36"/>
        <v>92265276.73555924</v>
      </c>
      <c r="BQ364">
        <f t="shared" si="37"/>
        <v>8.7643396595290851E-4</v>
      </c>
      <c r="BR364">
        <f t="shared" si="38"/>
        <v>9.3778434356961204E-2</v>
      </c>
      <c r="BS364">
        <v>33.568571065143992</v>
      </c>
      <c r="BT364">
        <v>13.249049896058009</v>
      </c>
      <c r="BU364">
        <f t="shared" si="39"/>
        <v>46.817620961202003</v>
      </c>
      <c r="BV364">
        <f t="shared" si="40"/>
        <v>431964.07540858217</v>
      </c>
      <c r="BW364">
        <f t="shared" si="42"/>
        <v>1585308.1567494965</v>
      </c>
      <c r="BX364">
        <f t="shared" si="41"/>
        <v>1.5058947030090808E-2</v>
      </c>
    </row>
    <row r="365" spans="1:76" x14ac:dyDescent="0.25">
      <c r="A365">
        <v>34082</v>
      </c>
      <c r="B365" t="s">
        <v>432</v>
      </c>
      <c r="C365" t="s">
        <v>608</v>
      </c>
      <c r="D365" t="s">
        <v>608</v>
      </c>
      <c r="E365" t="s">
        <v>769</v>
      </c>
      <c r="F365">
        <v>0.4</v>
      </c>
      <c r="G365">
        <v>-51.75</v>
      </c>
      <c r="H365" t="s">
        <v>825</v>
      </c>
      <c r="I365" t="s">
        <v>835</v>
      </c>
      <c r="J365" t="s">
        <v>838</v>
      </c>
      <c r="L365">
        <v>9750000</v>
      </c>
      <c r="M365">
        <v>5555680.625</v>
      </c>
      <c r="N365">
        <v>0.60137499999999999</v>
      </c>
      <c r="O365">
        <v>2010</v>
      </c>
      <c r="P365">
        <v>2018</v>
      </c>
      <c r="Q365">
        <v>8</v>
      </c>
      <c r="AV365">
        <v>109936.16099999999</v>
      </c>
      <c r="AW365">
        <v>323514.49225000001</v>
      </c>
      <c r="AX365">
        <v>369111.94750000001</v>
      </c>
      <c r="AY365">
        <v>421477.87837499997</v>
      </c>
      <c r="AZ365">
        <v>417182.25675</v>
      </c>
      <c r="BA365">
        <v>9644.8522499999999</v>
      </c>
      <c r="BJ365" t="s">
        <v>1194</v>
      </c>
      <c r="BK365">
        <v>1859386.60508863</v>
      </c>
      <c r="BL365">
        <v>12714968.45494706</v>
      </c>
      <c r="BM365">
        <v>12714968.45494706</v>
      </c>
      <c r="BN365">
        <v>40739695.087521181</v>
      </c>
      <c r="BO365">
        <v>40739695.087521181</v>
      </c>
      <c r="BP365">
        <f t="shared" si="36"/>
        <v>12714968.45494706</v>
      </c>
      <c r="BQ365">
        <f t="shared" si="37"/>
        <v>6.838259682063798E-3</v>
      </c>
      <c r="BR365">
        <f t="shared" si="38"/>
        <v>5.4706077456510384E-2</v>
      </c>
      <c r="BS365">
        <v>68.346547568712964</v>
      </c>
      <c r="BT365">
        <v>22.540274896561101</v>
      </c>
      <c r="BU365">
        <f t="shared" si="39"/>
        <v>90.886822465274065</v>
      </c>
      <c r="BV365">
        <f t="shared" si="40"/>
        <v>115562.30806163335</v>
      </c>
      <c r="BW365">
        <f t="shared" si="42"/>
        <v>424113.67058619438</v>
      </c>
      <c r="BX365">
        <f t="shared" si="41"/>
        <v>0.22809332358612883</v>
      </c>
    </row>
    <row r="366" spans="1:76" x14ac:dyDescent="0.25">
      <c r="A366">
        <v>32402</v>
      </c>
      <c r="B366" t="s">
        <v>433</v>
      </c>
      <c r="C366" t="s">
        <v>608</v>
      </c>
      <c r="D366" t="s">
        <v>671</v>
      </c>
      <c r="E366" t="s">
        <v>773</v>
      </c>
      <c r="F366">
        <v>57.90748</v>
      </c>
      <c r="G366">
        <v>59.91133</v>
      </c>
      <c r="H366" t="s">
        <v>826</v>
      </c>
      <c r="I366" t="s">
        <v>832</v>
      </c>
      <c r="J366" t="s">
        <v>839</v>
      </c>
      <c r="L366">
        <v>110000000</v>
      </c>
      <c r="M366">
        <v>23648235.294117648</v>
      </c>
      <c r="N366">
        <v>0.28788235294117642</v>
      </c>
      <c r="O366">
        <v>1990</v>
      </c>
      <c r="P366">
        <v>2024</v>
      </c>
      <c r="Q366">
        <v>34</v>
      </c>
      <c r="AL366">
        <v>334778.38823529409</v>
      </c>
      <c r="AM366">
        <v>355534.70588235289</v>
      </c>
      <c r="AN366">
        <v>582961.76470588229</v>
      </c>
      <c r="AO366">
        <v>693796.47058823518</v>
      </c>
      <c r="AP366">
        <v>376837.99999999988</v>
      </c>
      <c r="AQ366">
        <v>748494.11764705868</v>
      </c>
      <c r="AR366">
        <v>695235.88235294109</v>
      </c>
      <c r="AS366">
        <v>787933.99999999988</v>
      </c>
      <c r="AT366">
        <v>435096.75176470581</v>
      </c>
      <c r="AU366">
        <v>381558.40694117639</v>
      </c>
      <c r="AV366">
        <v>414262.70588235289</v>
      </c>
      <c r="AW366">
        <v>690917.64705882338</v>
      </c>
      <c r="AX366">
        <v>662129.41176470579</v>
      </c>
      <c r="AY366">
        <v>608871.17647058808</v>
      </c>
      <c r="AZ366">
        <v>608871.17647058808</v>
      </c>
      <c r="BA366">
        <v>608871.17647058808</v>
      </c>
      <c r="BB366">
        <v>608871.17647058808</v>
      </c>
      <c r="BC366">
        <v>608871.17647058808</v>
      </c>
      <c r="BD366">
        <v>608871.17647058808</v>
      </c>
      <c r="BE366">
        <v>608871.17647058808</v>
      </c>
      <c r="BF366">
        <v>608871.17647058808</v>
      </c>
      <c r="BG366">
        <v>608871.17647058808</v>
      </c>
      <c r="BH366">
        <v>608871.17647058808</v>
      </c>
      <c r="BI366">
        <v>608871.17647058808</v>
      </c>
      <c r="BJ366" t="s">
        <v>1195</v>
      </c>
      <c r="BK366">
        <v>21749852.737594768</v>
      </c>
      <c r="BL366">
        <v>10151647.791033721</v>
      </c>
      <c r="BM366">
        <v>10151647.791033721</v>
      </c>
      <c r="BN366">
        <v>459627329.19254661</v>
      </c>
      <c r="BO366">
        <v>459627329.19254661</v>
      </c>
      <c r="BP366">
        <f t="shared" si="36"/>
        <v>10151647.791033721</v>
      </c>
      <c r="BQ366">
        <f t="shared" si="37"/>
        <v>4.667455873614504E-4</v>
      </c>
      <c r="BR366">
        <f t="shared" si="38"/>
        <v>1.5869349970289312E-2</v>
      </c>
      <c r="BS366">
        <v>30.849899938744731</v>
      </c>
      <c r="BT366">
        <v>10.66974697441935</v>
      </c>
      <c r="BU366">
        <f t="shared" si="39"/>
        <v>41.519646913164081</v>
      </c>
      <c r="BV366">
        <f t="shared" si="40"/>
        <v>42149.28318705222</v>
      </c>
      <c r="BW366">
        <f t="shared" si="42"/>
        <v>154687.86929648166</v>
      </c>
      <c r="BX366">
        <f t="shared" si="41"/>
        <v>7.1121340986876032E-3</v>
      </c>
    </row>
    <row r="367" spans="1:76" x14ac:dyDescent="0.25">
      <c r="A367">
        <v>59285</v>
      </c>
      <c r="B367" t="s">
        <v>434</v>
      </c>
      <c r="C367" t="s">
        <v>608</v>
      </c>
      <c r="D367" t="s">
        <v>671</v>
      </c>
      <c r="E367" t="s">
        <v>767</v>
      </c>
      <c r="F367">
        <v>41.491390000000003</v>
      </c>
      <c r="G367">
        <v>123.62056</v>
      </c>
      <c r="H367" t="s">
        <v>825</v>
      </c>
      <c r="I367" t="s">
        <v>832</v>
      </c>
      <c r="J367" t="s">
        <v>838</v>
      </c>
      <c r="K367" t="s">
        <v>866</v>
      </c>
      <c r="N367">
        <v>0.27</v>
      </c>
      <c r="O367">
        <v>1970</v>
      </c>
      <c r="P367">
        <v>2039</v>
      </c>
      <c r="Q367">
        <v>69</v>
      </c>
      <c r="AL367">
        <v>413100</v>
      </c>
      <c r="AM367">
        <v>666632.43000000005</v>
      </c>
      <c r="AN367">
        <v>427680</v>
      </c>
      <c r="AO367">
        <v>433620</v>
      </c>
      <c r="AP367">
        <v>440100</v>
      </c>
      <c r="AQ367">
        <v>446580.00000000012</v>
      </c>
      <c r="AR367">
        <v>457650.00000000012</v>
      </c>
      <c r="AS367">
        <v>467100.00000000012</v>
      </c>
      <c r="AT367">
        <v>475740.00000000012</v>
      </c>
      <c r="AU367">
        <v>488700.00000000012</v>
      </c>
      <c r="AV367">
        <v>527850</v>
      </c>
      <c r="AW367">
        <v>645300</v>
      </c>
      <c r="AX367">
        <v>643950</v>
      </c>
      <c r="AY367">
        <v>661500</v>
      </c>
      <c r="AZ367">
        <v>690660</v>
      </c>
      <c r="BA367">
        <v>702000</v>
      </c>
      <c r="BB367">
        <v>675000</v>
      </c>
      <c r="BC367">
        <v>666900</v>
      </c>
      <c r="BD367">
        <v>596700</v>
      </c>
      <c r="BE367">
        <v>337365</v>
      </c>
      <c r="BF367">
        <v>630688.68000000005</v>
      </c>
      <c r="BG367">
        <v>677160</v>
      </c>
      <c r="BH367">
        <v>756000</v>
      </c>
      <c r="BI367">
        <v>720172.89</v>
      </c>
      <c r="BJ367" t="s">
        <v>1076</v>
      </c>
      <c r="BK367">
        <v>30794587.11040096</v>
      </c>
      <c r="BL367">
        <v>193864716.40165299</v>
      </c>
      <c r="BM367">
        <v>31094120.49963443</v>
      </c>
      <c r="BN367">
        <v>780741224.48320389</v>
      </c>
      <c r="BO367">
        <v>780741224.48320389</v>
      </c>
      <c r="BP367">
        <f t="shared" si="36"/>
        <v>31094120.49963443</v>
      </c>
      <c r="BQ367">
        <f t="shared" si="37"/>
        <v>1.0097268194621224E-3</v>
      </c>
      <c r="BR367">
        <f t="shared" si="38"/>
        <v>6.9671150542886445E-2</v>
      </c>
      <c r="BS367">
        <v>25.83128265453313</v>
      </c>
      <c r="BT367">
        <v>5.2858858909796984</v>
      </c>
      <c r="BU367">
        <f t="shared" si="39"/>
        <v>31.117168545512829</v>
      </c>
      <c r="BV367">
        <f t="shared" si="40"/>
        <v>96756.098836161007</v>
      </c>
      <c r="BW367">
        <f t="shared" si="42"/>
        <v>355094.88272871089</v>
      </c>
      <c r="BX367">
        <f t="shared" si="41"/>
        <v>1.1531081142788779E-2</v>
      </c>
    </row>
    <row r="368" spans="1:76" x14ac:dyDescent="0.25">
      <c r="A368">
        <v>59288</v>
      </c>
      <c r="B368" t="s">
        <v>435</v>
      </c>
      <c r="C368" t="s">
        <v>608</v>
      </c>
      <c r="D368" t="s">
        <v>608</v>
      </c>
      <c r="E368" t="s">
        <v>767</v>
      </c>
      <c r="F368">
        <v>40.633189999999999</v>
      </c>
      <c r="G368">
        <v>123.80029999999999</v>
      </c>
      <c r="H368" t="s">
        <v>825</v>
      </c>
      <c r="I368" t="s">
        <v>832</v>
      </c>
      <c r="J368" t="s">
        <v>838</v>
      </c>
      <c r="K368" t="s">
        <v>866</v>
      </c>
      <c r="N368">
        <v>0.27</v>
      </c>
      <c r="O368">
        <v>2004</v>
      </c>
      <c r="P368">
        <v>2034</v>
      </c>
      <c r="Q368">
        <v>30</v>
      </c>
      <c r="AP368">
        <v>324000</v>
      </c>
      <c r="AQ368">
        <v>324000</v>
      </c>
      <c r="AR368">
        <v>324000</v>
      </c>
      <c r="AS368">
        <v>324000</v>
      </c>
      <c r="AT368">
        <v>324000</v>
      </c>
      <c r="AU368">
        <v>324000</v>
      </c>
      <c r="AV368">
        <v>324000</v>
      </c>
      <c r="AW368">
        <v>324000</v>
      </c>
      <c r="AX368">
        <v>324000</v>
      </c>
      <c r="AY368">
        <v>229500</v>
      </c>
      <c r="AZ368">
        <v>270000</v>
      </c>
      <c r="BA368">
        <v>324000</v>
      </c>
      <c r="BB368">
        <v>283500</v>
      </c>
      <c r="BC368">
        <v>283500</v>
      </c>
      <c r="BD368">
        <v>270000</v>
      </c>
      <c r="BE368">
        <v>270000</v>
      </c>
      <c r="BF368">
        <v>297000</v>
      </c>
      <c r="BG368">
        <v>310500</v>
      </c>
      <c r="BH368">
        <v>324000</v>
      </c>
      <c r="BI368">
        <v>324000</v>
      </c>
      <c r="BJ368" t="s">
        <v>1196</v>
      </c>
      <c r="BK368">
        <v>30706535.59070811</v>
      </c>
      <c r="BL368">
        <v>7501.6915808995118</v>
      </c>
      <c r="BM368">
        <v>7501.6915808995118</v>
      </c>
      <c r="BN368">
        <v>778508836.98418832</v>
      </c>
      <c r="BO368">
        <v>778508836.98418832</v>
      </c>
      <c r="BP368">
        <f t="shared" si="36"/>
        <v>7501.6915808995118</v>
      </c>
      <c r="BQ368">
        <f t="shared" si="37"/>
        <v>2.4430276605901274E-7</v>
      </c>
      <c r="BR368">
        <f t="shared" si="38"/>
        <v>7.3290829817703822E-6</v>
      </c>
      <c r="BS368">
        <v>25.215331474701301</v>
      </c>
      <c r="BT368">
        <v>3.7293701785669571</v>
      </c>
      <c r="BU368">
        <f t="shared" si="39"/>
        <v>28.944701653268258</v>
      </c>
      <c r="BV368">
        <f t="shared" si="40"/>
        <v>21.713422470397067</v>
      </c>
      <c r="BW368">
        <f t="shared" si="42"/>
        <v>79.688260466357235</v>
      </c>
      <c r="BX368">
        <f t="shared" si="41"/>
        <v>2.5951563383291976E-6</v>
      </c>
    </row>
    <row r="369" spans="1:76" x14ac:dyDescent="0.25">
      <c r="A369">
        <v>31859</v>
      </c>
      <c r="B369" t="s">
        <v>436</v>
      </c>
      <c r="C369" t="s">
        <v>608</v>
      </c>
      <c r="D369" t="s">
        <v>608</v>
      </c>
      <c r="E369" t="s">
        <v>765</v>
      </c>
      <c r="F369">
        <v>-23.188079999999999</v>
      </c>
      <c r="G369">
        <v>118.77216</v>
      </c>
      <c r="H369" t="s">
        <v>825</v>
      </c>
      <c r="I369" t="s">
        <v>832</v>
      </c>
      <c r="J369" t="s">
        <v>838</v>
      </c>
      <c r="K369" t="s">
        <v>866</v>
      </c>
      <c r="L369">
        <v>450000000</v>
      </c>
      <c r="M369">
        <v>197060250</v>
      </c>
      <c r="N369">
        <v>0.61854999999999993</v>
      </c>
      <c r="O369">
        <v>2002</v>
      </c>
      <c r="P369">
        <v>2029</v>
      </c>
      <c r="Q369">
        <v>27</v>
      </c>
      <c r="AN369">
        <v>2816876.7</v>
      </c>
      <c r="AO369">
        <v>8104242.0999999987</v>
      </c>
      <c r="AP369">
        <v>11436989.5</v>
      </c>
      <c r="AQ369">
        <v>13238825.65</v>
      </c>
      <c r="AR369">
        <v>14634274.449999999</v>
      </c>
      <c r="AS369">
        <v>16096526.65</v>
      </c>
      <c r="AT369">
        <v>15586222.9</v>
      </c>
      <c r="AU369">
        <v>18085783.449999999</v>
      </c>
      <c r="AV369">
        <v>17543933.649999999</v>
      </c>
      <c r="AW369">
        <v>16386626.6</v>
      </c>
      <c r="AX369">
        <v>18187844.199999999</v>
      </c>
      <c r="AY369">
        <v>17995475.149999999</v>
      </c>
      <c r="AZ369">
        <v>18101247.199999999</v>
      </c>
      <c r="BA369">
        <v>20204935.75</v>
      </c>
      <c r="BB369">
        <v>21057916.199999999</v>
      </c>
      <c r="BC369">
        <v>21102451.800000001</v>
      </c>
      <c r="BD369">
        <v>20209265.600000001</v>
      </c>
      <c r="BE369">
        <v>21083895.300000001</v>
      </c>
      <c r="BF369">
        <v>21159976.949999999</v>
      </c>
      <c r="BG369">
        <v>21409871.149999999</v>
      </c>
      <c r="BH369">
        <v>19444119.25</v>
      </c>
      <c r="BI369">
        <v>18555332.796149999</v>
      </c>
      <c r="BJ369" t="s">
        <v>1197</v>
      </c>
      <c r="BK369">
        <v>577245299.79620397</v>
      </c>
      <c r="BL369">
        <v>63598402.924700953</v>
      </c>
      <c r="BM369">
        <v>63598402.924700953</v>
      </c>
      <c r="BN369">
        <v>1880293619.4240539</v>
      </c>
      <c r="BO369">
        <v>1880293619.4240539</v>
      </c>
      <c r="BP369">
        <f t="shared" si="36"/>
        <v>63598402.924700953</v>
      </c>
      <c r="BQ369">
        <f t="shared" si="37"/>
        <v>1.1017569644508899E-4</v>
      </c>
      <c r="BR369">
        <f t="shared" si="38"/>
        <v>2.9747438040174027E-3</v>
      </c>
      <c r="BS369">
        <v>19.8123108043808</v>
      </c>
      <c r="BT369">
        <v>3.335842389667643</v>
      </c>
      <c r="BU369">
        <f t="shared" si="39"/>
        <v>23.148153194048444</v>
      </c>
      <c r="BV369">
        <f t="shared" si="40"/>
        <v>147218.55737977961</v>
      </c>
      <c r="BW369">
        <f t="shared" si="42"/>
        <v>540292.10558379116</v>
      </c>
      <c r="BX369">
        <f t="shared" si="41"/>
        <v>9.3598355114288647E-4</v>
      </c>
    </row>
    <row r="370" spans="1:76" x14ac:dyDescent="0.25">
      <c r="A370">
        <v>32989</v>
      </c>
      <c r="B370" t="s">
        <v>437</v>
      </c>
      <c r="C370" t="s">
        <v>608</v>
      </c>
      <c r="D370" t="s">
        <v>608</v>
      </c>
      <c r="E370" t="s">
        <v>765</v>
      </c>
      <c r="F370">
        <v>-23.381450000000001</v>
      </c>
      <c r="G370">
        <v>120.13146</v>
      </c>
      <c r="H370" t="s">
        <v>825</v>
      </c>
      <c r="I370" t="s">
        <v>832</v>
      </c>
      <c r="J370" t="s">
        <v>838</v>
      </c>
      <c r="N370">
        <v>0.54</v>
      </c>
      <c r="O370">
        <v>2004</v>
      </c>
      <c r="P370">
        <v>2041</v>
      </c>
      <c r="Q370">
        <v>37</v>
      </c>
      <c r="AZ370">
        <v>6704100</v>
      </c>
      <c r="BA370">
        <v>12066840</v>
      </c>
      <c r="BB370">
        <v>14325120</v>
      </c>
      <c r="BC370">
        <v>17165520</v>
      </c>
      <c r="BD370">
        <v>15982920</v>
      </c>
      <c r="BE370">
        <v>100980</v>
      </c>
      <c r="BJ370" t="s">
        <v>1120</v>
      </c>
      <c r="BK370">
        <v>75431864.645764232</v>
      </c>
      <c r="BL370">
        <v>53086441.524630718</v>
      </c>
      <c r="BM370">
        <v>9578130.1948705744</v>
      </c>
      <c r="BN370">
        <v>507762641.74857259</v>
      </c>
      <c r="BO370">
        <v>507762641.74857259</v>
      </c>
      <c r="BP370">
        <f t="shared" si="36"/>
        <v>9578130.1948705744</v>
      </c>
      <c r="BQ370">
        <f t="shared" si="37"/>
        <v>1.269772428382946E-4</v>
      </c>
      <c r="BR370">
        <f t="shared" si="38"/>
        <v>4.6981579850169002E-3</v>
      </c>
      <c r="BS370">
        <v>14.9830141021197</v>
      </c>
      <c r="BT370">
        <v>3.0484990524708842</v>
      </c>
      <c r="BU370">
        <f t="shared" si="39"/>
        <v>18.031513154590584</v>
      </c>
      <c r="BV370">
        <f t="shared" si="40"/>
        <v>17270.818060519003</v>
      </c>
      <c r="BW370">
        <f t="shared" si="42"/>
        <v>63383.90228210474</v>
      </c>
      <c r="BX370">
        <f t="shared" si="41"/>
        <v>8.402801996180531E-4</v>
      </c>
    </row>
    <row r="371" spans="1:76" x14ac:dyDescent="0.25">
      <c r="A371">
        <v>69426</v>
      </c>
      <c r="B371" t="s">
        <v>438</v>
      </c>
      <c r="C371" t="s">
        <v>608</v>
      </c>
      <c r="D371" t="s">
        <v>608</v>
      </c>
      <c r="E371" t="s">
        <v>809</v>
      </c>
      <c r="F371">
        <v>52.2333</v>
      </c>
      <c r="G371">
        <v>8.9832999999999998</v>
      </c>
      <c r="H371" t="s">
        <v>825</v>
      </c>
      <c r="I371" t="s">
        <v>832</v>
      </c>
      <c r="J371" t="s">
        <v>839</v>
      </c>
      <c r="N371">
        <v>0.53</v>
      </c>
      <c r="O371">
        <v>1952</v>
      </c>
      <c r="P371">
        <v>2012</v>
      </c>
      <c r="Q371">
        <v>60</v>
      </c>
      <c r="V371">
        <v>227900</v>
      </c>
      <c r="W371">
        <v>185500</v>
      </c>
      <c r="X371">
        <v>116070</v>
      </c>
      <c r="Y371">
        <v>132500</v>
      </c>
      <c r="Z371">
        <v>36570</v>
      </c>
      <c r="AA371">
        <v>57770</v>
      </c>
      <c r="AB371">
        <v>41870</v>
      </c>
      <c r="AC371">
        <v>63600</v>
      </c>
      <c r="AD371">
        <v>57770</v>
      </c>
      <c r="AE371">
        <v>77380</v>
      </c>
      <c r="AF371">
        <v>77380</v>
      </c>
      <c r="AG371">
        <v>36040</v>
      </c>
      <c r="AH371">
        <v>55650</v>
      </c>
      <c r="AI371">
        <v>106000</v>
      </c>
      <c r="AJ371">
        <v>320650</v>
      </c>
      <c r="AK371">
        <v>325950</v>
      </c>
      <c r="AL371">
        <v>244330</v>
      </c>
      <c r="AM371">
        <v>215710</v>
      </c>
      <c r="AN371">
        <v>222070</v>
      </c>
      <c r="AO371">
        <v>228430</v>
      </c>
      <c r="AP371">
        <v>218360</v>
      </c>
      <c r="AQ371">
        <v>190800</v>
      </c>
      <c r="AR371">
        <v>220480</v>
      </c>
      <c r="AS371">
        <v>221540</v>
      </c>
      <c r="AT371">
        <v>243800</v>
      </c>
      <c r="AU371">
        <v>192390</v>
      </c>
      <c r="AV371">
        <v>206700</v>
      </c>
      <c r="AX371">
        <v>236910</v>
      </c>
      <c r="BJ371" t="s">
        <v>1198</v>
      </c>
      <c r="BK371">
        <v>4851266.4714363422</v>
      </c>
      <c r="BL371">
        <v>45496129.155547202</v>
      </c>
      <c r="BM371">
        <v>45496129.155547202</v>
      </c>
      <c r="BN371">
        <v>97928803.491299257</v>
      </c>
      <c r="BO371">
        <v>97928803.491299257</v>
      </c>
      <c r="BP371">
        <f t="shared" si="36"/>
        <v>45496129.155547202</v>
      </c>
      <c r="BQ371">
        <f t="shared" si="37"/>
        <v>9.3781962758431817E-3</v>
      </c>
      <c r="BR371">
        <f t="shared" si="38"/>
        <v>0.56269177655059088</v>
      </c>
      <c r="BS371">
        <v>49.527873847759913</v>
      </c>
      <c r="BT371">
        <v>9.2465709401771559</v>
      </c>
      <c r="BU371">
        <f t="shared" si="39"/>
        <v>58.774444787937071</v>
      </c>
      <c r="BV371">
        <f t="shared" si="40"/>
        <v>267400.97311175632</v>
      </c>
      <c r="BW371">
        <f t="shared" si="42"/>
        <v>981361.57132014562</v>
      </c>
      <c r="BX371">
        <f t="shared" si="41"/>
        <v>0.20228976847556845</v>
      </c>
    </row>
    <row r="372" spans="1:76" x14ac:dyDescent="0.25">
      <c r="A372">
        <v>32742</v>
      </c>
      <c r="B372" t="s">
        <v>439</v>
      </c>
      <c r="C372" t="s">
        <v>608</v>
      </c>
      <c r="D372" t="s">
        <v>608</v>
      </c>
      <c r="E372" t="s">
        <v>767</v>
      </c>
      <c r="F372">
        <v>30.32818</v>
      </c>
      <c r="G372">
        <v>114.90458</v>
      </c>
      <c r="H372" t="s">
        <v>825</v>
      </c>
      <c r="I372" t="s">
        <v>832</v>
      </c>
      <c r="J372" t="s">
        <v>839</v>
      </c>
      <c r="K372" t="s">
        <v>859</v>
      </c>
      <c r="L372">
        <v>133000000</v>
      </c>
      <c r="N372">
        <v>0.27</v>
      </c>
      <c r="O372">
        <v>2000</v>
      </c>
      <c r="P372">
        <v>2023</v>
      </c>
      <c r="Q372">
        <v>23</v>
      </c>
      <c r="AL372">
        <v>245700</v>
      </c>
      <c r="AM372">
        <v>376650</v>
      </c>
      <c r="AN372">
        <v>603693</v>
      </c>
      <c r="AO372">
        <v>306180</v>
      </c>
      <c r="AP372">
        <v>308070</v>
      </c>
      <c r="AQ372">
        <v>311580</v>
      </c>
      <c r="AR372">
        <v>328590</v>
      </c>
      <c r="AS372">
        <v>298890</v>
      </c>
      <c r="AT372">
        <v>338850</v>
      </c>
      <c r="AU372">
        <v>335880</v>
      </c>
      <c r="AV372">
        <v>329400</v>
      </c>
      <c r="AW372">
        <v>334530</v>
      </c>
      <c r="AX372">
        <v>349110</v>
      </c>
      <c r="AY372">
        <v>367200</v>
      </c>
      <c r="AZ372">
        <v>367200</v>
      </c>
      <c r="BA372">
        <v>367200</v>
      </c>
      <c r="BB372">
        <v>264600</v>
      </c>
      <c r="BC372">
        <v>307530</v>
      </c>
      <c r="BD372">
        <v>238680</v>
      </c>
      <c r="BE372">
        <v>194400</v>
      </c>
      <c r="BF372">
        <v>156870</v>
      </c>
      <c r="BG372">
        <v>205200</v>
      </c>
      <c r="BH372">
        <v>205200</v>
      </c>
      <c r="BI372">
        <v>205200</v>
      </c>
      <c r="BJ372" t="s">
        <v>1199</v>
      </c>
      <c r="BK372">
        <v>10511025.839567101</v>
      </c>
      <c r="BL372">
        <v>3511436.6518158619</v>
      </c>
      <c r="BM372">
        <v>3511436.6518158619</v>
      </c>
      <c r="BN372">
        <v>555731225.29644275</v>
      </c>
      <c r="BO372">
        <v>555731225.29644275</v>
      </c>
      <c r="BP372">
        <f t="shared" si="36"/>
        <v>3511436.6518158619</v>
      </c>
      <c r="BQ372">
        <f t="shared" si="37"/>
        <v>3.340717362331669E-4</v>
      </c>
      <c r="BR372">
        <f t="shared" si="38"/>
        <v>7.6836499333628391E-3</v>
      </c>
      <c r="BS372">
        <v>23.056813880178112</v>
      </c>
      <c r="BT372">
        <v>4.1507787998524597</v>
      </c>
      <c r="BU372">
        <f t="shared" si="39"/>
        <v>27.207592680030572</v>
      </c>
      <c r="BV372">
        <f t="shared" si="40"/>
        <v>9553.7738144336308</v>
      </c>
      <c r="BW372">
        <f t="shared" si="42"/>
        <v>35062.349898971428</v>
      </c>
      <c r="BX372">
        <f t="shared" si="41"/>
        <v>3.3357685952007405E-3</v>
      </c>
    </row>
    <row r="373" spans="1:76" x14ac:dyDescent="0.25">
      <c r="A373">
        <v>37477</v>
      </c>
      <c r="B373" t="s">
        <v>440</v>
      </c>
      <c r="C373" t="s">
        <v>608</v>
      </c>
      <c r="D373" t="s">
        <v>689</v>
      </c>
      <c r="E373" t="s">
        <v>767</v>
      </c>
      <c r="F373">
        <v>25.535270000000001</v>
      </c>
      <c r="G373">
        <v>98.445310000000006</v>
      </c>
      <c r="H373" t="s">
        <v>825</v>
      </c>
      <c r="I373" t="s">
        <v>832</v>
      </c>
      <c r="J373" t="s">
        <v>839</v>
      </c>
      <c r="K373" t="s">
        <v>866</v>
      </c>
      <c r="N373">
        <v>0.27</v>
      </c>
      <c r="O373">
        <v>2002</v>
      </c>
      <c r="P373">
        <v>2033</v>
      </c>
      <c r="Q373">
        <v>31</v>
      </c>
      <c r="AU373">
        <v>37250.01</v>
      </c>
      <c r="AV373">
        <v>51030</v>
      </c>
      <c r="AW373">
        <v>71716.590000000011</v>
      </c>
      <c r="AX373">
        <v>38474.46</v>
      </c>
      <c r="AY373">
        <v>29970</v>
      </c>
      <c r="AZ373">
        <v>11349.99</v>
      </c>
      <c r="BA373">
        <v>7623.4500000000007</v>
      </c>
      <c r="BB373">
        <v>40500</v>
      </c>
      <c r="BC373">
        <v>187920</v>
      </c>
      <c r="BD373">
        <v>17820</v>
      </c>
      <c r="BE373">
        <v>17820</v>
      </c>
      <c r="BF373">
        <v>17820</v>
      </c>
      <c r="BG373">
        <v>65610</v>
      </c>
      <c r="BH373">
        <v>48600</v>
      </c>
      <c r="BI373">
        <v>48600</v>
      </c>
      <c r="BJ373" t="s">
        <v>1200</v>
      </c>
      <c r="BK373">
        <v>489057.106501362</v>
      </c>
      <c r="BL373">
        <v>2298234.28311538</v>
      </c>
      <c r="BM373">
        <v>2298234.28311538</v>
      </c>
      <c r="BN373">
        <v>17502813.105525889</v>
      </c>
      <c r="BO373">
        <v>17502813.105525889</v>
      </c>
      <c r="BP373">
        <f t="shared" si="36"/>
        <v>2298234.28311538</v>
      </c>
      <c r="BQ373">
        <f t="shared" si="37"/>
        <v>4.6993168130335296E-3</v>
      </c>
      <c r="BR373">
        <f t="shared" si="38"/>
        <v>0.14567882120403941</v>
      </c>
      <c r="BS373">
        <v>96.950830349969422</v>
      </c>
      <c r="BT373">
        <v>16.19730294055169</v>
      </c>
      <c r="BU373">
        <f t="shared" si="39"/>
        <v>113.14813329052112</v>
      </c>
      <c r="BV373">
        <f t="shared" si="40"/>
        <v>26004.091899878425</v>
      </c>
      <c r="BW373">
        <f t="shared" si="42"/>
        <v>95435.017272553814</v>
      </c>
      <c r="BX373">
        <f t="shared" si="41"/>
        <v>0.19514084552473024</v>
      </c>
    </row>
    <row r="374" spans="1:76" x14ac:dyDescent="0.25">
      <c r="A374">
        <v>69911</v>
      </c>
      <c r="B374" t="s">
        <v>441</v>
      </c>
      <c r="C374" t="s">
        <v>608</v>
      </c>
      <c r="D374" t="s">
        <v>608</v>
      </c>
      <c r="E374" t="s">
        <v>767</v>
      </c>
      <c r="F374">
        <v>32.388550000000002</v>
      </c>
      <c r="G374">
        <v>115.93810999999999</v>
      </c>
      <c r="H374" t="s">
        <v>825</v>
      </c>
      <c r="I374" t="s">
        <v>832</v>
      </c>
      <c r="J374" t="s">
        <v>839</v>
      </c>
      <c r="K374" t="s">
        <v>866</v>
      </c>
      <c r="N374">
        <v>0.27</v>
      </c>
      <c r="O374">
        <v>2005</v>
      </c>
      <c r="P374">
        <v>2036</v>
      </c>
      <c r="Q374">
        <v>31</v>
      </c>
      <c r="AS374">
        <v>4050</v>
      </c>
      <c r="AT374">
        <v>30240</v>
      </c>
      <c r="AU374">
        <v>36450</v>
      </c>
      <c r="AV374">
        <v>36180</v>
      </c>
      <c r="AW374">
        <v>122040</v>
      </c>
      <c r="AX374">
        <v>399870</v>
      </c>
      <c r="AY374">
        <v>459000.00000000012</v>
      </c>
      <c r="AZ374">
        <v>540270</v>
      </c>
      <c r="BA374">
        <v>610200</v>
      </c>
      <c r="BB374">
        <v>745200</v>
      </c>
      <c r="BC374">
        <v>826470</v>
      </c>
      <c r="BD374">
        <v>702000</v>
      </c>
      <c r="BE374">
        <v>731700</v>
      </c>
      <c r="BF374">
        <v>721440</v>
      </c>
      <c r="BG374">
        <v>640893.87</v>
      </c>
      <c r="BH374">
        <v>640893.87</v>
      </c>
      <c r="BI374">
        <v>640893.87</v>
      </c>
      <c r="BJ374" t="s">
        <v>1201</v>
      </c>
      <c r="BK374">
        <v>10019646.81718649</v>
      </c>
      <c r="BL374">
        <v>16929395.75195051</v>
      </c>
      <c r="BM374">
        <v>16929395.75195051</v>
      </c>
      <c r="BN374">
        <v>358592081.15628129</v>
      </c>
      <c r="BO374">
        <v>358592081.15628129</v>
      </c>
      <c r="BP374">
        <f t="shared" si="36"/>
        <v>16929395.75195051</v>
      </c>
      <c r="BQ374">
        <f t="shared" si="37"/>
        <v>1.6896200096506271E-3</v>
      </c>
      <c r="BR374">
        <f t="shared" si="38"/>
        <v>5.2378220299169435E-2</v>
      </c>
      <c r="BS374">
        <v>47.794568345466217</v>
      </c>
      <c r="BT374">
        <v>2.792237756446307</v>
      </c>
      <c r="BU374">
        <f t="shared" si="39"/>
        <v>50.586806101912522</v>
      </c>
      <c r="BV374">
        <f t="shared" si="40"/>
        <v>85640.406032646206</v>
      </c>
      <c r="BW374">
        <f t="shared" si="42"/>
        <v>314300.29013981158</v>
      </c>
      <c r="BX374">
        <f t="shared" si="41"/>
        <v>3.1368400091777576E-2</v>
      </c>
    </row>
    <row r="375" spans="1:76" x14ac:dyDescent="0.25">
      <c r="A375">
        <v>37557</v>
      </c>
      <c r="B375" t="s">
        <v>442</v>
      </c>
      <c r="C375" t="s">
        <v>608</v>
      </c>
      <c r="D375" t="s">
        <v>680</v>
      </c>
      <c r="E375" t="s">
        <v>767</v>
      </c>
      <c r="F375">
        <v>26.602060000000002</v>
      </c>
      <c r="G375">
        <v>102.04393</v>
      </c>
      <c r="H375" t="s">
        <v>825</v>
      </c>
      <c r="I375" t="s">
        <v>832</v>
      </c>
      <c r="J375" t="s">
        <v>838</v>
      </c>
      <c r="K375" t="s">
        <v>865</v>
      </c>
      <c r="L375">
        <v>63500000</v>
      </c>
      <c r="M375">
        <v>11581680.266666669</v>
      </c>
      <c r="N375">
        <v>0.24582000000000001</v>
      </c>
      <c r="O375">
        <v>1997</v>
      </c>
      <c r="P375">
        <v>2050</v>
      </c>
      <c r="Q375">
        <v>53</v>
      </c>
      <c r="AT375">
        <v>88568.946000000011</v>
      </c>
      <c r="AU375">
        <v>130628.74800000001</v>
      </c>
      <c r="AV375">
        <v>140805.696</v>
      </c>
      <c r="AW375">
        <v>196066.03200000001</v>
      </c>
      <c r="AX375">
        <v>167034.69</v>
      </c>
      <c r="AY375">
        <v>161602.068</v>
      </c>
      <c r="AZ375">
        <v>79350.695999999996</v>
      </c>
      <c r="BA375">
        <v>93878.65800000001</v>
      </c>
      <c r="BB375">
        <v>50933.904000000002</v>
      </c>
      <c r="BC375">
        <v>237707.94</v>
      </c>
      <c r="BE375">
        <v>235987.20000000001</v>
      </c>
      <c r="BF375">
        <v>234828.89616</v>
      </c>
      <c r="BG375">
        <v>256987.35678</v>
      </c>
      <c r="BH375">
        <v>241192.43849999999</v>
      </c>
      <c r="BI375">
        <v>241192.43849999999</v>
      </c>
      <c r="BJ375" t="s">
        <v>1090</v>
      </c>
      <c r="BK375">
        <v>22108805.379731569</v>
      </c>
      <c r="BL375">
        <v>2187134.982917632</v>
      </c>
      <c r="BM375">
        <v>1910418.9754854571</v>
      </c>
      <c r="BN375">
        <v>265330321.852061</v>
      </c>
      <c r="BO375">
        <v>265330321.852061</v>
      </c>
      <c r="BP375">
        <f t="shared" si="36"/>
        <v>1910418.9754854571</v>
      </c>
      <c r="BQ375">
        <f t="shared" si="37"/>
        <v>8.6409868949176671E-5</v>
      </c>
      <c r="BR375">
        <f t="shared" si="38"/>
        <v>4.5797230543063632E-3</v>
      </c>
      <c r="BS375">
        <v>49.473226556129717</v>
      </c>
      <c r="BT375">
        <v>15.458577709778551</v>
      </c>
      <c r="BU375">
        <f t="shared" si="39"/>
        <v>64.931804265908269</v>
      </c>
      <c r="BV375">
        <f t="shared" si="40"/>
        <v>12404.69509820987</v>
      </c>
      <c r="BW375">
        <f t="shared" si="42"/>
        <v>45525.231010430223</v>
      </c>
      <c r="BX375">
        <f t="shared" si="41"/>
        <v>2.0591447718910157E-3</v>
      </c>
    </row>
    <row r="376" spans="1:76" x14ac:dyDescent="0.25">
      <c r="A376">
        <v>32732</v>
      </c>
      <c r="B376" t="s">
        <v>443</v>
      </c>
      <c r="C376" t="s">
        <v>608</v>
      </c>
      <c r="D376" t="s">
        <v>608</v>
      </c>
      <c r="E376" t="s">
        <v>767</v>
      </c>
      <c r="F376">
        <v>40.722580000000001</v>
      </c>
      <c r="G376">
        <v>115.53789999999999</v>
      </c>
      <c r="H376" t="s">
        <v>825</v>
      </c>
      <c r="I376" t="s">
        <v>832</v>
      </c>
      <c r="J376" t="s">
        <v>839</v>
      </c>
      <c r="N376">
        <v>0.27</v>
      </c>
      <c r="O376">
        <v>1979</v>
      </c>
      <c r="P376">
        <v>2023</v>
      </c>
      <c r="Q376">
        <v>44</v>
      </c>
      <c r="AL376">
        <v>49410</v>
      </c>
      <c r="AM376">
        <v>61378.559999999998</v>
      </c>
      <c r="AN376">
        <v>78462</v>
      </c>
      <c r="AO376">
        <v>80170.560000000012</v>
      </c>
      <c r="AP376">
        <v>88560</v>
      </c>
      <c r="AQ376">
        <v>53892</v>
      </c>
      <c r="AR376">
        <v>129330</v>
      </c>
      <c r="AS376">
        <v>129600</v>
      </c>
      <c r="AT376">
        <v>129600</v>
      </c>
      <c r="AU376">
        <v>60210.000000000007</v>
      </c>
      <c r="AV376">
        <v>105840</v>
      </c>
      <c r="AW376">
        <v>117180</v>
      </c>
      <c r="AX376">
        <v>119070</v>
      </c>
      <c r="AY376">
        <v>129600</v>
      </c>
      <c r="AZ376">
        <v>135000</v>
      </c>
      <c r="BA376">
        <v>81000</v>
      </c>
      <c r="BB376">
        <v>27000</v>
      </c>
      <c r="BC376">
        <v>12150</v>
      </c>
      <c r="BD376">
        <v>46575</v>
      </c>
      <c r="BE376">
        <v>46710</v>
      </c>
      <c r="BF376">
        <v>46575</v>
      </c>
      <c r="BG376">
        <v>46575</v>
      </c>
      <c r="BH376">
        <v>46575</v>
      </c>
      <c r="BI376">
        <v>46575</v>
      </c>
      <c r="BJ376" t="s">
        <v>1202</v>
      </c>
      <c r="BK376">
        <v>2166772.5100703202</v>
      </c>
      <c r="BL376">
        <v>8008775.0826382488</v>
      </c>
      <c r="BM376">
        <v>8008775.0826382488</v>
      </c>
      <c r="BN376">
        <v>77546392.398341358</v>
      </c>
      <c r="BO376">
        <v>77546392.398341358</v>
      </c>
      <c r="BP376">
        <f t="shared" si="36"/>
        <v>8008775.0826382488</v>
      </c>
      <c r="BQ376">
        <f t="shared" si="37"/>
        <v>3.6961771692305312E-3</v>
      </c>
      <c r="BR376">
        <f t="shared" si="38"/>
        <v>0.16263179544614337</v>
      </c>
      <c r="BS376">
        <v>6.8206724233832352</v>
      </c>
      <c r="BT376">
        <v>2.1543902775786581</v>
      </c>
      <c r="BU376">
        <f t="shared" si="39"/>
        <v>8.9750627009618924</v>
      </c>
      <c r="BV376">
        <f t="shared" si="40"/>
        <v>7187.9258524579545</v>
      </c>
      <c r="BW376">
        <f t="shared" si="42"/>
        <v>26379.687878520694</v>
      </c>
      <c r="BX376">
        <f t="shared" si="41"/>
        <v>1.2174645818108783E-2</v>
      </c>
    </row>
    <row r="377" spans="1:76" x14ac:dyDescent="0.25">
      <c r="A377">
        <v>79171</v>
      </c>
      <c r="B377" t="s">
        <v>444</v>
      </c>
      <c r="C377" t="s">
        <v>608</v>
      </c>
      <c r="D377" t="s">
        <v>608</v>
      </c>
      <c r="E377" t="s">
        <v>773</v>
      </c>
      <c r="F377">
        <v>50.862079999999999</v>
      </c>
      <c r="G377">
        <v>36.418689999999998</v>
      </c>
      <c r="H377" t="s">
        <v>826</v>
      </c>
      <c r="I377" t="s">
        <v>832</v>
      </c>
      <c r="J377" t="s">
        <v>839</v>
      </c>
      <c r="N377">
        <v>0.6</v>
      </c>
      <c r="O377">
        <v>2017</v>
      </c>
      <c r="P377">
        <v>2051</v>
      </c>
      <c r="Q377">
        <v>34</v>
      </c>
      <c r="BC377">
        <v>1560</v>
      </c>
      <c r="BD377">
        <v>743400</v>
      </c>
      <c r="BE377">
        <v>900000</v>
      </c>
      <c r="BF377">
        <v>1080000</v>
      </c>
      <c r="BG377">
        <v>1500000</v>
      </c>
      <c r="BH377">
        <v>2220000</v>
      </c>
      <c r="BJ377" t="s">
        <v>1203</v>
      </c>
      <c r="BK377">
        <v>35150623.67915941</v>
      </c>
      <c r="BL377">
        <v>1851725.480316584</v>
      </c>
      <c r="BM377">
        <v>1851725.480316584</v>
      </c>
      <c r="BN377">
        <v>1258001956.459223</v>
      </c>
      <c r="BO377">
        <v>1258001956.459223</v>
      </c>
      <c r="BP377">
        <f t="shared" si="36"/>
        <v>1851725.480316584</v>
      </c>
      <c r="BQ377">
        <f t="shared" si="37"/>
        <v>5.2679733287761284E-5</v>
      </c>
      <c r="BR377">
        <f t="shared" si="38"/>
        <v>1.7911109317838836E-3</v>
      </c>
      <c r="BS377">
        <v>37.719463366211677</v>
      </c>
      <c r="BT377">
        <v>13.14623980130771</v>
      </c>
      <c r="BU377">
        <f t="shared" si="39"/>
        <v>50.865703167519385</v>
      </c>
      <c r="BV377">
        <f t="shared" si="40"/>
        <v>9418.9318629515619</v>
      </c>
      <c r="BW377">
        <f t="shared" si="42"/>
        <v>34567.479937032229</v>
      </c>
      <c r="BX377">
        <f t="shared" si="41"/>
        <v>9.8341014522388337E-4</v>
      </c>
    </row>
    <row r="378" spans="1:76" x14ac:dyDescent="0.25">
      <c r="A378">
        <v>31905</v>
      </c>
      <c r="B378" t="s">
        <v>445</v>
      </c>
      <c r="C378" t="s">
        <v>608</v>
      </c>
      <c r="D378" t="s">
        <v>608</v>
      </c>
      <c r="E378" t="s">
        <v>765</v>
      </c>
      <c r="F378">
        <v>-22.718889999999998</v>
      </c>
      <c r="G378">
        <v>119.06610999999999</v>
      </c>
      <c r="H378" t="s">
        <v>825</v>
      </c>
      <c r="I378" t="s">
        <v>832</v>
      </c>
      <c r="J378" t="s">
        <v>838</v>
      </c>
      <c r="K378" t="s">
        <v>871</v>
      </c>
      <c r="L378">
        <v>4810000000</v>
      </c>
      <c r="M378">
        <v>1433536750</v>
      </c>
      <c r="N378">
        <v>0.59368499999999991</v>
      </c>
      <c r="O378">
        <v>1992</v>
      </c>
      <c r="P378">
        <v>2038</v>
      </c>
      <c r="Q378">
        <v>46</v>
      </c>
      <c r="AD378">
        <v>2671582.5</v>
      </c>
      <c r="AL378">
        <v>15792021</v>
      </c>
      <c r="AM378">
        <v>18264719.024999999</v>
      </c>
      <c r="AN378">
        <v>19037103.210000001</v>
      </c>
      <c r="AO378">
        <v>22203819</v>
      </c>
      <c r="AP378">
        <v>23858419.094999999</v>
      </c>
      <c r="AQ378">
        <v>24907460.489999991</v>
      </c>
      <c r="AR378">
        <v>23884541.234999999</v>
      </c>
      <c r="AS378">
        <v>24828607.248300001</v>
      </c>
      <c r="AT378">
        <v>28131170.039999999</v>
      </c>
      <c r="AU378">
        <v>26414093.504025001</v>
      </c>
      <c r="AV378">
        <v>28913053.184999991</v>
      </c>
      <c r="AW378">
        <v>25465583.758499991</v>
      </c>
      <c r="AX378">
        <v>37392376.414364994</v>
      </c>
      <c r="AY378">
        <v>41944893.104024991</v>
      </c>
      <c r="AZ378">
        <v>47856354.164999992</v>
      </c>
      <c r="BA378">
        <v>47879507.880000003</v>
      </c>
      <c r="BB378">
        <v>47058441.524999991</v>
      </c>
      <c r="BC378">
        <v>45647252.279999986</v>
      </c>
      <c r="BD378">
        <v>44734758.434999987</v>
      </c>
      <c r="BE378">
        <v>45536826.86999999</v>
      </c>
      <c r="BF378">
        <v>48376422.224999987</v>
      </c>
      <c r="BG378">
        <v>47910973.184999987</v>
      </c>
      <c r="BH378">
        <v>27185429.835000001</v>
      </c>
      <c r="BI378">
        <v>14953877.295975</v>
      </c>
      <c r="BJ378" t="s">
        <v>1117</v>
      </c>
      <c r="BK378">
        <v>1269482709.1603041</v>
      </c>
      <c r="BL378">
        <v>145186613.48222241</v>
      </c>
      <c r="BM378">
        <v>141231543.03587469</v>
      </c>
      <c r="BN378">
        <v>20098249576.510441</v>
      </c>
      <c r="BO378">
        <v>20098249576.510441</v>
      </c>
      <c r="BP378">
        <f t="shared" si="36"/>
        <v>141231543.03587469</v>
      </c>
      <c r="BQ378">
        <f t="shared" si="37"/>
        <v>1.1125125377193356E-4</v>
      </c>
      <c r="BR378">
        <f t="shared" si="38"/>
        <v>5.1175576735089439E-3</v>
      </c>
      <c r="BS378">
        <v>14.28739424344003</v>
      </c>
      <c r="BT378">
        <v>3.989213934063637</v>
      </c>
      <c r="BU378">
        <f t="shared" si="39"/>
        <v>18.276608177503668</v>
      </c>
      <c r="BV378">
        <f t="shared" si="40"/>
        <v>258123.35743709287</v>
      </c>
      <c r="BW378">
        <f t="shared" si="42"/>
        <v>947312.72179413086</v>
      </c>
      <c r="BX378">
        <f t="shared" si="41"/>
        <v>7.462194758215561E-4</v>
      </c>
    </row>
    <row r="379" spans="1:76" x14ac:dyDescent="0.25">
      <c r="A379">
        <v>77141</v>
      </c>
      <c r="B379" t="s">
        <v>446</v>
      </c>
      <c r="C379" t="s">
        <v>608</v>
      </c>
      <c r="D379" t="s">
        <v>690</v>
      </c>
      <c r="E379" t="s">
        <v>767</v>
      </c>
      <c r="F379">
        <v>36.041409999999999</v>
      </c>
      <c r="G379">
        <v>118.83216</v>
      </c>
      <c r="H379" t="s">
        <v>825</v>
      </c>
      <c r="I379" t="s">
        <v>832</v>
      </c>
      <c r="J379" t="s">
        <v>839</v>
      </c>
      <c r="K379" t="s">
        <v>866</v>
      </c>
      <c r="L379">
        <v>43930000</v>
      </c>
      <c r="M379">
        <v>9528750</v>
      </c>
      <c r="N379">
        <v>0.2455666666666666</v>
      </c>
      <c r="O379">
        <v>2001</v>
      </c>
      <c r="P379">
        <v>2035</v>
      </c>
      <c r="Q379">
        <v>34</v>
      </c>
      <c r="AY379">
        <v>73669.999999999985</v>
      </c>
      <c r="AZ379">
        <v>73669.999999999985</v>
      </c>
      <c r="BA379">
        <v>5623.4766666666656</v>
      </c>
      <c r="BB379">
        <v>2799.4599999999991</v>
      </c>
      <c r="BC379">
        <v>8717.616666666665</v>
      </c>
      <c r="BD379">
        <v>32169.23333333333</v>
      </c>
      <c r="BE379">
        <v>36834.999999999993</v>
      </c>
      <c r="BF379">
        <v>73669.999999999985</v>
      </c>
      <c r="BG379">
        <v>80379.126899999974</v>
      </c>
      <c r="BH379">
        <v>128492.7583333333</v>
      </c>
      <c r="BJ379" t="s">
        <v>1204</v>
      </c>
      <c r="BK379">
        <v>11355252.70584617</v>
      </c>
      <c r="BL379">
        <v>1983969.0004674329</v>
      </c>
      <c r="BM379">
        <v>1983969.0004674329</v>
      </c>
      <c r="BN379">
        <v>183558441.55844149</v>
      </c>
      <c r="BO379">
        <v>183558441.55844149</v>
      </c>
      <c r="BP379">
        <f t="shared" si="36"/>
        <v>1983969.0004674329</v>
      </c>
      <c r="BQ379">
        <f t="shared" si="37"/>
        <v>1.7471817244947801E-4</v>
      </c>
      <c r="BR379">
        <f t="shared" si="38"/>
        <v>5.9404178632822529E-3</v>
      </c>
      <c r="BS379">
        <v>3.475069120741868</v>
      </c>
      <c r="BT379">
        <v>0.72744748962789452</v>
      </c>
      <c r="BU379">
        <f t="shared" si="39"/>
        <v>4.2025166103697629</v>
      </c>
      <c r="BV379">
        <f t="shared" si="40"/>
        <v>833.76626789230829</v>
      </c>
      <c r="BW379">
        <f t="shared" si="42"/>
        <v>3059.9222031647714</v>
      </c>
      <c r="BX379">
        <f t="shared" si="41"/>
        <v>2.6947196001982343E-4</v>
      </c>
    </row>
    <row r="380" spans="1:76" x14ac:dyDescent="0.25">
      <c r="A380">
        <v>68298</v>
      </c>
      <c r="B380" t="s">
        <v>447</v>
      </c>
      <c r="C380" t="s">
        <v>608</v>
      </c>
      <c r="D380" t="s">
        <v>608</v>
      </c>
      <c r="E380" t="s">
        <v>767</v>
      </c>
      <c r="F380">
        <v>39.676740000000002</v>
      </c>
      <c r="G380">
        <v>118.75346999999999</v>
      </c>
      <c r="H380" t="s">
        <v>825</v>
      </c>
      <c r="I380" t="s">
        <v>832</v>
      </c>
      <c r="J380" t="s">
        <v>838</v>
      </c>
      <c r="K380" t="s">
        <v>866</v>
      </c>
      <c r="N380">
        <v>0.27</v>
      </c>
      <c r="O380">
        <v>2010</v>
      </c>
      <c r="P380">
        <v>2024</v>
      </c>
      <c r="Q380">
        <v>14</v>
      </c>
      <c r="AV380">
        <v>24840</v>
      </c>
      <c r="AW380">
        <v>227070</v>
      </c>
      <c r="AX380">
        <v>414450</v>
      </c>
      <c r="AY380">
        <v>588654</v>
      </c>
      <c r="AZ380">
        <v>629100</v>
      </c>
      <c r="BA380">
        <v>629100</v>
      </c>
      <c r="BB380">
        <v>1174500</v>
      </c>
      <c r="BC380">
        <v>1351890</v>
      </c>
      <c r="BD380">
        <v>1174500</v>
      </c>
      <c r="BE380">
        <v>912521.43</v>
      </c>
      <c r="BF380">
        <v>960300.09000000008</v>
      </c>
      <c r="BG380">
        <v>1012500</v>
      </c>
      <c r="BH380">
        <v>1012500</v>
      </c>
      <c r="BI380">
        <v>1012500</v>
      </c>
      <c r="BJ380" t="s">
        <v>1205</v>
      </c>
      <c r="BK380">
        <v>12310667.575842099</v>
      </c>
      <c r="BL380">
        <v>60840528.9443321</v>
      </c>
      <c r="BM380">
        <v>60840528.9443321</v>
      </c>
      <c r="BN380">
        <v>312114776.62976497</v>
      </c>
      <c r="BO380">
        <v>312114776.62976497</v>
      </c>
      <c r="BP380">
        <f t="shared" si="36"/>
        <v>60840528.9443321</v>
      </c>
      <c r="BQ380">
        <f t="shared" si="37"/>
        <v>4.9420982712361445E-3</v>
      </c>
      <c r="BR380">
        <f t="shared" si="38"/>
        <v>6.9189375797306024E-2</v>
      </c>
      <c r="BS380">
        <v>4.309665113644864</v>
      </c>
      <c r="BT380">
        <v>1.475550932707262</v>
      </c>
      <c r="BU380">
        <f t="shared" si="39"/>
        <v>5.7852160463521258</v>
      </c>
      <c r="BV380">
        <f t="shared" si="40"/>
        <v>35197.560431730104</v>
      </c>
      <c r="BW380">
        <f t="shared" si="42"/>
        <v>129175.04678444949</v>
      </c>
      <c r="BX380">
        <f t="shared" si="41"/>
        <v>1.0492935983255432E-2</v>
      </c>
    </row>
    <row r="381" spans="1:76" x14ac:dyDescent="0.25">
      <c r="A381">
        <v>36423</v>
      </c>
      <c r="B381" t="s">
        <v>448</v>
      </c>
      <c r="C381" t="s">
        <v>608</v>
      </c>
      <c r="D381" t="s">
        <v>608</v>
      </c>
      <c r="E381" t="s">
        <v>767</v>
      </c>
      <c r="F381">
        <v>38.166670000000003</v>
      </c>
      <c r="G381">
        <v>111.58333</v>
      </c>
      <c r="H381" t="s">
        <v>825</v>
      </c>
      <c r="I381" t="s">
        <v>832</v>
      </c>
      <c r="J381" t="s">
        <v>838</v>
      </c>
      <c r="K381" t="s">
        <v>866</v>
      </c>
      <c r="N381">
        <v>0.27</v>
      </c>
      <c r="O381">
        <v>2013</v>
      </c>
      <c r="P381">
        <v>2043</v>
      </c>
      <c r="Q381">
        <v>30</v>
      </c>
      <c r="AY381">
        <v>1171800</v>
      </c>
      <c r="AZ381">
        <v>1782000</v>
      </c>
      <c r="BA381">
        <v>1863000</v>
      </c>
      <c r="BB381">
        <v>1917000</v>
      </c>
      <c r="BC381">
        <v>1931310</v>
      </c>
      <c r="BD381">
        <v>1998000</v>
      </c>
      <c r="BE381">
        <v>2079000</v>
      </c>
      <c r="BF381">
        <v>1816363.71</v>
      </c>
      <c r="BG381">
        <v>2187000</v>
      </c>
      <c r="BH381">
        <v>2187000</v>
      </c>
      <c r="BI381">
        <v>2187000</v>
      </c>
      <c r="BJ381" t="s">
        <v>1098</v>
      </c>
      <c r="BK381">
        <v>53636692.080871888</v>
      </c>
      <c r="BL381">
        <v>29439507.964552291</v>
      </c>
      <c r="BM381">
        <v>17075768.780719291</v>
      </c>
      <c r="BN381">
        <v>1359861604.973577</v>
      </c>
      <c r="BO381">
        <v>1359861604.973577</v>
      </c>
      <c r="BP381">
        <f t="shared" si="36"/>
        <v>17075768.780719291</v>
      </c>
      <c r="BQ381">
        <f t="shared" si="37"/>
        <v>3.183598413372124E-4</v>
      </c>
      <c r="BR381">
        <f t="shared" si="38"/>
        <v>9.550795240116372E-3</v>
      </c>
      <c r="BS381">
        <v>9.5876563892580986</v>
      </c>
      <c r="BT381">
        <v>5.3823192522814116</v>
      </c>
      <c r="BU381">
        <f t="shared" si="39"/>
        <v>14.969975641539509</v>
      </c>
      <c r="BV381">
        <f t="shared" si="40"/>
        <v>25562.38427079286</v>
      </c>
      <c r="BW381">
        <f t="shared" si="42"/>
        <v>93813.950273809794</v>
      </c>
      <c r="BX381">
        <f t="shared" si="41"/>
        <v>1.7490629387129201E-3</v>
      </c>
    </row>
    <row r="382" spans="1:76" x14ac:dyDescent="0.25">
      <c r="A382">
        <v>32175</v>
      </c>
      <c r="B382" t="s">
        <v>449</v>
      </c>
      <c r="C382" t="s">
        <v>608</v>
      </c>
      <c r="D382" t="s">
        <v>608</v>
      </c>
      <c r="E382" t="s">
        <v>802</v>
      </c>
      <c r="F382">
        <v>47.170850000000002</v>
      </c>
      <c r="G382">
        <v>34.981099999999998</v>
      </c>
      <c r="H382" t="s">
        <v>825</v>
      </c>
      <c r="I382" t="s">
        <v>832</v>
      </c>
      <c r="J382" t="s">
        <v>839</v>
      </c>
      <c r="L382">
        <v>582000000</v>
      </c>
      <c r="N382">
        <v>0.69</v>
      </c>
      <c r="O382">
        <v>1970</v>
      </c>
      <c r="P382">
        <v>2023</v>
      </c>
      <c r="Q382">
        <v>53</v>
      </c>
      <c r="AB382">
        <v>1497300</v>
      </c>
      <c r="AE382">
        <v>2207310</v>
      </c>
      <c r="AF382">
        <v>2415000</v>
      </c>
      <c r="AH382">
        <v>2083110</v>
      </c>
      <c r="AI382">
        <v>2380500</v>
      </c>
      <c r="AL382">
        <v>2217156.2999999998</v>
      </c>
      <c r="AM382">
        <v>2278319.2799999998</v>
      </c>
      <c r="AN382">
        <v>2601300</v>
      </c>
      <c r="AO382">
        <v>2673060</v>
      </c>
      <c r="AP382">
        <v>2697900</v>
      </c>
      <c r="AQ382">
        <v>2904900</v>
      </c>
      <c r="AR382">
        <v>2982870</v>
      </c>
      <c r="AS382">
        <v>3036000</v>
      </c>
      <c r="AT382">
        <v>3105000</v>
      </c>
      <c r="AU382">
        <v>2956650</v>
      </c>
      <c r="AV382">
        <v>3105000</v>
      </c>
      <c r="AW382">
        <v>2794500</v>
      </c>
      <c r="AX382">
        <v>3105000</v>
      </c>
      <c r="AY382">
        <v>3105000</v>
      </c>
      <c r="AZ382">
        <v>2751030</v>
      </c>
      <c r="BA382">
        <v>2794500</v>
      </c>
      <c r="BB382">
        <v>2794500</v>
      </c>
      <c r="BC382">
        <v>2515050</v>
      </c>
      <c r="BD382">
        <v>2501077.5</v>
      </c>
      <c r="BE382">
        <v>2501077.5</v>
      </c>
      <c r="BF382">
        <v>2501077.5</v>
      </c>
      <c r="BG382">
        <v>2501077.5</v>
      </c>
      <c r="BH382">
        <v>2501077.5</v>
      </c>
      <c r="BI382">
        <v>2501077.5</v>
      </c>
      <c r="BJ382" t="s">
        <v>1206</v>
      </c>
      <c r="BK382">
        <v>119249226.5685818</v>
      </c>
      <c r="BL382">
        <v>2585693.7706830599</v>
      </c>
      <c r="BM382">
        <v>2585693.7706830599</v>
      </c>
      <c r="BN382">
        <v>2431846414.455111</v>
      </c>
      <c r="BO382">
        <v>2431846414.455111</v>
      </c>
      <c r="BP382">
        <f t="shared" si="36"/>
        <v>2585693.7706830599</v>
      </c>
      <c r="BQ382">
        <f t="shared" si="37"/>
        <v>2.1683107262720846E-5</v>
      </c>
      <c r="BR382">
        <f t="shared" si="38"/>
        <v>1.1492046849242048E-3</v>
      </c>
      <c r="BS382">
        <v>10.44670109465461</v>
      </c>
      <c r="BT382">
        <v>5.0293044048594524</v>
      </c>
      <c r="BU382">
        <f t="shared" si="39"/>
        <v>15.476005499514063</v>
      </c>
      <c r="BV382">
        <f t="shared" si="40"/>
        <v>4001.6211015150288</v>
      </c>
      <c r="BW382">
        <f t="shared" si="42"/>
        <v>14685.949442560155</v>
      </c>
      <c r="BX382">
        <f t="shared" si="41"/>
        <v>1.2315341461870255E-4</v>
      </c>
    </row>
    <row r="383" spans="1:76" x14ac:dyDescent="0.25">
      <c r="A383">
        <v>32747</v>
      </c>
      <c r="B383" t="s">
        <v>450</v>
      </c>
      <c r="C383" t="s">
        <v>608</v>
      </c>
      <c r="D383" t="s">
        <v>608</v>
      </c>
      <c r="E383" t="s">
        <v>767</v>
      </c>
      <c r="F383">
        <v>29.97</v>
      </c>
      <c r="G383">
        <v>120.46666999999999</v>
      </c>
      <c r="H383" t="s">
        <v>825</v>
      </c>
      <c r="I383" t="s">
        <v>832</v>
      </c>
      <c r="J383" t="s">
        <v>839</v>
      </c>
      <c r="N383">
        <v>0.27</v>
      </c>
      <c r="O383">
        <v>2000</v>
      </c>
      <c r="P383">
        <v>2031</v>
      </c>
      <c r="Q383">
        <v>31</v>
      </c>
      <c r="AL383">
        <v>93843.36</v>
      </c>
      <c r="AM383">
        <v>92964.510000000009</v>
      </c>
      <c r="AN383">
        <v>95931</v>
      </c>
      <c r="AO383">
        <v>167130</v>
      </c>
      <c r="AP383">
        <v>176850</v>
      </c>
      <c r="AQ383">
        <v>180030.87</v>
      </c>
      <c r="AR383">
        <v>46710</v>
      </c>
      <c r="AS383">
        <v>207900</v>
      </c>
      <c r="AT383">
        <v>205740</v>
      </c>
      <c r="AU383">
        <v>214380</v>
      </c>
      <c r="AV383">
        <v>217890</v>
      </c>
      <c r="AW383">
        <v>208980</v>
      </c>
      <c r="AX383">
        <v>214110</v>
      </c>
      <c r="AY383">
        <v>214380</v>
      </c>
      <c r="AZ383">
        <v>197100</v>
      </c>
      <c r="BA383">
        <v>175500</v>
      </c>
      <c r="BB383">
        <v>52542</v>
      </c>
      <c r="BC383">
        <v>107460</v>
      </c>
      <c r="BD383">
        <v>89883</v>
      </c>
      <c r="BE383">
        <v>89883</v>
      </c>
      <c r="BF383">
        <v>89883</v>
      </c>
      <c r="BG383">
        <v>89883</v>
      </c>
      <c r="BH383">
        <v>89883</v>
      </c>
      <c r="BI383">
        <v>89883</v>
      </c>
      <c r="BJ383" t="s">
        <v>1207</v>
      </c>
      <c r="BK383">
        <v>4288864.9190500127</v>
      </c>
      <c r="BL383">
        <v>106467.29165493431</v>
      </c>
      <c r="BM383">
        <v>106467.29165493431</v>
      </c>
      <c r="BN383">
        <v>153493733.3801319</v>
      </c>
      <c r="BO383">
        <v>153493733.3801319</v>
      </c>
      <c r="BP383">
        <f t="shared" si="36"/>
        <v>106467.29165493431</v>
      </c>
      <c r="BQ383">
        <f t="shared" si="37"/>
        <v>2.4824118657138055E-5</v>
      </c>
      <c r="BR383">
        <f t="shared" si="38"/>
        <v>7.6954767837127971E-4</v>
      </c>
      <c r="BS383">
        <v>31.68993744723144</v>
      </c>
      <c r="BT383">
        <v>9.6025175401394591</v>
      </c>
      <c r="BU383">
        <f t="shared" si="39"/>
        <v>41.292454987370903</v>
      </c>
      <c r="BV383">
        <f t="shared" si="40"/>
        <v>439.62958482886648</v>
      </c>
      <c r="BW383">
        <f t="shared" si="42"/>
        <v>1613.4405763219399</v>
      </c>
      <c r="BX383">
        <f t="shared" si="41"/>
        <v>3.7619291042612703E-4</v>
      </c>
    </row>
    <row r="384" spans="1:76" x14ac:dyDescent="0.25">
      <c r="A384">
        <v>38543</v>
      </c>
      <c r="B384" t="s">
        <v>451</v>
      </c>
      <c r="C384" t="s">
        <v>609</v>
      </c>
      <c r="D384" t="s">
        <v>609</v>
      </c>
      <c r="E384" t="s">
        <v>767</v>
      </c>
      <c r="F384">
        <v>37.395229999999998</v>
      </c>
      <c r="G384">
        <v>94.069720000000004</v>
      </c>
      <c r="H384" t="s">
        <v>825</v>
      </c>
      <c r="I384" t="s">
        <v>832</v>
      </c>
      <c r="J384" t="s">
        <v>840</v>
      </c>
      <c r="K384" t="s">
        <v>872</v>
      </c>
      <c r="O384">
        <v>2007</v>
      </c>
      <c r="P384">
        <v>2050</v>
      </c>
      <c r="Q384">
        <v>43</v>
      </c>
      <c r="AS384">
        <v>990</v>
      </c>
      <c r="AT384">
        <v>1980</v>
      </c>
      <c r="AU384">
        <v>2970</v>
      </c>
      <c r="AV384">
        <v>2970</v>
      </c>
      <c r="AW384">
        <v>2970</v>
      </c>
      <c r="AX384">
        <v>2970</v>
      </c>
      <c r="AY384">
        <v>4951</v>
      </c>
      <c r="AZ384">
        <v>5941</v>
      </c>
      <c r="BA384">
        <v>7426</v>
      </c>
      <c r="BB384">
        <v>8421</v>
      </c>
      <c r="BC384">
        <v>8423</v>
      </c>
      <c r="BD384">
        <v>8522</v>
      </c>
      <c r="BE384">
        <v>9454</v>
      </c>
      <c r="BF384">
        <v>9454</v>
      </c>
      <c r="BG384">
        <v>10250</v>
      </c>
      <c r="BH384">
        <v>11942</v>
      </c>
      <c r="BI384">
        <v>11942</v>
      </c>
      <c r="BJ384" t="s">
        <v>1208</v>
      </c>
      <c r="BK384">
        <v>232720.96323248919</v>
      </c>
      <c r="BL384">
        <v>327613597.16476232</v>
      </c>
      <c r="BM384">
        <v>327613597.16476232</v>
      </c>
      <c r="BN384">
        <v>296145455.1113193</v>
      </c>
      <c r="BO384">
        <v>296145455.1113193</v>
      </c>
      <c r="BP384">
        <f t="shared" si="36"/>
        <v>327613597.16476232</v>
      </c>
      <c r="BQ384">
        <f t="shared" si="37"/>
        <v>1.4077528410600251</v>
      </c>
      <c r="BR384">
        <f t="shared" si="38"/>
        <v>60.533372165581078</v>
      </c>
      <c r="BS384">
        <v>0.1153532652832658</v>
      </c>
      <c r="BT384">
        <v>0.52078215676954309</v>
      </c>
      <c r="BU384">
        <f t="shared" si="39"/>
        <v>0.63613542205280893</v>
      </c>
      <c r="BV384">
        <f t="shared" si="40"/>
        <v>20840.6613902645</v>
      </c>
      <c r="BW384">
        <f t="shared" si="42"/>
        <v>76485.227302270709</v>
      </c>
      <c r="BX384">
        <f t="shared" si="41"/>
        <v>0.32865637130360986</v>
      </c>
    </row>
    <row r="385" spans="1:76" x14ac:dyDescent="0.25">
      <c r="A385">
        <v>38547</v>
      </c>
      <c r="B385" t="s">
        <v>452</v>
      </c>
      <c r="C385" t="s">
        <v>609</v>
      </c>
      <c r="D385" t="s">
        <v>691</v>
      </c>
      <c r="E385" t="s">
        <v>767</v>
      </c>
      <c r="F385">
        <v>30.33333</v>
      </c>
      <c r="G385">
        <v>101.31667</v>
      </c>
      <c r="H385" t="s">
        <v>825</v>
      </c>
      <c r="I385" t="s">
        <v>832</v>
      </c>
      <c r="J385" t="s">
        <v>838</v>
      </c>
      <c r="K385" t="s">
        <v>873</v>
      </c>
      <c r="L385">
        <v>28990000</v>
      </c>
      <c r="O385">
        <v>2010</v>
      </c>
      <c r="P385">
        <v>2046</v>
      </c>
      <c r="Q385">
        <v>36</v>
      </c>
      <c r="AV385">
        <v>2664</v>
      </c>
      <c r="AW385">
        <v>4367</v>
      </c>
      <c r="AX385">
        <v>4856</v>
      </c>
      <c r="AY385">
        <v>4284</v>
      </c>
      <c r="BE385">
        <v>3682</v>
      </c>
      <c r="BF385">
        <v>8059</v>
      </c>
      <c r="BG385">
        <v>5877</v>
      </c>
      <c r="BH385">
        <v>8160</v>
      </c>
      <c r="BI385">
        <v>9629</v>
      </c>
      <c r="BJ385" t="s">
        <v>1209</v>
      </c>
      <c r="BK385">
        <v>612116.7401636421</v>
      </c>
      <c r="BL385">
        <v>1011303.5875038659</v>
      </c>
      <c r="BM385">
        <v>1011303.5875038659</v>
      </c>
      <c r="BN385">
        <v>318758195.36604518</v>
      </c>
      <c r="BO385">
        <v>317961869.87955141</v>
      </c>
      <c r="BP385">
        <f t="shared" si="36"/>
        <v>1008777.1369434745</v>
      </c>
      <c r="BQ385">
        <f t="shared" si="37"/>
        <v>1.6480142932764591E-3</v>
      </c>
      <c r="BR385">
        <f t="shared" si="38"/>
        <v>5.9328514557952523E-2</v>
      </c>
      <c r="BS385">
        <v>11.821333100779309</v>
      </c>
      <c r="BT385">
        <v>8.6986139294490012</v>
      </c>
      <c r="BU385">
        <f t="shared" si="39"/>
        <v>20.519947030228309</v>
      </c>
      <c r="BV385">
        <f t="shared" si="40"/>
        <v>2070.0053415385464</v>
      </c>
      <c r="BW385">
        <f t="shared" si="42"/>
        <v>7596.9196034464649</v>
      </c>
      <c r="BX385">
        <f t="shared" si="41"/>
        <v>1.2410899923134792E-2</v>
      </c>
    </row>
    <row r="386" spans="1:76" x14ac:dyDescent="0.25">
      <c r="A386">
        <v>37174</v>
      </c>
      <c r="B386" t="s">
        <v>453</v>
      </c>
      <c r="C386" t="s">
        <v>609</v>
      </c>
      <c r="D386" t="s">
        <v>692</v>
      </c>
      <c r="E386" t="s">
        <v>765</v>
      </c>
      <c r="F386">
        <v>-31.079899999999999</v>
      </c>
      <c r="G386">
        <v>121.43161000000001</v>
      </c>
      <c r="H386" t="s">
        <v>825</v>
      </c>
      <c r="I386" t="s">
        <v>832</v>
      </c>
      <c r="J386" t="s">
        <v>838</v>
      </c>
      <c r="K386" t="s">
        <v>873</v>
      </c>
      <c r="L386">
        <v>35700000</v>
      </c>
      <c r="M386">
        <v>386750</v>
      </c>
      <c r="O386">
        <v>2016</v>
      </c>
      <c r="P386">
        <v>2048</v>
      </c>
      <c r="Q386">
        <v>32</v>
      </c>
      <c r="BB386">
        <v>1088</v>
      </c>
      <c r="BC386">
        <v>36204</v>
      </c>
      <c r="BD386">
        <v>42308</v>
      </c>
      <c r="BE386">
        <v>46095</v>
      </c>
      <c r="BF386">
        <v>62156</v>
      </c>
      <c r="BG386">
        <v>54547</v>
      </c>
      <c r="BH386">
        <v>64100</v>
      </c>
      <c r="BI386">
        <v>69400</v>
      </c>
      <c r="BJ386" t="s">
        <v>1210</v>
      </c>
      <c r="BK386">
        <v>662405.35766661889</v>
      </c>
      <c r="BL386">
        <v>5937558.8851765348</v>
      </c>
      <c r="BM386">
        <v>5937558.8851765348</v>
      </c>
      <c r="BN386">
        <v>183150491.90266281</v>
      </c>
      <c r="BO386">
        <v>151822200.95378301</v>
      </c>
      <c r="BP386">
        <f t="shared" si="36"/>
        <v>4921926.4926641751</v>
      </c>
      <c r="BQ386">
        <f t="shared" si="37"/>
        <v>7.430384485418556E-3</v>
      </c>
      <c r="BR386">
        <f t="shared" si="38"/>
        <v>0.23777230353339379</v>
      </c>
      <c r="BS386">
        <v>21.861696498484982</v>
      </c>
      <c r="BT386">
        <v>6.8855043851695799</v>
      </c>
      <c r="BU386">
        <f t="shared" si="39"/>
        <v>28.74720088365456</v>
      </c>
      <c r="BV386">
        <f t="shared" si="40"/>
        <v>14149.160961919837</v>
      </c>
      <c r="BW386">
        <f t="shared" si="42"/>
        <v>51927.420730245802</v>
      </c>
      <c r="BX386">
        <f t="shared" si="41"/>
        <v>7.8392211248358101E-2</v>
      </c>
    </row>
    <row r="387" spans="1:76" x14ac:dyDescent="0.25">
      <c r="A387">
        <v>30688</v>
      </c>
      <c r="B387" t="s">
        <v>454</v>
      </c>
      <c r="C387" t="s">
        <v>609</v>
      </c>
      <c r="D387" t="s">
        <v>693</v>
      </c>
      <c r="E387" t="s">
        <v>765</v>
      </c>
      <c r="F387">
        <v>-33.56306</v>
      </c>
      <c r="G387">
        <v>120.03444</v>
      </c>
      <c r="H387" t="s">
        <v>825</v>
      </c>
      <c r="I387" t="s">
        <v>832</v>
      </c>
      <c r="J387" t="s">
        <v>838</v>
      </c>
      <c r="K387" t="s">
        <v>873</v>
      </c>
      <c r="L387">
        <v>21474000</v>
      </c>
      <c r="M387">
        <v>109736.6153846154</v>
      </c>
      <c r="O387">
        <v>2013</v>
      </c>
      <c r="P387">
        <v>2028</v>
      </c>
      <c r="Q387">
        <v>15</v>
      </c>
      <c r="AY387">
        <v>5844</v>
      </c>
      <c r="BB387">
        <v>1391</v>
      </c>
      <c r="BE387">
        <v>28425</v>
      </c>
      <c r="BF387">
        <v>15988</v>
      </c>
      <c r="BG387">
        <v>32430</v>
      </c>
      <c r="BH387">
        <v>26806</v>
      </c>
      <c r="BI387">
        <v>17167</v>
      </c>
      <c r="BJ387" t="s">
        <v>1211</v>
      </c>
      <c r="BK387">
        <v>185084.56797144769</v>
      </c>
      <c r="BL387">
        <v>4122131.0891292151</v>
      </c>
      <c r="BM387">
        <v>4122131.0891292151</v>
      </c>
      <c r="BN387">
        <v>236116367.27459329</v>
      </c>
      <c r="BO387">
        <v>235526498.5785957</v>
      </c>
      <c r="BP387">
        <f t="shared" ref="BP387:BP450" si="43">(BO387/BN387)*BM387</f>
        <v>4111833.1325820177</v>
      </c>
      <c r="BQ387">
        <f t="shared" ref="BQ387:BQ450" si="44">BP387/(BK387*1000)</f>
        <v>2.2215969584327179E-2</v>
      </c>
      <c r="BR387">
        <f t="shared" ref="BR387:BR450" si="45">BQ387*Q387</f>
        <v>0.33323954376490766</v>
      </c>
      <c r="BS387">
        <v>47.680386419402623</v>
      </c>
      <c r="BT387">
        <v>22.21378405063551</v>
      </c>
      <c r="BU387">
        <f t="shared" ref="BU387:BU450" si="46">SUM(BS387:BT387)</f>
        <v>69.894170470038134</v>
      </c>
      <c r="BV387">
        <f t="shared" si="40"/>
        <v>28739.316591303847</v>
      </c>
      <c r="BW387">
        <f t="shared" si="42"/>
        <v>105473.29189008512</v>
      </c>
      <c r="BX387">
        <f t="shared" si="41"/>
        <v>0.56986540285928156</v>
      </c>
    </row>
    <row r="388" spans="1:76" x14ac:dyDescent="0.25">
      <c r="A388">
        <v>51956</v>
      </c>
      <c r="B388" t="s">
        <v>455</v>
      </c>
      <c r="C388" t="s">
        <v>609</v>
      </c>
      <c r="D388" t="s">
        <v>694</v>
      </c>
      <c r="E388" t="s">
        <v>765</v>
      </c>
      <c r="F388">
        <v>-21.049910000000001</v>
      </c>
      <c r="G388">
        <v>118.90797999999999</v>
      </c>
      <c r="H388" t="s">
        <v>826</v>
      </c>
      <c r="I388" t="s">
        <v>832</v>
      </c>
      <c r="J388" t="s">
        <v>838</v>
      </c>
      <c r="K388" t="s">
        <v>873</v>
      </c>
      <c r="L388">
        <v>214200000</v>
      </c>
      <c r="M388">
        <v>1524500</v>
      </c>
      <c r="O388">
        <v>2018</v>
      </c>
      <c r="P388">
        <v>2057</v>
      </c>
      <c r="Q388">
        <v>39</v>
      </c>
      <c r="BD388">
        <v>730</v>
      </c>
      <c r="BE388">
        <v>25959</v>
      </c>
      <c r="BF388">
        <v>13468</v>
      </c>
      <c r="BG388">
        <v>41710</v>
      </c>
      <c r="BH388">
        <v>56077</v>
      </c>
      <c r="BI388">
        <v>92017</v>
      </c>
      <c r="BJ388" t="s">
        <v>1212</v>
      </c>
      <c r="BK388">
        <v>3080826.124317653</v>
      </c>
      <c r="BL388">
        <v>3387024.9550363971</v>
      </c>
      <c r="BM388">
        <v>3387024.9550363971</v>
      </c>
      <c r="BN388">
        <v>2355226127.885716</v>
      </c>
      <c r="BO388">
        <v>2349342274.1704011</v>
      </c>
      <c r="BP388">
        <f t="shared" si="43"/>
        <v>3378563.449311066</v>
      </c>
      <c r="BQ388">
        <f t="shared" si="44"/>
        <v>1.0966420411211476E-3</v>
      </c>
      <c r="BR388">
        <f t="shared" si="45"/>
        <v>4.2769039603724759E-2</v>
      </c>
      <c r="BS388">
        <v>0.54804611922516866</v>
      </c>
      <c r="BT388">
        <v>2.0835613154754569</v>
      </c>
      <c r="BU388">
        <f t="shared" si="46"/>
        <v>2.6316074347006255</v>
      </c>
      <c r="BV388">
        <f t="shared" ref="BV388:BV451" si="47">(BP388/10000)*BU388</f>
        <v>889.10526918147912</v>
      </c>
      <c r="BW388">
        <f t="shared" si="42"/>
        <v>3263.0163378960283</v>
      </c>
      <c r="BX388">
        <f t="shared" ref="BX388:BX451" si="48">(BW388*1000)/(BK388*1000)</f>
        <v>1.0591368049434229E-3</v>
      </c>
    </row>
    <row r="389" spans="1:76" x14ac:dyDescent="0.25">
      <c r="A389">
        <v>37384</v>
      </c>
      <c r="B389" t="s">
        <v>456</v>
      </c>
      <c r="C389" t="s">
        <v>609</v>
      </c>
      <c r="D389" t="s">
        <v>695</v>
      </c>
      <c r="E389" t="s">
        <v>778</v>
      </c>
      <c r="F389">
        <v>-23.55</v>
      </c>
      <c r="G389">
        <v>-68.385000000000005</v>
      </c>
      <c r="H389" t="s">
        <v>826</v>
      </c>
      <c r="I389" t="s">
        <v>832</v>
      </c>
      <c r="J389" t="s">
        <v>840</v>
      </c>
      <c r="K389" t="s">
        <v>872</v>
      </c>
      <c r="M389">
        <v>8985000</v>
      </c>
      <c r="O389">
        <v>1996</v>
      </c>
      <c r="P389">
        <v>2030</v>
      </c>
      <c r="Q389">
        <v>34</v>
      </c>
      <c r="AL389">
        <v>20500</v>
      </c>
      <c r="AM389">
        <v>21595</v>
      </c>
      <c r="AN389">
        <v>21000</v>
      </c>
      <c r="AO389">
        <v>24000</v>
      </c>
      <c r="AP389">
        <v>27000</v>
      </c>
      <c r="AQ389">
        <v>27000</v>
      </c>
      <c r="AR389">
        <v>29000</v>
      </c>
      <c r="AS389">
        <v>30000</v>
      </c>
      <c r="AT389">
        <v>30000</v>
      </c>
      <c r="AU389">
        <v>14000</v>
      </c>
      <c r="AV389">
        <v>26000</v>
      </c>
      <c r="AW389">
        <v>38000</v>
      </c>
      <c r="AX389">
        <v>41000</v>
      </c>
      <c r="AY389">
        <v>33000</v>
      </c>
      <c r="AZ389">
        <v>30000</v>
      </c>
      <c r="BA389">
        <v>33000</v>
      </c>
      <c r="BB389">
        <v>44000</v>
      </c>
      <c r="BC389">
        <v>45000</v>
      </c>
      <c r="BD389">
        <v>50400</v>
      </c>
      <c r="BE389">
        <v>62300</v>
      </c>
      <c r="BF389">
        <v>72200</v>
      </c>
      <c r="BG389">
        <v>108400</v>
      </c>
      <c r="BH389">
        <v>152500</v>
      </c>
      <c r="BI389">
        <v>165500</v>
      </c>
      <c r="BJ389" t="s">
        <v>1213</v>
      </c>
      <c r="BK389">
        <v>2807152.7015339518</v>
      </c>
      <c r="BL389">
        <v>1358205943.3017621</v>
      </c>
      <c r="BM389">
        <v>688579727.8472203</v>
      </c>
      <c r="BN389">
        <v>3572198665.799798</v>
      </c>
      <c r="BO389">
        <v>3572198665.799798</v>
      </c>
      <c r="BP389">
        <f t="shared" si="43"/>
        <v>688579727.8472203</v>
      </c>
      <c r="BQ389">
        <f t="shared" si="44"/>
        <v>0.24529471712420561</v>
      </c>
      <c r="BR389">
        <f t="shared" si="45"/>
        <v>8.3400203822229901</v>
      </c>
      <c r="BS389">
        <v>0.16045513384906571</v>
      </c>
      <c r="BT389">
        <v>0.56265030608879241</v>
      </c>
      <c r="BU389">
        <f t="shared" si="46"/>
        <v>0.72310543993785814</v>
      </c>
      <c r="BV389">
        <f t="shared" si="47"/>
        <v>49791.574703725491</v>
      </c>
      <c r="BW389">
        <f t="shared" si="42"/>
        <v>182735.07916267254</v>
      </c>
      <c r="BX389">
        <f t="shared" si="48"/>
        <v>6.5096237572974947E-2</v>
      </c>
    </row>
    <row r="390" spans="1:76" x14ac:dyDescent="0.25">
      <c r="A390">
        <v>52581</v>
      </c>
      <c r="B390" t="s">
        <v>456</v>
      </c>
      <c r="C390" t="s">
        <v>609</v>
      </c>
      <c r="D390" t="s">
        <v>696</v>
      </c>
      <c r="E390" t="s">
        <v>778</v>
      </c>
      <c r="F390">
        <v>-23.641819999999999</v>
      </c>
      <c r="G390">
        <v>-68.32159</v>
      </c>
      <c r="H390" t="s">
        <v>825</v>
      </c>
      <c r="I390" t="s">
        <v>832</v>
      </c>
      <c r="J390" t="s">
        <v>840</v>
      </c>
      <c r="K390" t="s">
        <v>872</v>
      </c>
      <c r="L390">
        <v>316000000</v>
      </c>
      <c r="M390">
        <v>1251666.666666667</v>
      </c>
      <c r="O390">
        <v>2000</v>
      </c>
      <c r="P390">
        <v>2043</v>
      </c>
      <c r="Q390">
        <v>43</v>
      </c>
      <c r="AL390">
        <v>15195</v>
      </c>
      <c r="AM390">
        <v>9573</v>
      </c>
      <c r="AN390">
        <v>14173</v>
      </c>
      <c r="AO390">
        <v>17581</v>
      </c>
      <c r="AP390">
        <v>17316</v>
      </c>
      <c r="AQ390">
        <v>17039</v>
      </c>
      <c r="AR390">
        <v>21456</v>
      </c>
      <c r="AS390">
        <v>28414</v>
      </c>
      <c r="AT390">
        <v>25663</v>
      </c>
      <c r="AU390">
        <v>15763</v>
      </c>
      <c r="AV390">
        <v>25582</v>
      </c>
      <c r="AW390">
        <v>30197</v>
      </c>
      <c r="AX390">
        <v>29208</v>
      </c>
      <c r="AY390">
        <v>23800</v>
      </c>
      <c r="AZ390">
        <v>31170</v>
      </c>
      <c r="BA390">
        <v>24268</v>
      </c>
      <c r="BB390">
        <v>27154</v>
      </c>
      <c r="BC390">
        <v>30146</v>
      </c>
      <c r="BD390">
        <v>36626</v>
      </c>
      <c r="BE390">
        <v>38532</v>
      </c>
      <c r="BF390">
        <v>40000</v>
      </c>
      <c r="BG390">
        <v>40000</v>
      </c>
      <c r="BH390">
        <v>53000</v>
      </c>
      <c r="BI390">
        <v>53000</v>
      </c>
      <c r="BJ390" t="s">
        <v>1213</v>
      </c>
      <c r="BK390">
        <v>2512382.6431852751</v>
      </c>
      <c r="BL390">
        <v>1358205943.3017621</v>
      </c>
      <c r="BM390">
        <v>669626215.4545418</v>
      </c>
      <c r="BN390">
        <v>3473872053.8720522</v>
      </c>
      <c r="BO390">
        <v>3473872053.8720522</v>
      </c>
      <c r="BP390">
        <f t="shared" si="43"/>
        <v>669626215.4545418</v>
      </c>
      <c r="BQ390">
        <f t="shared" si="44"/>
        <v>0.26653034611223447</v>
      </c>
      <c r="BR390">
        <f t="shared" si="45"/>
        <v>11.460804882826082</v>
      </c>
      <c r="BS390">
        <v>0.16045513384906571</v>
      </c>
      <c r="BT390">
        <v>0.56265030608879241</v>
      </c>
      <c r="BU390">
        <f t="shared" si="46"/>
        <v>0.72310543993785814</v>
      </c>
      <c r="BV390">
        <f t="shared" si="47"/>
        <v>48421.035912017942</v>
      </c>
      <c r="BW390">
        <f t="shared" si="42"/>
        <v>177705.20179710584</v>
      </c>
      <c r="BX390">
        <f t="shared" si="48"/>
        <v>7.0731742347895615E-2</v>
      </c>
    </row>
    <row r="391" spans="1:76" x14ac:dyDescent="0.25">
      <c r="A391">
        <v>37059</v>
      </c>
      <c r="B391" t="s">
        <v>457</v>
      </c>
      <c r="C391" t="s">
        <v>609</v>
      </c>
      <c r="D391" t="s">
        <v>696</v>
      </c>
      <c r="E391" t="s">
        <v>807</v>
      </c>
      <c r="F391">
        <v>-23.465399999999999</v>
      </c>
      <c r="G391">
        <v>-66.761679999999998</v>
      </c>
      <c r="H391" t="s">
        <v>826</v>
      </c>
      <c r="I391" t="s">
        <v>832</v>
      </c>
      <c r="J391" t="s">
        <v>840</v>
      </c>
      <c r="K391" t="s">
        <v>872</v>
      </c>
      <c r="O391">
        <v>2014</v>
      </c>
      <c r="P391">
        <v>2055</v>
      </c>
      <c r="Q391">
        <v>41</v>
      </c>
      <c r="BA391">
        <v>1718</v>
      </c>
      <c r="BB391">
        <v>6903</v>
      </c>
      <c r="BC391">
        <v>11862</v>
      </c>
      <c r="BD391">
        <v>12470</v>
      </c>
      <c r="BE391">
        <v>12605</v>
      </c>
      <c r="BF391">
        <v>11922</v>
      </c>
      <c r="BG391">
        <v>12611</v>
      </c>
      <c r="BH391">
        <v>12863</v>
      </c>
      <c r="BI391">
        <v>16703</v>
      </c>
      <c r="BJ391" t="s">
        <v>1214</v>
      </c>
      <c r="BK391">
        <v>203657.53064073119</v>
      </c>
      <c r="BL391">
        <v>387165913.97285318</v>
      </c>
      <c r="BM391">
        <v>387165913.97285318</v>
      </c>
      <c r="BN391">
        <v>259161234.38434991</v>
      </c>
      <c r="BO391">
        <v>259161234.38434991</v>
      </c>
      <c r="BP391">
        <f t="shared" si="43"/>
        <v>387165913.97285318</v>
      </c>
      <c r="BQ391">
        <f t="shared" si="44"/>
        <v>1.9010635784239476</v>
      </c>
      <c r="BR391">
        <f t="shared" si="45"/>
        <v>77.943606715381847</v>
      </c>
      <c r="BS391">
        <v>0.224273021508054</v>
      </c>
      <c r="BT391">
        <v>0.91865801809882264</v>
      </c>
      <c r="BU391">
        <f t="shared" si="46"/>
        <v>1.1429310396068766</v>
      </c>
      <c r="BV391">
        <f t="shared" si="47"/>
        <v>44250.394055733959</v>
      </c>
      <c r="BW391">
        <f t="shared" ref="BW391:BW454" si="49">BV391*3.67</f>
        <v>162398.94618454363</v>
      </c>
      <c r="BX391">
        <f t="shared" si="48"/>
        <v>0.79741193794119447</v>
      </c>
    </row>
    <row r="392" spans="1:76" x14ac:dyDescent="0.25">
      <c r="A392">
        <v>37612</v>
      </c>
      <c r="B392" t="s">
        <v>458</v>
      </c>
      <c r="C392" t="s">
        <v>609</v>
      </c>
      <c r="D392" t="s">
        <v>696</v>
      </c>
      <c r="E392" t="s">
        <v>807</v>
      </c>
      <c r="F392">
        <v>-25.392700000000001</v>
      </c>
      <c r="G392">
        <v>-67.048779999999994</v>
      </c>
      <c r="H392" t="s">
        <v>826</v>
      </c>
      <c r="I392" t="s">
        <v>832</v>
      </c>
      <c r="J392" t="s">
        <v>840</v>
      </c>
      <c r="K392" t="s">
        <v>872</v>
      </c>
      <c r="M392">
        <v>1766891.7142857141</v>
      </c>
      <c r="O392">
        <v>1997</v>
      </c>
      <c r="P392">
        <v>2062</v>
      </c>
      <c r="Q392">
        <v>65</v>
      </c>
      <c r="AL392">
        <v>6634</v>
      </c>
      <c r="AM392">
        <v>3904</v>
      </c>
      <c r="AN392">
        <v>4993</v>
      </c>
      <c r="AO392">
        <v>6903</v>
      </c>
      <c r="AP392">
        <v>10401</v>
      </c>
      <c r="AQ392">
        <v>14535</v>
      </c>
      <c r="AR392">
        <v>15401</v>
      </c>
      <c r="AS392">
        <v>16458</v>
      </c>
      <c r="AT392">
        <v>16700</v>
      </c>
      <c r="AU392">
        <v>12235</v>
      </c>
      <c r="AV392">
        <v>17053</v>
      </c>
      <c r="AW392">
        <v>13960</v>
      </c>
      <c r="AX392">
        <v>14202</v>
      </c>
      <c r="AY392">
        <v>13664</v>
      </c>
      <c r="AZ392">
        <v>18018</v>
      </c>
      <c r="BA392">
        <v>17411</v>
      </c>
      <c r="BB392">
        <v>18197</v>
      </c>
      <c r="BC392">
        <v>19073</v>
      </c>
      <c r="BD392">
        <v>21597</v>
      </c>
      <c r="BE392">
        <v>20516</v>
      </c>
      <c r="BF392">
        <v>19801</v>
      </c>
      <c r="BG392">
        <v>18785</v>
      </c>
      <c r="BH392">
        <v>21087</v>
      </c>
      <c r="BI392">
        <v>22190</v>
      </c>
      <c r="BJ392" t="s">
        <v>1215</v>
      </c>
      <c r="BK392">
        <v>768552.20080007042</v>
      </c>
      <c r="BL392">
        <v>20697318.43577303</v>
      </c>
      <c r="BM392">
        <v>20697318.43577303</v>
      </c>
      <c r="BN392">
        <v>978009192.30196869</v>
      </c>
      <c r="BO392">
        <v>978009192.30196869</v>
      </c>
      <c r="BP392">
        <f t="shared" si="43"/>
        <v>20697318.43577303</v>
      </c>
      <c r="BQ392">
        <f t="shared" si="44"/>
        <v>2.6930270207055445E-2</v>
      </c>
      <c r="BR392">
        <f t="shared" si="45"/>
        <v>1.750467563458604</v>
      </c>
      <c r="BS392">
        <v>0.34494324419647032</v>
      </c>
      <c r="BT392">
        <v>1.2578681471508899</v>
      </c>
      <c r="BU392">
        <f t="shared" si="46"/>
        <v>1.6028113913473603</v>
      </c>
      <c r="BV392">
        <f t="shared" si="47"/>
        <v>3317.3897759200745</v>
      </c>
      <c r="BW392">
        <f t="shared" si="49"/>
        <v>12174.820477626674</v>
      </c>
      <c r="BX392">
        <f t="shared" si="48"/>
        <v>1.5841240796594644E-2</v>
      </c>
    </row>
    <row r="393" spans="1:76" x14ac:dyDescent="0.25">
      <c r="A393">
        <v>37600</v>
      </c>
      <c r="B393" t="s">
        <v>459</v>
      </c>
      <c r="C393" t="s">
        <v>609</v>
      </c>
      <c r="D393" t="s">
        <v>609</v>
      </c>
      <c r="E393" t="s">
        <v>781</v>
      </c>
      <c r="F393">
        <v>37.775440000000003</v>
      </c>
      <c r="G393">
        <v>-117.57931000000001</v>
      </c>
      <c r="H393" t="s">
        <v>825</v>
      </c>
      <c r="I393" t="s">
        <v>832</v>
      </c>
      <c r="J393" t="s">
        <v>840</v>
      </c>
      <c r="K393" t="s">
        <v>872</v>
      </c>
      <c r="L393">
        <v>745000000</v>
      </c>
      <c r="M393">
        <v>110064.6428571429</v>
      </c>
      <c r="O393">
        <v>1967</v>
      </c>
      <c r="P393">
        <v>2054</v>
      </c>
      <c r="Q393">
        <v>87</v>
      </c>
      <c r="AL393">
        <v>2475</v>
      </c>
      <c r="AM393">
        <v>2475</v>
      </c>
      <c r="AN393">
        <v>2475</v>
      </c>
      <c r="AO393">
        <v>2475</v>
      </c>
      <c r="AP393">
        <v>2475</v>
      </c>
      <c r="AQ393">
        <v>2475</v>
      </c>
      <c r="AR393">
        <v>2475</v>
      </c>
      <c r="AS393">
        <v>2475</v>
      </c>
      <c r="AT393">
        <v>2475</v>
      </c>
      <c r="AU393">
        <v>2475</v>
      </c>
      <c r="AV393">
        <v>2475</v>
      </c>
      <c r="AW393">
        <v>2970</v>
      </c>
      <c r="AX393">
        <v>3961</v>
      </c>
      <c r="AY393">
        <v>4600</v>
      </c>
      <c r="AZ393">
        <v>4951</v>
      </c>
      <c r="BA393">
        <v>5410</v>
      </c>
      <c r="BB393">
        <v>3849</v>
      </c>
      <c r="BC393">
        <v>4471</v>
      </c>
      <c r="BD393">
        <v>6565</v>
      </c>
      <c r="BE393">
        <v>3586</v>
      </c>
      <c r="BF393">
        <v>10000</v>
      </c>
      <c r="BG393">
        <v>5000</v>
      </c>
      <c r="BH393">
        <v>5000</v>
      </c>
      <c r="BI393">
        <v>5000</v>
      </c>
      <c r="BJ393" t="s">
        <v>1216</v>
      </c>
      <c r="BK393">
        <v>220772.728358922</v>
      </c>
      <c r="BL393">
        <v>46596591.062728971</v>
      </c>
      <c r="BM393">
        <v>46596591.062728971</v>
      </c>
      <c r="BN393">
        <v>8189983164.9831619</v>
      </c>
      <c r="BO393">
        <v>8189983164.9831619</v>
      </c>
      <c r="BP393">
        <f t="shared" si="43"/>
        <v>46596591.062728971</v>
      </c>
      <c r="BQ393">
        <f t="shared" si="44"/>
        <v>0.21106135440322324</v>
      </c>
      <c r="BR393">
        <f t="shared" si="45"/>
        <v>18.362337833080421</v>
      </c>
      <c r="BS393">
        <v>0.17387120757748789</v>
      </c>
      <c r="BT393">
        <v>0.60474056454637237</v>
      </c>
      <c r="BU393">
        <f t="shared" si="46"/>
        <v>0.77861177212386024</v>
      </c>
      <c r="BV393">
        <f t="shared" si="47"/>
        <v>3628.0654342282228</v>
      </c>
      <c r="BW393">
        <f t="shared" si="49"/>
        <v>13315.000143617577</v>
      </c>
      <c r="BX393">
        <f t="shared" si="48"/>
        <v>6.0310891850603357E-2</v>
      </c>
    </row>
    <row r="394" spans="1:76" x14ac:dyDescent="0.25">
      <c r="A394">
        <v>38538</v>
      </c>
      <c r="B394" t="s">
        <v>460</v>
      </c>
      <c r="C394" t="s">
        <v>609</v>
      </c>
      <c r="D394" t="s">
        <v>697</v>
      </c>
      <c r="E394" t="s">
        <v>767</v>
      </c>
      <c r="F394">
        <v>31.349340000000002</v>
      </c>
      <c r="G394">
        <v>83.964320000000001</v>
      </c>
      <c r="H394" t="s">
        <v>826</v>
      </c>
      <c r="I394" t="s">
        <v>832</v>
      </c>
      <c r="J394" t="s">
        <v>840</v>
      </c>
      <c r="K394" t="s">
        <v>872</v>
      </c>
      <c r="M394">
        <v>199780</v>
      </c>
      <c r="O394">
        <v>2004</v>
      </c>
      <c r="P394">
        <v>2047</v>
      </c>
      <c r="Q394">
        <v>43</v>
      </c>
      <c r="AQ394">
        <v>495</v>
      </c>
      <c r="AR394">
        <v>990</v>
      </c>
      <c r="AS394">
        <v>1485</v>
      </c>
      <c r="AT394">
        <v>1541</v>
      </c>
      <c r="AU394">
        <v>1485</v>
      </c>
      <c r="AV394">
        <v>2852</v>
      </c>
      <c r="AW394">
        <v>2194</v>
      </c>
      <c r="AX394">
        <v>2592</v>
      </c>
      <c r="AY394">
        <v>1652</v>
      </c>
      <c r="AZ394">
        <v>1539</v>
      </c>
      <c r="BA394">
        <v>3042</v>
      </c>
      <c r="BB394">
        <v>1803</v>
      </c>
      <c r="BC394">
        <v>3561</v>
      </c>
      <c r="BD394">
        <v>3077</v>
      </c>
      <c r="BE394">
        <v>3392</v>
      </c>
      <c r="BJ394" t="s">
        <v>1217</v>
      </c>
      <c r="BK394">
        <v>158964.8705673239</v>
      </c>
      <c r="BL394">
        <v>145093494.9838759</v>
      </c>
      <c r="BM394">
        <v>145093494.9838759</v>
      </c>
      <c r="BN394">
        <v>202288282.4433924</v>
      </c>
      <c r="BO394">
        <v>202288282.4433924</v>
      </c>
      <c r="BP394">
        <f t="shared" si="43"/>
        <v>145093494.9838759</v>
      </c>
      <c r="BQ394">
        <f t="shared" si="44"/>
        <v>0.9127393647795079</v>
      </c>
      <c r="BR394">
        <f t="shared" si="45"/>
        <v>39.247792685518839</v>
      </c>
      <c r="BS394">
        <v>0.32399796166873451</v>
      </c>
      <c r="BT394">
        <v>1.2081801086271611</v>
      </c>
      <c r="BU394">
        <f t="shared" si="46"/>
        <v>1.5321780702958956</v>
      </c>
      <c r="BV394">
        <f t="shared" si="47"/>
        <v>22230.907115688216</v>
      </c>
      <c r="BW394">
        <f t="shared" si="49"/>
        <v>81587.42911457576</v>
      </c>
      <c r="BX394">
        <f t="shared" si="48"/>
        <v>0.51324188057022524</v>
      </c>
    </row>
    <row r="395" spans="1:76" x14ac:dyDescent="0.25">
      <c r="A395">
        <v>54228</v>
      </c>
      <c r="B395" t="s">
        <v>461</v>
      </c>
      <c r="C395" t="s">
        <v>610</v>
      </c>
      <c r="D395" t="s">
        <v>610</v>
      </c>
      <c r="E395" t="s">
        <v>769</v>
      </c>
      <c r="F395">
        <v>-6.1052900000000001</v>
      </c>
      <c r="G395">
        <v>-50.298729999999999</v>
      </c>
      <c r="H395" t="s">
        <v>825</v>
      </c>
      <c r="I395" t="s">
        <v>833</v>
      </c>
      <c r="J395" t="s">
        <v>838</v>
      </c>
      <c r="L395">
        <v>47000000</v>
      </c>
      <c r="M395">
        <v>7090300</v>
      </c>
      <c r="N395">
        <v>0.28603181818181822</v>
      </c>
      <c r="O395">
        <v>1984</v>
      </c>
      <c r="P395">
        <v>2027</v>
      </c>
      <c r="Q395">
        <v>43</v>
      </c>
      <c r="V395">
        <v>31463.213968181819</v>
      </c>
      <c r="W395">
        <v>60066.681818181823</v>
      </c>
      <c r="X395">
        <v>157317.21396818181</v>
      </c>
      <c r="Y395">
        <v>177339.72727272729</v>
      </c>
      <c r="Z395">
        <v>191641.03215000001</v>
      </c>
      <c r="AA395">
        <v>168758.77272727279</v>
      </c>
      <c r="AB395">
        <v>211663.5454545455</v>
      </c>
      <c r="AC395">
        <v>171619.09090909091</v>
      </c>
      <c r="AD395">
        <v>105831.77272727271</v>
      </c>
      <c r="AE395">
        <v>149308.32305909091</v>
      </c>
      <c r="AF395">
        <v>210233.38636363641</v>
      </c>
      <c r="AG395">
        <v>361830.25000000012</v>
      </c>
      <c r="AH395">
        <v>406450.92760454549</v>
      </c>
      <c r="AI395">
        <v>301477.25033181818</v>
      </c>
      <c r="AJ395">
        <v>376989.65033181821</v>
      </c>
      <c r="AK395">
        <v>274590.54545454553</v>
      </c>
      <c r="AL395">
        <v>400444.54545454553</v>
      </c>
      <c r="AM395">
        <v>400444.54545454553</v>
      </c>
      <c r="AN395">
        <v>514857.27272727282</v>
      </c>
      <c r="AO395">
        <v>442777.25454545458</v>
      </c>
      <c r="AP395">
        <v>572063.63636363647</v>
      </c>
      <c r="AQ395">
        <v>639566.85942272737</v>
      </c>
      <c r="AR395">
        <v>483965.83636363642</v>
      </c>
      <c r="AS395">
        <v>270300.06818181818</v>
      </c>
      <c r="AT395">
        <v>572921.73181818193</v>
      </c>
      <c r="AU395">
        <v>395295.97272727278</v>
      </c>
      <c r="AV395">
        <v>443349.31818181818</v>
      </c>
      <c r="AW395">
        <v>590655.70454545459</v>
      </c>
      <c r="AX395">
        <v>532877.27727272734</v>
      </c>
      <c r="AY395">
        <v>529444.89545454551</v>
      </c>
      <c r="AZ395">
        <v>484823.93181818188</v>
      </c>
      <c r="BA395">
        <v>487970.28181818192</v>
      </c>
      <c r="BB395">
        <v>485395.99545454548</v>
      </c>
      <c r="BC395">
        <v>405879.15000000008</v>
      </c>
      <c r="BD395">
        <v>294040.70909090911</v>
      </c>
      <c r="BE395">
        <v>286889.91363636369</v>
      </c>
      <c r="BF395">
        <v>65787.318181818191</v>
      </c>
      <c r="BJ395" t="s">
        <v>1218</v>
      </c>
      <c r="BK395">
        <v>15348520.478750389</v>
      </c>
      <c r="BL395">
        <v>26382835.66647359</v>
      </c>
      <c r="BM395">
        <v>26382835.66647359</v>
      </c>
      <c r="BN395">
        <v>157785714.28571421</v>
      </c>
      <c r="BO395">
        <v>157785714.28571421</v>
      </c>
      <c r="BP395">
        <f t="shared" si="43"/>
        <v>26382835.66647359</v>
      </c>
      <c r="BQ395">
        <f t="shared" si="44"/>
        <v>1.718917188337463E-3</v>
      </c>
      <c r="BR395">
        <f t="shared" si="45"/>
        <v>7.3913439098510905E-2</v>
      </c>
      <c r="BS395">
        <v>106.7751167619984</v>
      </c>
      <c r="BT395">
        <v>22.706590539025392</v>
      </c>
      <c r="BU395">
        <f t="shared" si="46"/>
        <v>129.48170730102379</v>
      </c>
      <c r="BV395">
        <f t="shared" si="47"/>
        <v>341609.46055373439</v>
      </c>
      <c r="BW395">
        <f t="shared" si="49"/>
        <v>1253706.7202322052</v>
      </c>
      <c r="BX395">
        <f t="shared" si="48"/>
        <v>8.1682577937588721E-2</v>
      </c>
    </row>
    <row r="396" spans="1:76" x14ac:dyDescent="0.25">
      <c r="A396">
        <v>62246</v>
      </c>
      <c r="B396" t="s">
        <v>462</v>
      </c>
      <c r="C396" t="s">
        <v>610</v>
      </c>
      <c r="D396" t="s">
        <v>610</v>
      </c>
      <c r="E396" t="s">
        <v>810</v>
      </c>
      <c r="F396">
        <v>7.4999999999999997E-2</v>
      </c>
      <c r="G396">
        <v>10.97</v>
      </c>
      <c r="H396" t="s">
        <v>826</v>
      </c>
      <c r="I396" t="s">
        <v>832</v>
      </c>
      <c r="J396" t="s">
        <v>838</v>
      </c>
      <c r="L396">
        <v>18260000</v>
      </c>
      <c r="M396">
        <v>4164250.615384615</v>
      </c>
      <c r="N396">
        <v>0.31010769230769231</v>
      </c>
      <c r="O396">
        <v>2010</v>
      </c>
      <c r="P396">
        <v>2076</v>
      </c>
      <c r="Q396">
        <v>66</v>
      </c>
      <c r="AV396">
        <v>4248.4753846153844</v>
      </c>
      <c r="AW396">
        <v>83387.958461538467</v>
      </c>
      <c r="AX396">
        <v>101095.10769230771</v>
      </c>
      <c r="AY396">
        <v>95513.169230769228</v>
      </c>
      <c r="AZ396">
        <v>102645.6461538462</v>
      </c>
      <c r="BA396">
        <v>53958.738461538458</v>
      </c>
      <c r="BC396">
        <v>191026.33846153849</v>
      </c>
      <c r="BD396">
        <v>251807.44615384619</v>
      </c>
      <c r="BE396">
        <v>285609.18461538461</v>
      </c>
      <c r="BF396">
        <v>261730.89230769229</v>
      </c>
      <c r="BG396">
        <v>345770.07692307688</v>
      </c>
      <c r="BH396">
        <v>396627.73846153851</v>
      </c>
      <c r="BI396">
        <v>427948.61538461538</v>
      </c>
      <c r="BJ396" t="s">
        <v>1219</v>
      </c>
      <c r="BK396">
        <v>8479907.6770321522</v>
      </c>
      <c r="BL396">
        <v>822200.28577010811</v>
      </c>
      <c r="BM396">
        <v>822200.28577010811</v>
      </c>
      <c r="BN396">
        <v>61301428.571428567</v>
      </c>
      <c r="BO396">
        <v>61301428.571428567</v>
      </c>
      <c r="BP396">
        <f t="shared" si="43"/>
        <v>822200.28577010811</v>
      </c>
      <c r="BQ396">
        <f t="shared" si="44"/>
        <v>9.6958636471602082E-5</v>
      </c>
      <c r="BR396">
        <f t="shared" si="45"/>
        <v>6.3992700071257378E-3</v>
      </c>
      <c r="BS396">
        <v>60.434008028915038</v>
      </c>
      <c r="BT396">
        <v>18.421357457180932</v>
      </c>
      <c r="BU396">
        <f t="shared" si="46"/>
        <v>78.855365486095963</v>
      </c>
      <c r="BV396">
        <f t="shared" si="47"/>
        <v>6483.4904037174419</v>
      </c>
      <c r="BW396">
        <f t="shared" si="49"/>
        <v>23794.409781643011</v>
      </c>
      <c r="BX396">
        <f t="shared" si="48"/>
        <v>2.8059750987726221E-3</v>
      </c>
    </row>
    <row r="397" spans="1:76" x14ac:dyDescent="0.25">
      <c r="A397">
        <v>54423</v>
      </c>
      <c r="B397" t="s">
        <v>463</v>
      </c>
      <c r="C397" t="s">
        <v>610</v>
      </c>
      <c r="D397" t="s">
        <v>610</v>
      </c>
      <c r="E397" t="s">
        <v>765</v>
      </c>
      <c r="F397">
        <v>-18.357230000000001</v>
      </c>
      <c r="G397">
        <v>133.68414999999999</v>
      </c>
      <c r="H397" t="s">
        <v>830</v>
      </c>
      <c r="I397" t="s">
        <v>835</v>
      </c>
      <c r="J397" t="s">
        <v>838</v>
      </c>
      <c r="L397">
        <v>12500000</v>
      </c>
      <c r="M397">
        <v>1639725</v>
      </c>
      <c r="N397">
        <v>0.19131624999999999</v>
      </c>
      <c r="O397">
        <v>2005</v>
      </c>
      <c r="P397">
        <v>2023</v>
      </c>
      <c r="Q397">
        <v>18</v>
      </c>
      <c r="AR397">
        <v>46567.523147499996</v>
      </c>
      <c r="AS397">
        <v>98804.894679999998</v>
      </c>
      <c r="AT397">
        <v>128564.52</v>
      </c>
      <c r="AU397">
        <v>123992.061625</v>
      </c>
      <c r="AV397">
        <v>159060.33025</v>
      </c>
      <c r="AW397">
        <v>172582.94543250001</v>
      </c>
      <c r="AX397">
        <v>141146.62449749999</v>
      </c>
      <c r="AY397">
        <v>158141.82093374999</v>
      </c>
      <c r="AZ397">
        <v>170336.1273925</v>
      </c>
      <c r="BA397">
        <v>145566.79513750001</v>
      </c>
      <c r="BB397">
        <v>35393.506249999999</v>
      </c>
      <c r="BC397">
        <v>125531.96612125001</v>
      </c>
      <c r="BD397">
        <v>155739.08014999999</v>
      </c>
      <c r="BE397">
        <v>109067.48096250001</v>
      </c>
      <c r="BF397">
        <v>141195.02750875</v>
      </c>
      <c r="BG397">
        <v>163477.24851375</v>
      </c>
      <c r="BH397">
        <v>3457.2759537500001</v>
      </c>
      <c r="BI397">
        <v>95658.125</v>
      </c>
      <c r="BJ397" t="s">
        <v>1220</v>
      </c>
      <c r="BK397">
        <v>3223944.3451233059</v>
      </c>
      <c r="BL397">
        <v>13274169.42479144</v>
      </c>
      <c r="BM397">
        <v>13274169.42479144</v>
      </c>
      <c r="BN397">
        <v>41964285.714285716</v>
      </c>
      <c r="BO397">
        <v>41964285.714285716</v>
      </c>
      <c r="BP397">
        <f t="shared" si="43"/>
        <v>13274169.42479144</v>
      </c>
      <c r="BQ397">
        <f t="shared" si="44"/>
        <v>4.1173692855059956E-3</v>
      </c>
      <c r="BR397">
        <f t="shared" si="45"/>
        <v>7.4112647139107923E-2</v>
      </c>
      <c r="BS397">
        <v>2.2500572718660412</v>
      </c>
      <c r="BT397">
        <v>3.1529237088476219</v>
      </c>
      <c r="BU397">
        <f t="shared" si="46"/>
        <v>5.4029809807136626</v>
      </c>
      <c r="BV397">
        <f t="shared" si="47"/>
        <v>7172.0084936918965</v>
      </c>
      <c r="BW397">
        <f t="shared" si="49"/>
        <v>26321.271171849261</v>
      </c>
      <c r="BX397">
        <f t="shared" si="48"/>
        <v>8.164306934040003E-3</v>
      </c>
    </row>
    <row r="398" spans="1:76" x14ac:dyDescent="0.25">
      <c r="A398">
        <v>59777</v>
      </c>
      <c r="B398" t="s">
        <v>464</v>
      </c>
      <c r="C398" t="s">
        <v>610</v>
      </c>
      <c r="D398" t="s">
        <v>610</v>
      </c>
      <c r="E398" t="s">
        <v>767</v>
      </c>
      <c r="F398">
        <v>22.9</v>
      </c>
      <c r="G398">
        <v>106.66667</v>
      </c>
      <c r="H398" t="s">
        <v>826</v>
      </c>
      <c r="I398" t="s">
        <v>832</v>
      </c>
      <c r="J398" t="s">
        <v>838</v>
      </c>
      <c r="L398">
        <v>70200000</v>
      </c>
      <c r="M398">
        <v>11907666.36363636</v>
      </c>
      <c r="N398">
        <v>0.19122727272727269</v>
      </c>
      <c r="O398">
        <v>2000</v>
      </c>
      <c r="P398">
        <v>2066</v>
      </c>
      <c r="Q398">
        <v>66</v>
      </c>
      <c r="AL398">
        <v>32508.63636363636</v>
      </c>
      <c r="AM398">
        <v>31877.586363636361</v>
      </c>
      <c r="AN398">
        <v>31877.586363636361</v>
      </c>
      <c r="AO398">
        <v>32833.722727272718</v>
      </c>
      <c r="AP398">
        <v>58897.999999999993</v>
      </c>
      <c r="AQ398">
        <v>82552.813636363615</v>
      </c>
      <c r="AR398">
        <v>86052.272727272706</v>
      </c>
      <c r="AS398">
        <v>139787.13636363629</v>
      </c>
      <c r="AT398">
        <v>182048.36363636359</v>
      </c>
      <c r="AU398">
        <v>242476.18181818179</v>
      </c>
      <c r="AV398">
        <v>283398.81818181812</v>
      </c>
      <c r="AW398">
        <v>289900.54545454541</v>
      </c>
      <c r="AX398">
        <v>289709.31818181812</v>
      </c>
      <c r="AY398">
        <v>314377.63636363629</v>
      </c>
      <c r="AZ398">
        <v>376717.72727272718</v>
      </c>
      <c r="BA398">
        <v>379203.68181818182</v>
      </c>
      <c r="BB398">
        <v>409226.36363636347</v>
      </c>
      <c r="BC398">
        <v>404254.45454545447</v>
      </c>
      <c r="BD398">
        <v>406357.95454545447</v>
      </c>
      <c r="BE398">
        <v>371937.04545454541</v>
      </c>
      <c r="BF398">
        <v>461240.18181818171</v>
      </c>
      <c r="BG398">
        <v>385896.63636363629</v>
      </c>
      <c r="BH398">
        <v>238269.18181818179</v>
      </c>
      <c r="BI398">
        <v>350519.59090909082</v>
      </c>
      <c r="BJ398" t="s">
        <v>1221</v>
      </c>
      <c r="BK398">
        <v>8110269.3431247417</v>
      </c>
      <c r="BL398">
        <v>4589197.9370375685</v>
      </c>
      <c r="BM398">
        <v>4589197.9370375685</v>
      </c>
      <c r="BN398">
        <v>235671428.5714286</v>
      </c>
      <c r="BO398">
        <v>235671428.5714286</v>
      </c>
      <c r="BP398">
        <f t="shared" si="43"/>
        <v>4589197.9370375685</v>
      </c>
      <c r="BQ398">
        <f t="shared" si="44"/>
        <v>5.6585025020506078E-4</v>
      </c>
      <c r="BR398">
        <f t="shared" si="45"/>
        <v>3.7346116513534013E-2</v>
      </c>
      <c r="BS398">
        <v>46.712108365608202</v>
      </c>
      <c r="BT398">
        <v>20.462157682563561</v>
      </c>
      <c r="BU398">
        <f t="shared" si="46"/>
        <v>67.174266048171759</v>
      </c>
      <c r="BV398">
        <f t="shared" si="47"/>
        <v>30827.60031702826</v>
      </c>
      <c r="BW398">
        <f t="shared" si="49"/>
        <v>113137.29316349371</v>
      </c>
      <c r="BX398">
        <f t="shared" si="48"/>
        <v>1.3949881117006643E-2</v>
      </c>
    </row>
    <row r="399" spans="1:76" x14ac:dyDescent="0.25">
      <c r="A399">
        <v>52783</v>
      </c>
      <c r="B399" t="s">
        <v>465</v>
      </c>
      <c r="C399" t="s">
        <v>610</v>
      </c>
      <c r="D399" t="s">
        <v>610</v>
      </c>
      <c r="E399" t="s">
        <v>765</v>
      </c>
      <c r="F399">
        <v>-13.994</v>
      </c>
      <c r="G399">
        <v>136.44999999999999</v>
      </c>
      <c r="H399" t="s">
        <v>825</v>
      </c>
      <c r="I399" t="s">
        <v>832</v>
      </c>
      <c r="J399" t="s">
        <v>838</v>
      </c>
      <c r="L399">
        <v>89600000</v>
      </c>
      <c r="M399">
        <v>27040880</v>
      </c>
      <c r="N399">
        <v>0.43406899999999998</v>
      </c>
      <c r="O399">
        <v>1965</v>
      </c>
      <c r="P399">
        <v>2029</v>
      </c>
      <c r="Q399">
        <v>64</v>
      </c>
      <c r="V399">
        <v>794345.83593099995</v>
      </c>
      <c r="W399">
        <v>750939.37</v>
      </c>
      <c r="X399">
        <v>664125.135931</v>
      </c>
      <c r="Y399">
        <v>803027.21593099996</v>
      </c>
      <c r="Z399">
        <v>859456.62</v>
      </c>
      <c r="AA399">
        <v>954951.36593099998</v>
      </c>
      <c r="AB399">
        <v>995754.28599999996</v>
      </c>
      <c r="AC399">
        <v>605092.18599999999</v>
      </c>
      <c r="AD399">
        <v>421046.93</v>
      </c>
      <c r="AE399">
        <v>473135.21</v>
      </c>
      <c r="AF399">
        <v>502651.902</v>
      </c>
      <c r="AG399">
        <v>815615.65099999995</v>
      </c>
      <c r="AH399">
        <v>764829.57799999998</v>
      </c>
      <c r="AI399">
        <v>854681.86099999992</v>
      </c>
      <c r="AJ399">
        <v>729669.98899999994</v>
      </c>
      <c r="AK399">
        <v>337271.61300000001</v>
      </c>
      <c r="AL399">
        <v>585992.71593099996</v>
      </c>
      <c r="AM399">
        <v>745296.03893099993</v>
      </c>
      <c r="AN399">
        <v>776549.44099999999</v>
      </c>
      <c r="AO399">
        <v>842527.49493099994</v>
      </c>
      <c r="AP399">
        <v>1223640.5109999999</v>
      </c>
      <c r="AQ399">
        <v>1323041.877931</v>
      </c>
      <c r="AR399">
        <v>1363410.7290000001</v>
      </c>
      <c r="AS399">
        <v>1512730.4650000001</v>
      </c>
      <c r="AT399">
        <v>1439372.804</v>
      </c>
      <c r="AU399">
        <v>1010078.563</v>
      </c>
      <c r="AV399">
        <v>1753204.2569309999</v>
      </c>
      <c r="AW399">
        <v>1718045.102</v>
      </c>
      <c r="AX399">
        <v>1869101.1140000001</v>
      </c>
      <c r="AY399">
        <v>2182064.8629999999</v>
      </c>
      <c r="AZ399">
        <v>2073113.544</v>
      </c>
      <c r="BA399">
        <v>2128240.307</v>
      </c>
      <c r="BB399">
        <v>2221565.142</v>
      </c>
      <c r="BC399">
        <v>2166004.31</v>
      </c>
      <c r="BD399">
        <v>2456830.54</v>
      </c>
      <c r="BE399">
        <v>2422973.1579999998</v>
      </c>
      <c r="BF399">
        <v>2510221.0269999998</v>
      </c>
      <c r="BG399">
        <v>2553193.858</v>
      </c>
      <c r="BH399">
        <v>2432956.7450000001</v>
      </c>
      <c r="BI399">
        <v>2564624.1969770002</v>
      </c>
      <c r="BJ399" t="s">
        <v>1222</v>
      </c>
      <c r="BK399">
        <v>79871631.492786646</v>
      </c>
      <c r="BL399">
        <v>47088992.987372927</v>
      </c>
      <c r="BM399">
        <v>47088992.987372927</v>
      </c>
      <c r="BN399">
        <v>300800000</v>
      </c>
      <c r="BO399">
        <v>300800000</v>
      </c>
      <c r="BP399">
        <f t="shared" si="43"/>
        <v>47088992.987372927</v>
      </c>
      <c r="BQ399">
        <f t="shared" si="44"/>
        <v>5.8955842152323657E-4</v>
      </c>
      <c r="BR399">
        <f t="shared" si="45"/>
        <v>3.7731738977487141E-2</v>
      </c>
      <c r="BS399">
        <v>33.284741477613942</v>
      </c>
      <c r="BT399">
        <v>22.619739211500729</v>
      </c>
      <c r="BU399">
        <f t="shared" si="46"/>
        <v>55.904480689114671</v>
      </c>
      <c r="BV399">
        <f t="shared" si="47"/>
        <v>263248.56991324463</v>
      </c>
      <c r="BW399">
        <f t="shared" si="49"/>
        <v>966122.25158160774</v>
      </c>
      <c r="BX399">
        <f t="shared" si="48"/>
        <v>1.2095937362552309E-2</v>
      </c>
    </row>
    <row r="400" spans="1:76" x14ac:dyDescent="0.25">
      <c r="A400">
        <v>54303</v>
      </c>
      <c r="B400" t="s">
        <v>466</v>
      </c>
      <c r="C400" t="s">
        <v>610</v>
      </c>
      <c r="D400" t="s">
        <v>610</v>
      </c>
      <c r="E400" t="s">
        <v>810</v>
      </c>
      <c r="F400">
        <v>-1.5529999999999999</v>
      </c>
      <c r="G400">
        <v>13.256</v>
      </c>
      <c r="H400" t="s">
        <v>826</v>
      </c>
      <c r="I400" t="s">
        <v>832</v>
      </c>
      <c r="J400" t="s">
        <v>838</v>
      </c>
      <c r="L400">
        <v>225000000</v>
      </c>
      <c r="M400">
        <v>41388181.81818182</v>
      </c>
      <c r="N400">
        <v>0.37312499999999998</v>
      </c>
      <c r="O400">
        <v>1962</v>
      </c>
      <c r="P400">
        <v>2044</v>
      </c>
      <c r="Q400">
        <v>82</v>
      </c>
      <c r="V400">
        <v>753712.12687499996</v>
      </c>
      <c r="W400">
        <v>876843.37687499996</v>
      </c>
      <c r="X400">
        <v>910425</v>
      </c>
      <c r="Y400">
        <v>828337.12687499996</v>
      </c>
      <c r="Z400">
        <v>817143.75</v>
      </c>
      <c r="AA400">
        <v>932812.5</v>
      </c>
      <c r="AB400">
        <v>820874.62687499996</v>
      </c>
      <c r="AC400">
        <v>682818.37687499996</v>
      </c>
      <c r="AD400">
        <v>578343.37687499996</v>
      </c>
      <c r="AE400">
        <v>481330.87687500002</v>
      </c>
      <c r="AF400">
        <v>535807.5</v>
      </c>
      <c r="AG400">
        <v>720131.25</v>
      </c>
      <c r="AH400">
        <v>739906.50187499996</v>
      </c>
      <c r="AI400">
        <v>710430</v>
      </c>
      <c r="AJ400">
        <v>780577.12687499996</v>
      </c>
      <c r="AK400">
        <v>711922.5</v>
      </c>
      <c r="AL400">
        <v>650356.50187499996</v>
      </c>
      <c r="AM400">
        <v>668266.875</v>
      </c>
      <c r="AN400">
        <v>692519.62687499996</v>
      </c>
      <c r="AO400">
        <v>746250</v>
      </c>
      <c r="AP400">
        <v>917887.5</v>
      </c>
      <c r="AQ400">
        <v>1082062.5</v>
      </c>
      <c r="AR400">
        <v>1119375</v>
      </c>
      <c r="AS400">
        <v>1231312.5</v>
      </c>
      <c r="AT400">
        <v>1212656.25</v>
      </c>
      <c r="AU400">
        <v>746250</v>
      </c>
      <c r="AV400">
        <v>1194373.125</v>
      </c>
      <c r="AW400">
        <v>1268625</v>
      </c>
      <c r="AX400">
        <v>1119375</v>
      </c>
      <c r="AY400">
        <v>1381644.5625</v>
      </c>
      <c r="AZ400">
        <v>1298810.8125</v>
      </c>
      <c r="BA400">
        <v>1443247.5</v>
      </c>
      <c r="BB400">
        <v>1273475.625</v>
      </c>
      <c r="BC400">
        <v>1553319.375</v>
      </c>
      <c r="BD400">
        <v>1618616.25</v>
      </c>
      <c r="BE400">
        <v>1777940.625</v>
      </c>
      <c r="BF400">
        <v>2165244.375</v>
      </c>
      <c r="BG400">
        <v>2620830</v>
      </c>
      <c r="BH400">
        <v>2812989.375</v>
      </c>
      <c r="BI400">
        <v>2764483.125</v>
      </c>
      <c r="BJ400" t="s">
        <v>1223</v>
      </c>
      <c r="BK400">
        <v>134173205.64930791</v>
      </c>
      <c r="BL400">
        <v>48877921.783007242</v>
      </c>
      <c r="BM400">
        <v>48877921.783007242</v>
      </c>
      <c r="BN400">
        <v>755357142.85714293</v>
      </c>
      <c r="BO400">
        <v>755357142.85714293</v>
      </c>
      <c r="BP400">
        <f t="shared" si="43"/>
        <v>48877921.783007242</v>
      </c>
      <c r="BQ400">
        <f t="shared" si="44"/>
        <v>3.6428973688502881E-4</v>
      </c>
      <c r="BR400">
        <f t="shared" si="45"/>
        <v>2.9871758424572362E-2</v>
      </c>
      <c r="BS400">
        <v>75.776583707738652</v>
      </c>
      <c r="BT400">
        <v>22.66514080527875</v>
      </c>
      <c r="BU400">
        <f t="shared" si="46"/>
        <v>98.441724513017405</v>
      </c>
      <c r="BV400">
        <f t="shared" si="47"/>
        <v>481162.69109316112</v>
      </c>
      <c r="BW400">
        <f t="shared" si="49"/>
        <v>1765867.0763119012</v>
      </c>
      <c r="BX400">
        <f t="shared" si="48"/>
        <v>1.3161100741137504E-2</v>
      </c>
    </row>
    <row r="401" spans="1:76" x14ac:dyDescent="0.25">
      <c r="A401">
        <v>68557</v>
      </c>
      <c r="B401" t="s">
        <v>467</v>
      </c>
      <c r="C401" t="s">
        <v>610</v>
      </c>
      <c r="D401" t="s">
        <v>610</v>
      </c>
      <c r="E401" t="s">
        <v>766</v>
      </c>
      <c r="F401">
        <v>21.792660000000001</v>
      </c>
      <c r="G401">
        <v>85.150009999999995</v>
      </c>
      <c r="H401" t="s">
        <v>825</v>
      </c>
      <c r="I401" t="s">
        <v>832</v>
      </c>
      <c r="J401" t="s">
        <v>838</v>
      </c>
      <c r="N401">
        <v>0.44500000000000001</v>
      </c>
      <c r="O401">
        <v>1999</v>
      </c>
      <c r="P401">
        <v>2065</v>
      </c>
      <c r="Q401">
        <v>66</v>
      </c>
      <c r="AK401">
        <v>7564.5550000000003</v>
      </c>
      <c r="AL401">
        <v>7564.5550000000003</v>
      </c>
      <c r="AM401">
        <v>7119.5550000000003</v>
      </c>
      <c r="AN401">
        <v>7564.5550000000003</v>
      </c>
      <c r="AO401">
        <v>7520.5</v>
      </c>
      <c r="AP401">
        <v>9656.5</v>
      </c>
      <c r="AQ401">
        <v>8944.5</v>
      </c>
      <c r="AR401">
        <v>9345</v>
      </c>
      <c r="AS401">
        <v>9345</v>
      </c>
      <c r="BJ401" t="s">
        <v>1224</v>
      </c>
      <c r="BK401">
        <v>2208274.0403450518</v>
      </c>
      <c r="BL401">
        <v>457311.9611641579</v>
      </c>
      <c r="BM401">
        <v>457311.9611641579</v>
      </c>
      <c r="BN401">
        <v>23686905.84269445</v>
      </c>
      <c r="BO401">
        <v>23686905.84269445</v>
      </c>
      <c r="BP401">
        <f t="shared" si="43"/>
        <v>457311.9611641579</v>
      </c>
      <c r="BQ401">
        <f t="shared" si="44"/>
        <v>2.070902219602695E-4</v>
      </c>
      <c r="BR401">
        <f t="shared" si="45"/>
        <v>1.3667954649377787E-2</v>
      </c>
      <c r="BS401">
        <v>69.008502066472616</v>
      </c>
      <c r="BT401">
        <v>16.809985760601428</v>
      </c>
      <c r="BU401">
        <f t="shared" si="46"/>
        <v>85.818487827074051</v>
      </c>
      <c r="BV401">
        <f t="shared" si="47"/>
        <v>3924.5820972341644</v>
      </c>
      <c r="BW401">
        <f t="shared" si="49"/>
        <v>14403.216296849383</v>
      </c>
      <c r="BX401">
        <f t="shared" si="48"/>
        <v>6.5223862771120666E-3</v>
      </c>
    </row>
    <row r="402" spans="1:76" x14ac:dyDescent="0.25">
      <c r="A402">
        <v>52934</v>
      </c>
      <c r="B402" t="s">
        <v>468</v>
      </c>
      <c r="C402" t="s">
        <v>610</v>
      </c>
      <c r="D402" t="s">
        <v>610</v>
      </c>
      <c r="E402" t="s">
        <v>782</v>
      </c>
      <c r="F402">
        <v>20.77788</v>
      </c>
      <c r="G402">
        <v>-98.742410000000007</v>
      </c>
      <c r="H402" t="s">
        <v>825</v>
      </c>
      <c r="I402" t="s">
        <v>832</v>
      </c>
      <c r="J402" t="s">
        <v>838</v>
      </c>
      <c r="M402">
        <v>7400000</v>
      </c>
      <c r="N402">
        <v>0.44500000000000001</v>
      </c>
      <c r="O402">
        <v>1960</v>
      </c>
      <c r="P402">
        <v>2027</v>
      </c>
      <c r="Q402">
        <v>67</v>
      </c>
      <c r="AL402">
        <v>222500</v>
      </c>
      <c r="AM402">
        <v>222500</v>
      </c>
      <c r="AN402">
        <v>222500</v>
      </c>
      <c r="AO402">
        <v>222500</v>
      </c>
      <c r="AP402">
        <v>241068.07</v>
      </c>
      <c r="AQ402">
        <v>255621.79500000001</v>
      </c>
      <c r="AR402">
        <v>234960</v>
      </c>
      <c r="AS402">
        <v>265781.14500000002</v>
      </c>
      <c r="AT402">
        <v>310610</v>
      </c>
      <c r="AU402">
        <v>311500</v>
      </c>
      <c r="AV402">
        <v>333750</v>
      </c>
      <c r="AW402">
        <v>356000</v>
      </c>
      <c r="AX402">
        <v>356000</v>
      </c>
      <c r="AY402">
        <v>393825</v>
      </c>
      <c r="AZ402">
        <v>449895</v>
      </c>
      <c r="BA402">
        <v>415630</v>
      </c>
      <c r="BB402">
        <v>348435</v>
      </c>
      <c r="BC402">
        <v>397385</v>
      </c>
      <c r="BD402">
        <v>363120</v>
      </c>
      <c r="BE402">
        <v>377360</v>
      </c>
      <c r="BF402">
        <v>412515</v>
      </c>
      <c r="BG402">
        <v>423640</v>
      </c>
      <c r="BH402">
        <v>409400</v>
      </c>
      <c r="BI402">
        <v>409400</v>
      </c>
      <c r="BJ402" t="s">
        <v>1225</v>
      </c>
      <c r="BK402">
        <v>11770907.4403621</v>
      </c>
      <c r="BL402">
        <v>497924.5049021641</v>
      </c>
      <c r="BM402">
        <v>497924.5049021641</v>
      </c>
      <c r="BN402">
        <v>126259862.2856438</v>
      </c>
      <c r="BO402">
        <v>126259862.2856438</v>
      </c>
      <c r="BP402">
        <f t="shared" si="43"/>
        <v>497924.5049021641</v>
      </c>
      <c r="BQ402">
        <f t="shared" si="44"/>
        <v>4.2301284537740524E-5</v>
      </c>
      <c r="BR402">
        <f t="shared" si="45"/>
        <v>2.8341860640286151E-3</v>
      </c>
      <c r="BS402">
        <v>21.65542173537721</v>
      </c>
      <c r="BT402">
        <v>9.3201495918156461</v>
      </c>
      <c r="BU402">
        <f t="shared" si="46"/>
        <v>30.975571327192856</v>
      </c>
      <c r="BV402">
        <f t="shared" si="47"/>
        <v>1542.3496017154173</v>
      </c>
      <c r="BW402">
        <f t="shared" si="49"/>
        <v>5660.4230382955811</v>
      </c>
      <c r="BX402">
        <f t="shared" si="48"/>
        <v>4.8088246951005282E-4</v>
      </c>
    </row>
    <row r="403" spans="1:76" x14ac:dyDescent="0.25">
      <c r="A403">
        <v>53686</v>
      </c>
      <c r="B403" t="s">
        <v>469</v>
      </c>
      <c r="C403" t="s">
        <v>610</v>
      </c>
      <c r="D403" t="s">
        <v>610</v>
      </c>
      <c r="E403" t="s">
        <v>798</v>
      </c>
      <c r="F403">
        <v>-27.135169999999999</v>
      </c>
      <c r="G403">
        <v>22.865539999999999</v>
      </c>
      <c r="H403" t="s">
        <v>826</v>
      </c>
      <c r="I403" t="s">
        <v>832</v>
      </c>
      <c r="J403" t="s">
        <v>839</v>
      </c>
      <c r="K403" t="s">
        <v>866</v>
      </c>
      <c r="L403">
        <v>343200000</v>
      </c>
      <c r="M403">
        <v>113849363.6363636</v>
      </c>
      <c r="N403">
        <v>0.4065209090909091</v>
      </c>
      <c r="O403">
        <v>2000</v>
      </c>
      <c r="P403">
        <v>2053</v>
      </c>
      <c r="Q403">
        <v>53</v>
      </c>
      <c r="AL403">
        <v>389853.55181818182</v>
      </c>
      <c r="AM403">
        <v>589455.31818181823</v>
      </c>
      <c r="AN403">
        <v>573194.48181818181</v>
      </c>
      <c r="AO403">
        <v>642303.03636363638</v>
      </c>
      <c r="AP403">
        <v>731737.63636363635</v>
      </c>
      <c r="AQ403">
        <v>894346</v>
      </c>
      <c r="AR403">
        <v>930932.88181818184</v>
      </c>
      <c r="AS403">
        <v>1157365.0281818181</v>
      </c>
      <c r="AT403">
        <v>1282166.947272727</v>
      </c>
      <c r="AU403">
        <v>1275662.612727273</v>
      </c>
      <c r="AV403">
        <v>802065.75363636366</v>
      </c>
      <c r="AW403">
        <v>1239075.730909091</v>
      </c>
      <c r="AX403">
        <v>1339892.916363636</v>
      </c>
      <c r="AY403">
        <v>1300460.388181818</v>
      </c>
      <c r="AZ403">
        <v>1365097.2127272731</v>
      </c>
      <c r="BA403">
        <v>1254930.0463636359</v>
      </c>
      <c r="BB403">
        <v>1192732.3472727269</v>
      </c>
      <c r="BC403">
        <v>1247612.67</v>
      </c>
      <c r="BD403">
        <v>1511038.219090909</v>
      </c>
      <c r="BE403">
        <v>1385829.7790909091</v>
      </c>
      <c r="BF403">
        <v>1471199.17</v>
      </c>
      <c r="BG403">
        <v>1642750.9936363639</v>
      </c>
      <c r="BH403">
        <v>1696818.2745454549</v>
      </c>
      <c r="BI403">
        <v>1736657.323636364</v>
      </c>
      <c r="BJ403" t="s">
        <v>1226</v>
      </c>
      <c r="BK403">
        <v>68468316.529433131</v>
      </c>
      <c r="BL403">
        <v>20380878.49787309</v>
      </c>
      <c r="BM403">
        <v>20380878.49787309</v>
      </c>
      <c r="BN403">
        <v>1152171428.571429</v>
      </c>
      <c r="BO403">
        <v>1152171428.571429</v>
      </c>
      <c r="BP403">
        <f t="shared" si="43"/>
        <v>20380878.49787309</v>
      </c>
      <c r="BQ403">
        <f t="shared" si="44"/>
        <v>2.9766875441010395E-4</v>
      </c>
      <c r="BR403">
        <f t="shared" si="45"/>
        <v>1.5776443983735511E-2</v>
      </c>
      <c r="BS403">
        <v>12.98702913611168</v>
      </c>
      <c r="BT403">
        <v>9.6743530804018611</v>
      </c>
      <c r="BU403">
        <f t="shared" si="46"/>
        <v>22.661382216513541</v>
      </c>
      <c r="BV403">
        <f t="shared" si="47"/>
        <v>46185.887754862444</v>
      </c>
      <c r="BW403">
        <f t="shared" si="49"/>
        <v>169502.20806034518</v>
      </c>
      <c r="BX403">
        <f t="shared" si="48"/>
        <v>2.4756298482595178E-3</v>
      </c>
    </row>
    <row r="404" spans="1:76" x14ac:dyDescent="0.25">
      <c r="A404">
        <v>59919</v>
      </c>
      <c r="B404" t="s">
        <v>470</v>
      </c>
      <c r="C404" t="s">
        <v>610</v>
      </c>
      <c r="D404" t="s">
        <v>610</v>
      </c>
      <c r="E404" t="s">
        <v>764</v>
      </c>
      <c r="F404">
        <v>5.2779999999999996</v>
      </c>
      <c r="G404">
        <v>-1.9670000000000001</v>
      </c>
      <c r="H404" t="s">
        <v>825</v>
      </c>
      <c r="I404" t="s">
        <v>834</v>
      </c>
      <c r="J404" t="s">
        <v>838</v>
      </c>
      <c r="L404">
        <v>46900000</v>
      </c>
      <c r="M404">
        <v>12665454.545454539</v>
      </c>
      <c r="N404">
        <v>0.27890909090909088</v>
      </c>
      <c r="O404">
        <v>1923</v>
      </c>
      <c r="P404">
        <v>2023</v>
      </c>
      <c r="Q404">
        <v>100</v>
      </c>
      <c r="V404">
        <v>80883.636363636353</v>
      </c>
      <c r="W404">
        <v>89250.630181818167</v>
      </c>
      <c r="X404">
        <v>72516.084727272726</v>
      </c>
      <c r="Y404">
        <v>69727.272727272721</v>
      </c>
      <c r="Z404">
        <v>69727.272727272721</v>
      </c>
      <c r="AA404">
        <v>92039.721090909079</v>
      </c>
      <c r="AB404">
        <v>69727.272727272721</v>
      </c>
      <c r="AC404">
        <v>89250.630181818167</v>
      </c>
      <c r="AD404">
        <v>78094.545454545441</v>
      </c>
      <c r="AE404">
        <v>86182.909090909088</v>
      </c>
      <c r="AF404">
        <v>66380.363636363632</v>
      </c>
      <c r="AG404">
        <v>49924.727272727258</v>
      </c>
      <c r="AH404">
        <v>74189.53927272727</v>
      </c>
      <c r="AI404">
        <v>92597.53927272727</v>
      </c>
      <c r="AK404">
        <v>170692.36363636359</v>
      </c>
      <c r="AL404">
        <v>249623.35745454539</v>
      </c>
      <c r="AM404">
        <v>300385.09090909088</v>
      </c>
      <c r="AN404">
        <v>316840.72727272718</v>
      </c>
      <c r="AO404">
        <v>421152.44836363627</v>
      </c>
      <c r="AP404">
        <v>445417.81818181812</v>
      </c>
      <c r="AQ404">
        <v>479723.63636363629</v>
      </c>
      <c r="AR404">
        <v>462431.27272727271</v>
      </c>
      <c r="AS404">
        <v>325486.90909090912</v>
      </c>
      <c r="AT404">
        <v>304010.90909090912</v>
      </c>
      <c r="AU404">
        <v>291181.09090909088</v>
      </c>
      <c r="AV404">
        <v>426730.90909090912</v>
      </c>
      <c r="AW404">
        <v>471105.3454545454</v>
      </c>
      <c r="AX404">
        <v>409131.74545454542</v>
      </c>
      <c r="AY404">
        <v>505299.6</v>
      </c>
      <c r="AZ404">
        <v>417443.23636363627</v>
      </c>
      <c r="BA404">
        <v>412283.41818181821</v>
      </c>
      <c r="BB404">
        <v>556842</v>
      </c>
      <c r="BC404">
        <v>735594.83636363631</v>
      </c>
      <c r="BD404">
        <v>836727.27272727271</v>
      </c>
      <c r="BE404">
        <v>780945.45454545447</v>
      </c>
      <c r="BF404">
        <v>780945.45454545447</v>
      </c>
      <c r="BG404">
        <v>780945.45454545447</v>
      </c>
      <c r="BH404">
        <v>780945.45454545447</v>
      </c>
      <c r="BI404">
        <v>780945.45454545447</v>
      </c>
      <c r="BJ404" t="s">
        <v>1227</v>
      </c>
      <c r="BK404">
        <v>14092414.165610639</v>
      </c>
      <c r="BL404">
        <v>8041958.332391439</v>
      </c>
      <c r="BM404">
        <v>8041958.332391439</v>
      </c>
      <c r="BN404">
        <v>157450000</v>
      </c>
      <c r="BO404">
        <v>157450000</v>
      </c>
      <c r="BP404">
        <f t="shared" si="43"/>
        <v>8041958.332391439</v>
      </c>
      <c r="BQ404">
        <f t="shared" si="44"/>
        <v>5.7065867053609771E-4</v>
      </c>
      <c r="BR404">
        <f t="shared" si="45"/>
        <v>5.7065867053609769E-2</v>
      </c>
      <c r="BS404">
        <v>55.865806039297013</v>
      </c>
      <c r="BT404">
        <v>17.910141641458019</v>
      </c>
      <c r="BU404">
        <f t="shared" si="46"/>
        <v>73.775947680755024</v>
      </c>
      <c r="BV404">
        <f t="shared" si="47"/>
        <v>59330.309718132274</v>
      </c>
      <c r="BW404">
        <f t="shared" si="49"/>
        <v>217742.23666554544</v>
      </c>
      <c r="BX404">
        <f t="shared" si="48"/>
        <v>1.5451024509121815E-2</v>
      </c>
    </row>
    <row r="405" spans="1:76" x14ac:dyDescent="0.25">
      <c r="A405">
        <v>69416</v>
      </c>
      <c r="B405" t="s">
        <v>471</v>
      </c>
      <c r="C405" t="s">
        <v>610</v>
      </c>
      <c r="D405" t="s">
        <v>610</v>
      </c>
      <c r="E405" t="s">
        <v>766</v>
      </c>
      <c r="F405">
        <v>21.989409999999999</v>
      </c>
      <c r="G405">
        <v>85.393129999999999</v>
      </c>
      <c r="H405" t="s">
        <v>825</v>
      </c>
      <c r="I405" t="s">
        <v>832</v>
      </c>
      <c r="J405" t="s">
        <v>838</v>
      </c>
      <c r="N405">
        <v>0.44500000000000001</v>
      </c>
      <c r="O405">
        <v>1958</v>
      </c>
      <c r="P405">
        <v>2024</v>
      </c>
      <c r="Q405">
        <v>66</v>
      </c>
      <c r="Z405">
        <v>66750</v>
      </c>
      <c r="AA405">
        <v>66750</v>
      </c>
      <c r="AD405">
        <v>88999.555000000008</v>
      </c>
      <c r="AE405">
        <v>88999.555000000008</v>
      </c>
      <c r="AF405">
        <v>26700</v>
      </c>
      <c r="AG405">
        <v>36044.555</v>
      </c>
      <c r="AH405">
        <v>34710</v>
      </c>
      <c r="AI405">
        <v>38270</v>
      </c>
      <c r="AJ405">
        <v>43164.555</v>
      </c>
      <c r="AK405">
        <v>38715</v>
      </c>
      <c r="AL405">
        <v>39160</v>
      </c>
      <c r="AM405">
        <v>39160</v>
      </c>
      <c r="AN405">
        <v>35154.555</v>
      </c>
      <c r="AO405">
        <v>34176</v>
      </c>
      <c r="AP405">
        <v>35599.555</v>
      </c>
      <c r="AQ405">
        <v>44767</v>
      </c>
      <c r="AR405">
        <v>162425</v>
      </c>
      <c r="AS405">
        <v>178000</v>
      </c>
      <c r="AT405">
        <v>178000</v>
      </c>
      <c r="AU405">
        <v>178000</v>
      </c>
      <c r="AV405">
        <v>178000</v>
      </c>
      <c r="AW405">
        <v>178000</v>
      </c>
      <c r="AX405">
        <v>178000</v>
      </c>
      <c r="AY405">
        <v>178000</v>
      </c>
      <c r="AZ405">
        <v>178000</v>
      </c>
      <c r="BA405">
        <v>89000</v>
      </c>
      <c r="BB405">
        <v>155750</v>
      </c>
      <c r="BC405">
        <v>178000</v>
      </c>
      <c r="BD405">
        <v>178000</v>
      </c>
      <c r="BE405">
        <v>178000</v>
      </c>
      <c r="BF405">
        <v>178000</v>
      </c>
      <c r="BG405">
        <v>178000</v>
      </c>
      <c r="BH405">
        <v>178000</v>
      </c>
      <c r="BI405">
        <v>178000</v>
      </c>
      <c r="BJ405" t="s">
        <v>1119</v>
      </c>
      <c r="BK405">
        <v>4001204.2799234651</v>
      </c>
      <c r="BL405">
        <v>40213628.06592501</v>
      </c>
      <c r="BM405">
        <v>446586.76692094043</v>
      </c>
      <c r="BN405">
        <v>69709960.597380564</v>
      </c>
      <c r="BO405">
        <v>69709960.597380564</v>
      </c>
      <c r="BP405">
        <f t="shared" si="43"/>
        <v>446586.76692094043</v>
      </c>
      <c r="BQ405">
        <f t="shared" si="44"/>
        <v>1.1161308837985216E-4</v>
      </c>
      <c r="BR405">
        <f t="shared" si="45"/>
        <v>7.3664638330702423E-3</v>
      </c>
      <c r="BS405">
        <v>38.488785813880753</v>
      </c>
      <c r="BT405">
        <v>9.5821789756558431</v>
      </c>
      <c r="BU405">
        <f t="shared" si="46"/>
        <v>48.070964789536596</v>
      </c>
      <c r="BV405">
        <f t="shared" si="47"/>
        <v>2146.7856748129511</v>
      </c>
      <c r="BW405">
        <f t="shared" si="49"/>
        <v>7878.7034265635302</v>
      </c>
      <c r="BX405">
        <f t="shared" si="48"/>
        <v>1.969083024852266E-3</v>
      </c>
    </row>
    <row r="406" spans="1:76" x14ac:dyDescent="0.25">
      <c r="A406">
        <v>59772</v>
      </c>
      <c r="B406" t="s">
        <v>472</v>
      </c>
      <c r="C406" t="s">
        <v>610</v>
      </c>
      <c r="D406" t="s">
        <v>698</v>
      </c>
      <c r="E406" t="s">
        <v>798</v>
      </c>
      <c r="F406">
        <v>-27.379000000000001</v>
      </c>
      <c r="G406">
        <v>22.966999999999999</v>
      </c>
      <c r="H406" t="s">
        <v>825</v>
      </c>
      <c r="I406" t="s">
        <v>832</v>
      </c>
      <c r="J406" t="s">
        <v>838</v>
      </c>
      <c r="L406">
        <v>94242000</v>
      </c>
      <c r="M406">
        <v>30991142.857142858</v>
      </c>
      <c r="N406">
        <v>0.3616428571428571</v>
      </c>
      <c r="O406">
        <v>2012</v>
      </c>
      <c r="P406">
        <v>2047</v>
      </c>
      <c r="Q406">
        <v>35</v>
      </c>
      <c r="AX406">
        <v>2350.6785714285711</v>
      </c>
      <c r="AY406">
        <v>291273.66671428567</v>
      </c>
      <c r="AZ406">
        <v>723285.7142857142</v>
      </c>
      <c r="BA406">
        <v>661310.9778571428</v>
      </c>
      <c r="BB406">
        <v>657770.85592857131</v>
      </c>
      <c r="BC406">
        <v>1131885.364928571</v>
      </c>
      <c r="BD406">
        <v>1273800.8932857141</v>
      </c>
      <c r="BE406">
        <v>1247133.710642857</v>
      </c>
      <c r="BF406">
        <v>1233242.2852142861</v>
      </c>
      <c r="BG406">
        <v>1212279.6569999999</v>
      </c>
      <c r="BH406">
        <v>1330842.4595000001</v>
      </c>
      <c r="BI406">
        <v>1207810.836214286</v>
      </c>
      <c r="BJ406" t="s">
        <v>1228</v>
      </c>
      <c r="BK406">
        <v>15710350.432197809</v>
      </c>
      <c r="BL406">
        <v>33946525.054475836</v>
      </c>
      <c r="BM406">
        <v>10187391.59319669</v>
      </c>
      <c r="BN406">
        <v>316383857.14285707</v>
      </c>
      <c r="BO406">
        <v>316383857.14285707</v>
      </c>
      <c r="BP406">
        <f t="shared" si="43"/>
        <v>10187391.59319669</v>
      </c>
      <c r="BQ406">
        <f t="shared" si="44"/>
        <v>6.4845094558285536E-4</v>
      </c>
      <c r="BR406">
        <f t="shared" si="45"/>
        <v>2.2695783095399939E-2</v>
      </c>
      <c r="BS406">
        <v>2.8174303155526328</v>
      </c>
      <c r="BT406">
        <v>5.9098169290973956</v>
      </c>
      <c r="BU406">
        <f t="shared" si="46"/>
        <v>8.7272472446500284</v>
      </c>
      <c r="BV406">
        <f t="shared" si="47"/>
        <v>8890.7885211896682</v>
      </c>
      <c r="BW406">
        <f t="shared" si="49"/>
        <v>32629.193872766082</v>
      </c>
      <c r="BX406">
        <f t="shared" si="48"/>
        <v>2.0769233642232258E-3</v>
      </c>
    </row>
    <row r="407" spans="1:76" x14ac:dyDescent="0.25">
      <c r="A407">
        <v>67245</v>
      </c>
      <c r="B407" t="s">
        <v>473</v>
      </c>
      <c r="C407" t="s">
        <v>610</v>
      </c>
      <c r="D407" t="s">
        <v>610</v>
      </c>
      <c r="E407" t="s">
        <v>798</v>
      </c>
      <c r="F407">
        <v>-27.331250000000001</v>
      </c>
      <c r="G407">
        <v>22.971810000000001</v>
      </c>
      <c r="H407" t="s">
        <v>825</v>
      </c>
      <c r="I407" t="s">
        <v>832</v>
      </c>
      <c r="J407" t="s">
        <v>838</v>
      </c>
      <c r="N407">
        <v>0.44500000000000001</v>
      </c>
      <c r="O407">
        <v>2008</v>
      </c>
      <c r="P407">
        <v>2074</v>
      </c>
      <c r="Q407">
        <v>66</v>
      </c>
      <c r="AV407">
        <v>667500</v>
      </c>
      <c r="AW407">
        <v>890000</v>
      </c>
      <c r="AX407">
        <v>1201500</v>
      </c>
      <c r="AY407">
        <v>1201500</v>
      </c>
      <c r="AZ407">
        <v>1201500</v>
      </c>
      <c r="BA407">
        <v>1134750</v>
      </c>
      <c r="BB407">
        <v>890000</v>
      </c>
      <c r="BC407">
        <v>1201500</v>
      </c>
      <c r="BD407">
        <v>1335000</v>
      </c>
      <c r="BE407">
        <v>1335000</v>
      </c>
      <c r="BF407">
        <v>1223750</v>
      </c>
      <c r="BG407">
        <v>1557500</v>
      </c>
      <c r="BH407">
        <v>1557500</v>
      </c>
      <c r="BI407">
        <v>1557500</v>
      </c>
      <c r="BJ407" t="s">
        <v>1228</v>
      </c>
      <c r="BK407">
        <v>80196239.035084695</v>
      </c>
      <c r="BL407">
        <v>33946525.054475836</v>
      </c>
      <c r="BM407">
        <v>23759133.46127915</v>
      </c>
      <c r="BN407">
        <v>737873499.6180377</v>
      </c>
      <c r="BO407">
        <v>737873499.6180377</v>
      </c>
      <c r="BP407">
        <f t="shared" si="43"/>
        <v>23759133.46127915</v>
      </c>
      <c r="BQ407">
        <f t="shared" si="44"/>
        <v>2.9626244007384026E-4</v>
      </c>
      <c r="BR407">
        <f t="shared" si="45"/>
        <v>1.9553321044873458E-2</v>
      </c>
      <c r="BS407">
        <v>2.8174303155526328</v>
      </c>
      <c r="BT407">
        <v>5.9098169290973956</v>
      </c>
      <c r="BU407">
        <f t="shared" si="46"/>
        <v>8.7272472446500284</v>
      </c>
      <c r="BV407">
        <f t="shared" si="47"/>
        <v>20735.183203522072</v>
      </c>
      <c r="BW407">
        <f t="shared" si="49"/>
        <v>76098.122356926004</v>
      </c>
      <c r="BX407">
        <f t="shared" si="48"/>
        <v>9.4889889192477188E-4</v>
      </c>
    </row>
    <row r="408" spans="1:76" x14ac:dyDescent="0.25">
      <c r="A408">
        <v>52849</v>
      </c>
      <c r="B408" t="s">
        <v>474</v>
      </c>
      <c r="C408" t="s">
        <v>610</v>
      </c>
      <c r="D408" t="s">
        <v>610</v>
      </c>
      <c r="E408" t="s">
        <v>765</v>
      </c>
      <c r="F408">
        <v>-21.648509000000001</v>
      </c>
      <c r="G408">
        <v>121.240942</v>
      </c>
      <c r="H408" t="s">
        <v>825</v>
      </c>
      <c r="I408" t="s">
        <v>835</v>
      </c>
      <c r="J408" t="s">
        <v>838</v>
      </c>
      <c r="L408">
        <v>25500000</v>
      </c>
      <c r="M408">
        <v>6679363.6363636367</v>
      </c>
      <c r="N408">
        <v>0.30472727272727268</v>
      </c>
      <c r="O408">
        <v>1950</v>
      </c>
      <c r="P408">
        <v>2023</v>
      </c>
      <c r="Q408">
        <v>73</v>
      </c>
      <c r="AB408">
        <v>30960.290909090909</v>
      </c>
      <c r="AC408">
        <v>98085.309818181806</v>
      </c>
      <c r="AD408">
        <v>97535.277090909076</v>
      </c>
      <c r="AE408">
        <v>94516.039272727256</v>
      </c>
      <c r="AF408">
        <v>28950.00509090909</v>
      </c>
      <c r="AG408">
        <v>57324.685090909079</v>
      </c>
      <c r="AH408">
        <v>23681.88</v>
      </c>
      <c r="AI408">
        <v>43639.07854545454</v>
      </c>
      <c r="AK408">
        <v>50703.266181818173</v>
      </c>
      <c r="AL408">
        <v>98489.37818181816</v>
      </c>
      <c r="AM408">
        <v>111813.8829090909</v>
      </c>
      <c r="AN408">
        <v>163088.81745454541</v>
      </c>
      <c r="AO408">
        <v>186971.5127272727</v>
      </c>
      <c r="AP408">
        <v>177538.07054545451</v>
      </c>
      <c r="AQ408">
        <v>239213.34690909091</v>
      </c>
      <c r="AR408">
        <v>276289.2094545454</v>
      </c>
      <c r="AS408">
        <v>274863.99999999988</v>
      </c>
      <c r="AT408">
        <v>249266.90909090909</v>
      </c>
      <c r="AU408">
        <v>292842.90909090912</v>
      </c>
      <c r="AV408">
        <v>377861.81818181812</v>
      </c>
      <c r="AW408">
        <v>449990.76363636361</v>
      </c>
      <c r="AX408">
        <v>458492.65454545448</v>
      </c>
      <c r="AY408">
        <v>497345.38181818172</v>
      </c>
      <c r="AZ408">
        <v>517365.96363636362</v>
      </c>
      <c r="BA408">
        <v>391513.59999999992</v>
      </c>
      <c r="BB408">
        <v>61890.109090909078</v>
      </c>
      <c r="BC408">
        <v>147122.32727272721</v>
      </c>
      <c r="BD408">
        <v>426618.18181818182</v>
      </c>
      <c r="BE408">
        <v>426618.18181818182</v>
      </c>
      <c r="BF408">
        <v>426618.18181818182</v>
      </c>
      <c r="BG408">
        <v>426618.18181818182</v>
      </c>
      <c r="BH408">
        <v>426618.18181818182</v>
      </c>
      <c r="BI408">
        <v>426618.18181818182</v>
      </c>
      <c r="BJ408" t="s">
        <v>1229</v>
      </c>
      <c r="BK408">
        <v>8738156.5391446929</v>
      </c>
      <c r="BL408">
        <v>25681181.46019448</v>
      </c>
      <c r="BM408">
        <v>25681181.46019448</v>
      </c>
      <c r="BN408">
        <v>85607142.857142851</v>
      </c>
      <c r="BO408">
        <v>85607142.857142851</v>
      </c>
      <c r="BP408">
        <f t="shared" si="43"/>
        <v>25681181.46019448</v>
      </c>
      <c r="BQ408">
        <f t="shared" si="44"/>
        <v>2.9389701758201965E-3</v>
      </c>
      <c r="BR408">
        <f t="shared" si="45"/>
        <v>0.21454482283487433</v>
      </c>
      <c r="BS408">
        <v>5.2142788378198928</v>
      </c>
      <c r="BT408">
        <v>2.0808404534847829</v>
      </c>
      <c r="BU408">
        <f t="shared" si="46"/>
        <v>7.2951192913046761</v>
      </c>
      <c r="BV408">
        <f t="shared" si="47"/>
        <v>18734.728229376073</v>
      </c>
      <c r="BW408">
        <f t="shared" si="49"/>
        <v>68756.45260181019</v>
      </c>
      <c r="BX408">
        <f t="shared" si="48"/>
        <v>7.868530655613569E-3</v>
      </c>
    </row>
    <row r="409" spans="1:76" x14ac:dyDescent="0.25">
      <c r="A409">
        <v>57502</v>
      </c>
      <c r="B409" t="s">
        <v>475</v>
      </c>
      <c r="C409" t="s">
        <v>610</v>
      </c>
      <c r="D409" t="s">
        <v>698</v>
      </c>
      <c r="E409" t="s">
        <v>770</v>
      </c>
      <c r="F409">
        <v>48.26</v>
      </c>
      <c r="G409">
        <v>70.180000000000007</v>
      </c>
      <c r="H409" t="s">
        <v>825</v>
      </c>
      <c r="I409" t="s">
        <v>832</v>
      </c>
      <c r="J409" t="s">
        <v>838</v>
      </c>
      <c r="L409">
        <v>24500000</v>
      </c>
      <c r="M409">
        <v>4052400</v>
      </c>
      <c r="N409">
        <v>0.16539999999999999</v>
      </c>
      <c r="O409">
        <v>1997</v>
      </c>
      <c r="P409">
        <v>2063</v>
      </c>
      <c r="Q409">
        <v>66</v>
      </c>
      <c r="AP409">
        <v>81873</v>
      </c>
      <c r="AQ409">
        <v>69633.399999999994</v>
      </c>
      <c r="AR409">
        <v>83030.8</v>
      </c>
      <c r="AS409">
        <v>44988.800000000003</v>
      </c>
      <c r="AT409">
        <v>90970</v>
      </c>
      <c r="AU409">
        <v>95105</v>
      </c>
      <c r="AV409">
        <v>100067</v>
      </c>
      <c r="AW409">
        <v>106683</v>
      </c>
      <c r="AX409">
        <v>96097.4</v>
      </c>
      <c r="AY409">
        <v>81046</v>
      </c>
      <c r="BA409">
        <v>84354</v>
      </c>
      <c r="BB409">
        <v>81118.775999999998</v>
      </c>
      <c r="BC409">
        <v>65796.12</v>
      </c>
      <c r="BD409">
        <v>82700</v>
      </c>
      <c r="BE409">
        <v>82700</v>
      </c>
      <c r="BF409">
        <v>82700</v>
      </c>
      <c r="BG409">
        <v>82700</v>
      </c>
      <c r="BH409">
        <v>82700</v>
      </c>
      <c r="BI409">
        <v>82700</v>
      </c>
      <c r="BJ409" t="s">
        <v>1230</v>
      </c>
      <c r="BK409">
        <v>4720976.0155289974</v>
      </c>
      <c r="BL409">
        <v>44769641.25680317</v>
      </c>
      <c r="BM409">
        <v>44769641.25680317</v>
      </c>
      <c r="BN409">
        <v>82250000.000000015</v>
      </c>
      <c r="BO409">
        <v>82250000.000000015</v>
      </c>
      <c r="BP409">
        <f t="shared" si="43"/>
        <v>44769641.25680317</v>
      </c>
      <c r="BQ409">
        <f t="shared" si="44"/>
        <v>9.4831325364796663E-3</v>
      </c>
      <c r="BR409">
        <f t="shared" si="45"/>
        <v>0.62588674740765793</v>
      </c>
      <c r="BS409">
        <v>0.64744585887551365</v>
      </c>
      <c r="BT409">
        <v>2.612210033536372</v>
      </c>
      <c r="BU409">
        <f t="shared" si="46"/>
        <v>3.2596558924118857</v>
      </c>
      <c r="BV409">
        <f t="shared" si="47"/>
        <v>14593.362492390472</v>
      </c>
      <c r="BW409">
        <f t="shared" si="49"/>
        <v>53557.640347073029</v>
      </c>
      <c r="BX409">
        <f t="shared" si="48"/>
        <v>1.1344611828338584E-2</v>
      </c>
    </row>
    <row r="410" spans="1:76" x14ac:dyDescent="0.25">
      <c r="A410">
        <v>26731</v>
      </c>
      <c r="B410" t="s">
        <v>476</v>
      </c>
      <c r="C410" t="s">
        <v>611</v>
      </c>
      <c r="D410" t="s">
        <v>699</v>
      </c>
      <c r="E410" t="s">
        <v>780</v>
      </c>
      <c r="F410">
        <v>9.2833299999999994</v>
      </c>
      <c r="G410">
        <v>125.52943999999999</v>
      </c>
      <c r="H410" t="s">
        <v>826</v>
      </c>
      <c r="I410" t="s">
        <v>832</v>
      </c>
      <c r="J410" t="s">
        <v>838</v>
      </c>
      <c r="K410" t="s">
        <v>874</v>
      </c>
      <c r="L410">
        <v>40490000</v>
      </c>
      <c r="M410">
        <v>400525.15384615387</v>
      </c>
      <c r="O410">
        <v>2014</v>
      </c>
      <c r="P410">
        <v>2023</v>
      </c>
      <c r="Q410">
        <v>9</v>
      </c>
      <c r="BB410">
        <v>19810</v>
      </c>
      <c r="BC410">
        <v>20873</v>
      </c>
      <c r="BD410">
        <v>23014</v>
      </c>
      <c r="BE410">
        <v>22636</v>
      </c>
      <c r="BF410">
        <v>25028</v>
      </c>
      <c r="BG410">
        <v>18562</v>
      </c>
      <c r="BH410">
        <v>5300</v>
      </c>
      <c r="BI410">
        <v>500</v>
      </c>
      <c r="BJ410" t="s">
        <v>1231</v>
      </c>
      <c r="BK410">
        <v>162906.64207447879</v>
      </c>
      <c r="BL410">
        <v>3158909.335657069</v>
      </c>
      <c r="BM410">
        <v>3158909.335657069</v>
      </c>
      <c r="BN410">
        <v>167988605.24653</v>
      </c>
      <c r="BO410">
        <v>5202243.9591214499</v>
      </c>
      <c r="BP410">
        <f t="shared" si="43"/>
        <v>97824.593428331893</v>
      </c>
      <c r="BQ410">
        <f t="shared" si="44"/>
        <v>6.0049481213668226E-4</v>
      </c>
      <c r="BR410">
        <f t="shared" si="45"/>
        <v>5.4044533092301407E-3</v>
      </c>
      <c r="BS410">
        <v>76.254935549824722</v>
      </c>
      <c r="BT410">
        <v>13.919188125684229</v>
      </c>
      <c r="BU410">
        <f t="shared" si="46"/>
        <v>90.174123675508952</v>
      </c>
      <c r="BV410">
        <f t="shared" si="47"/>
        <v>882.12469863127797</v>
      </c>
      <c r="BW410">
        <f t="shared" si="49"/>
        <v>3237.3976439767903</v>
      </c>
      <c r="BX410">
        <f t="shared" si="48"/>
        <v>1.9872717298394096E-2</v>
      </c>
    </row>
    <row r="411" spans="1:76" x14ac:dyDescent="0.25">
      <c r="A411">
        <v>30428</v>
      </c>
      <c r="B411" t="s">
        <v>477</v>
      </c>
      <c r="C411" t="s">
        <v>611</v>
      </c>
      <c r="D411" t="s">
        <v>700</v>
      </c>
      <c r="E411" t="s">
        <v>811</v>
      </c>
      <c r="F411">
        <v>-18.860399999999998</v>
      </c>
      <c r="G411">
        <v>48.302549999999997</v>
      </c>
      <c r="H411" t="s">
        <v>825</v>
      </c>
      <c r="I411" t="s">
        <v>832</v>
      </c>
      <c r="J411" t="s">
        <v>838</v>
      </c>
      <c r="K411" t="s">
        <v>874</v>
      </c>
      <c r="L411">
        <v>190400000</v>
      </c>
      <c r="M411">
        <v>1363305.5</v>
      </c>
      <c r="O411">
        <v>2012</v>
      </c>
      <c r="P411">
        <v>2044</v>
      </c>
      <c r="Q411">
        <v>32</v>
      </c>
      <c r="AX411">
        <v>5695</v>
      </c>
      <c r="AY411">
        <v>25148</v>
      </c>
      <c r="AZ411">
        <v>37053</v>
      </c>
      <c r="BA411">
        <v>47271</v>
      </c>
      <c r="BB411">
        <v>42105</v>
      </c>
      <c r="BC411">
        <v>35474</v>
      </c>
      <c r="BD411">
        <v>33185</v>
      </c>
      <c r="BE411">
        <v>33733</v>
      </c>
      <c r="BF411">
        <v>8676</v>
      </c>
      <c r="BG411">
        <v>29352</v>
      </c>
      <c r="BH411">
        <v>39780</v>
      </c>
      <c r="BI411">
        <v>40313</v>
      </c>
      <c r="BJ411" t="s">
        <v>1232</v>
      </c>
      <c r="BK411">
        <v>731003.81568453368</v>
      </c>
      <c r="BL411">
        <v>13776434.68202962</v>
      </c>
      <c r="BM411">
        <v>13776434.68202962</v>
      </c>
      <c r="BN411">
        <v>656160799.90566945</v>
      </c>
      <c r="BO411">
        <v>605098687.34068203</v>
      </c>
      <c r="BP411">
        <f t="shared" si="43"/>
        <v>12704359.272192392</v>
      </c>
      <c r="BQ411">
        <f t="shared" si="44"/>
        <v>1.7379333732062196E-2</v>
      </c>
      <c r="BR411">
        <f t="shared" si="45"/>
        <v>0.55613867942599027</v>
      </c>
      <c r="BS411">
        <v>41.948815902398309</v>
      </c>
      <c r="BT411">
        <v>11.94693122305906</v>
      </c>
      <c r="BU411">
        <f t="shared" si="46"/>
        <v>53.895747125457369</v>
      </c>
      <c r="BV411">
        <f t="shared" si="47"/>
        <v>68471.093472504072</v>
      </c>
      <c r="BW411">
        <f t="shared" si="49"/>
        <v>251288.91304408995</v>
      </c>
      <c r="BX411">
        <f t="shared" si="48"/>
        <v>0.34375868860380099</v>
      </c>
    </row>
    <row r="412" spans="1:76" x14ac:dyDescent="0.25">
      <c r="A412">
        <v>31041</v>
      </c>
      <c r="B412" t="s">
        <v>478</v>
      </c>
      <c r="C412" t="s">
        <v>611</v>
      </c>
      <c r="D412" t="s">
        <v>611</v>
      </c>
      <c r="E412" t="s">
        <v>769</v>
      </c>
      <c r="F412">
        <v>-15.108276</v>
      </c>
      <c r="G412">
        <v>-49.040357999999998</v>
      </c>
      <c r="H412" t="s">
        <v>825</v>
      </c>
      <c r="I412" t="s">
        <v>832</v>
      </c>
      <c r="J412" t="s">
        <v>838</v>
      </c>
      <c r="K412" t="s">
        <v>874</v>
      </c>
      <c r="L412">
        <v>69800000</v>
      </c>
      <c r="M412">
        <v>707640.90909090906</v>
      </c>
      <c r="O412">
        <v>2011</v>
      </c>
      <c r="P412">
        <v>2041</v>
      </c>
      <c r="Q412">
        <v>30</v>
      </c>
      <c r="AW412">
        <v>6200</v>
      </c>
      <c r="AX412">
        <v>21600</v>
      </c>
      <c r="AY412">
        <v>25100</v>
      </c>
      <c r="AZ412">
        <v>28300</v>
      </c>
      <c r="BA412">
        <v>21300</v>
      </c>
      <c r="BB412">
        <v>35500</v>
      </c>
      <c r="BC412">
        <v>34900</v>
      </c>
      <c r="BD412">
        <v>33500</v>
      </c>
      <c r="BE412">
        <v>33900</v>
      </c>
      <c r="BF412">
        <v>34900</v>
      </c>
      <c r="BG412">
        <v>33900</v>
      </c>
      <c r="BH412">
        <v>32700</v>
      </c>
      <c r="BI412">
        <v>31800</v>
      </c>
      <c r="BJ412" t="s">
        <v>1233</v>
      </c>
      <c r="BK412">
        <v>594987.6667353115</v>
      </c>
      <c r="BL412">
        <v>24568417.79894913</v>
      </c>
      <c r="BM412">
        <v>24568417.79894913</v>
      </c>
      <c r="BN412">
        <v>231684950.77355841</v>
      </c>
      <c r="BO412">
        <v>231684950.77355841</v>
      </c>
      <c r="BP412">
        <f t="shared" si="43"/>
        <v>24568417.79894913</v>
      </c>
      <c r="BQ412">
        <f t="shared" si="44"/>
        <v>4.1292314399986936E-2</v>
      </c>
      <c r="BR412">
        <f t="shared" si="45"/>
        <v>1.2387694319996081</v>
      </c>
      <c r="BS412">
        <v>55.885025123656114</v>
      </c>
      <c r="BT412">
        <v>8.2090148534464245</v>
      </c>
      <c r="BU412">
        <f t="shared" si="46"/>
        <v>64.09403997710254</v>
      </c>
      <c r="BV412">
        <f t="shared" si="47"/>
        <v>157468.91525800031</v>
      </c>
      <c r="BW412">
        <f t="shared" si="49"/>
        <v>577910.91899686109</v>
      </c>
      <c r="BX412">
        <f t="shared" si="48"/>
        <v>0.9712989887132446</v>
      </c>
    </row>
    <row r="413" spans="1:76" x14ac:dyDescent="0.25">
      <c r="A413">
        <v>28584</v>
      </c>
      <c r="B413" t="s">
        <v>479</v>
      </c>
      <c r="C413" t="s">
        <v>611</v>
      </c>
      <c r="D413" t="s">
        <v>611</v>
      </c>
      <c r="E413" t="s">
        <v>812</v>
      </c>
      <c r="F413">
        <v>7.7653059999999998</v>
      </c>
      <c r="G413">
        <v>-75.682801999999995</v>
      </c>
      <c r="H413" t="s">
        <v>826</v>
      </c>
      <c r="I413" t="s">
        <v>832</v>
      </c>
      <c r="J413" t="s">
        <v>838</v>
      </c>
      <c r="K413" t="s">
        <v>842</v>
      </c>
      <c r="L413">
        <v>150000000</v>
      </c>
      <c r="M413">
        <v>846554.56521739135</v>
      </c>
      <c r="O413">
        <v>1982</v>
      </c>
      <c r="P413">
        <v>2032</v>
      </c>
      <c r="Q413">
        <v>50</v>
      </c>
      <c r="AC413">
        <v>20000</v>
      </c>
      <c r="AF413">
        <v>20000</v>
      </c>
      <c r="AG413">
        <v>24500</v>
      </c>
      <c r="AH413">
        <v>23000</v>
      </c>
      <c r="AI413">
        <v>25171</v>
      </c>
      <c r="AJ413">
        <v>27117</v>
      </c>
      <c r="AK413">
        <v>28300</v>
      </c>
      <c r="AL413">
        <v>28900</v>
      </c>
      <c r="AM413">
        <v>38556</v>
      </c>
      <c r="AN413">
        <v>40400</v>
      </c>
      <c r="AO413">
        <v>46900</v>
      </c>
      <c r="AP413">
        <v>49100</v>
      </c>
      <c r="AQ413">
        <v>51300</v>
      </c>
      <c r="AR413">
        <v>51500</v>
      </c>
      <c r="AS413">
        <v>51000</v>
      </c>
      <c r="AT413">
        <v>41800</v>
      </c>
      <c r="AU413">
        <v>50530</v>
      </c>
      <c r="AV413">
        <v>49600</v>
      </c>
      <c r="AW413">
        <v>40000</v>
      </c>
      <c r="AX413">
        <v>48950</v>
      </c>
      <c r="AY413">
        <v>50800</v>
      </c>
      <c r="AZ413">
        <v>44300</v>
      </c>
      <c r="BA413">
        <v>40400</v>
      </c>
      <c r="BB413">
        <v>36800</v>
      </c>
      <c r="BC413">
        <v>36500</v>
      </c>
      <c r="BD413">
        <v>43800</v>
      </c>
      <c r="BE413">
        <v>41100</v>
      </c>
      <c r="BF413">
        <v>40600</v>
      </c>
      <c r="BG413">
        <v>34100</v>
      </c>
      <c r="BH413">
        <v>41742</v>
      </c>
      <c r="BI413">
        <v>40841</v>
      </c>
      <c r="BJ413" t="s">
        <v>1234</v>
      </c>
      <c r="BK413">
        <v>1638371.504752419</v>
      </c>
      <c r="BL413">
        <v>11850056.086778371</v>
      </c>
      <c r="BM413">
        <v>11850056.086778371</v>
      </c>
      <c r="BN413">
        <v>497890295.35864961</v>
      </c>
      <c r="BO413">
        <v>497890295.35864961</v>
      </c>
      <c r="BP413">
        <f t="shared" si="43"/>
        <v>11850056.086778371</v>
      </c>
      <c r="BQ413">
        <f t="shared" si="44"/>
        <v>7.232826042448218E-3</v>
      </c>
      <c r="BR413">
        <f t="shared" si="45"/>
        <v>0.36164130212241091</v>
      </c>
      <c r="BS413">
        <v>39.542951984498877</v>
      </c>
      <c r="BT413">
        <v>37.60518714829383</v>
      </c>
      <c r="BU413">
        <f t="shared" si="46"/>
        <v>77.148139132792707</v>
      </c>
      <c r="BV413">
        <f t="shared" si="47"/>
        <v>91420.977571417476</v>
      </c>
      <c r="BW413">
        <f t="shared" si="49"/>
        <v>335514.98768710211</v>
      </c>
      <c r="BX413">
        <f t="shared" si="48"/>
        <v>0.20478565863351192</v>
      </c>
    </row>
    <row r="414" spans="1:76" x14ac:dyDescent="0.25">
      <c r="A414">
        <v>33795</v>
      </c>
      <c r="B414" t="s">
        <v>480</v>
      </c>
      <c r="C414" t="s">
        <v>611</v>
      </c>
      <c r="D414" t="s">
        <v>701</v>
      </c>
      <c r="E414" t="s">
        <v>781</v>
      </c>
      <c r="F414">
        <v>46.748519999999999</v>
      </c>
      <c r="G414">
        <v>-87.881510000000006</v>
      </c>
      <c r="H414" t="s">
        <v>825</v>
      </c>
      <c r="I414" t="s">
        <v>832</v>
      </c>
      <c r="J414" t="s">
        <v>839</v>
      </c>
      <c r="K414" t="s">
        <v>875</v>
      </c>
      <c r="L414">
        <v>5326000</v>
      </c>
      <c r="M414">
        <v>118992.70588235289</v>
      </c>
      <c r="O414">
        <v>2014</v>
      </c>
      <c r="P414">
        <v>2029</v>
      </c>
      <c r="Q414">
        <v>15</v>
      </c>
      <c r="AZ414">
        <v>4178</v>
      </c>
      <c r="BA414">
        <v>27167</v>
      </c>
      <c r="BB414">
        <v>24114</v>
      </c>
      <c r="BC414">
        <v>22081</v>
      </c>
      <c r="BD414">
        <v>17573</v>
      </c>
      <c r="BE414">
        <v>13494</v>
      </c>
      <c r="BF414">
        <v>16718</v>
      </c>
      <c r="BG414">
        <v>18353</v>
      </c>
      <c r="BH414">
        <v>17475</v>
      </c>
      <c r="BI414">
        <v>16429</v>
      </c>
      <c r="BJ414" t="s">
        <v>1235</v>
      </c>
      <c r="BK414">
        <v>311900.87242999312</v>
      </c>
      <c r="BL414">
        <v>812670.52226437919</v>
      </c>
      <c r="BM414">
        <v>812670.52226437919</v>
      </c>
      <c r="BN414">
        <v>19720679.126010589</v>
      </c>
      <c r="BO414">
        <v>11023407.407375799</v>
      </c>
      <c r="BP414">
        <f t="shared" si="43"/>
        <v>454264.18622011028</v>
      </c>
      <c r="BQ414">
        <f t="shared" si="44"/>
        <v>1.4564376902218219E-3</v>
      </c>
      <c r="BR414">
        <f t="shared" si="45"/>
        <v>2.1846565353327328E-2</v>
      </c>
      <c r="BS414">
        <v>39.493645130353862</v>
      </c>
      <c r="BT414">
        <v>19.895795512009741</v>
      </c>
      <c r="BU414">
        <f t="shared" si="46"/>
        <v>59.389440642363603</v>
      </c>
      <c r="BV414">
        <f t="shared" si="47"/>
        <v>2697.8495923470846</v>
      </c>
      <c r="BW414">
        <f t="shared" si="49"/>
        <v>9901.1080039137996</v>
      </c>
      <c r="BX414">
        <f t="shared" si="48"/>
        <v>3.1744406249251921E-2</v>
      </c>
    </row>
    <row r="415" spans="1:76" x14ac:dyDescent="0.25">
      <c r="A415">
        <v>33386</v>
      </c>
      <c r="B415" t="s">
        <v>481</v>
      </c>
      <c r="C415" t="s">
        <v>611</v>
      </c>
      <c r="D415" t="s">
        <v>702</v>
      </c>
      <c r="E415" t="s">
        <v>767</v>
      </c>
      <c r="F415">
        <v>42.264560000000003</v>
      </c>
      <c r="G415">
        <v>94.605599999999995</v>
      </c>
      <c r="H415" t="s">
        <v>826</v>
      </c>
      <c r="I415" t="s">
        <v>832</v>
      </c>
      <c r="J415" t="s">
        <v>839</v>
      </c>
      <c r="L415">
        <v>33608521</v>
      </c>
      <c r="M415">
        <v>145352.92307692309</v>
      </c>
      <c r="O415">
        <v>1999</v>
      </c>
      <c r="P415">
        <v>2030</v>
      </c>
      <c r="Q415">
        <v>31</v>
      </c>
      <c r="AL415">
        <v>220</v>
      </c>
      <c r="AM415">
        <v>404</v>
      </c>
      <c r="AN415">
        <v>498</v>
      </c>
      <c r="AO415">
        <v>514</v>
      </c>
      <c r="AP415">
        <v>1350</v>
      </c>
      <c r="AQ415">
        <v>1048</v>
      </c>
      <c r="AR415">
        <v>1159</v>
      </c>
      <c r="AS415">
        <v>1480</v>
      </c>
      <c r="AT415">
        <v>1115</v>
      </c>
      <c r="AU415">
        <v>1830</v>
      </c>
      <c r="AV415">
        <v>6525</v>
      </c>
      <c r="AW415">
        <v>2554</v>
      </c>
      <c r="AX415">
        <v>3219</v>
      </c>
      <c r="AY415">
        <v>8046</v>
      </c>
      <c r="AZ415">
        <v>7746</v>
      </c>
      <c r="BA415">
        <v>7916</v>
      </c>
      <c r="BB415">
        <v>8290</v>
      </c>
      <c r="BC415">
        <v>4461</v>
      </c>
      <c r="BD415">
        <v>8058</v>
      </c>
      <c r="BE415">
        <v>8290</v>
      </c>
      <c r="BF415">
        <v>9238</v>
      </c>
      <c r="BG415">
        <v>9709</v>
      </c>
      <c r="BJ415" t="s">
        <v>1236</v>
      </c>
      <c r="BK415">
        <v>136563.43943994099</v>
      </c>
      <c r="BL415">
        <v>7282798.1685844474</v>
      </c>
      <c r="BM415">
        <v>7282798.1685844474</v>
      </c>
      <c r="BN415">
        <v>124431847.3725103</v>
      </c>
      <c r="BO415">
        <v>69586570.134826109</v>
      </c>
      <c r="BP415">
        <f t="shared" si="43"/>
        <v>4072791.3009185507</v>
      </c>
      <c r="BQ415">
        <f t="shared" si="44"/>
        <v>2.9823438232234309E-2</v>
      </c>
      <c r="BR415">
        <f t="shared" si="45"/>
        <v>0.92452658519926356</v>
      </c>
      <c r="BS415">
        <v>0.14261796042617969</v>
      </c>
      <c r="BT415">
        <v>0.35483620298799551</v>
      </c>
      <c r="BU415">
        <f t="shared" si="46"/>
        <v>0.4974541634141752</v>
      </c>
      <c r="BV415">
        <f t="shared" si="47"/>
        <v>202.6026989358968</v>
      </c>
      <c r="BW415">
        <f t="shared" si="49"/>
        <v>743.55190509474119</v>
      </c>
      <c r="BX415">
        <f t="shared" si="48"/>
        <v>5.4447362203538128E-3</v>
      </c>
    </row>
    <row r="416" spans="1:76" x14ac:dyDescent="0.25">
      <c r="A416">
        <v>26634</v>
      </c>
      <c r="B416" t="s">
        <v>482</v>
      </c>
      <c r="C416" t="s">
        <v>611</v>
      </c>
      <c r="D416" t="s">
        <v>611</v>
      </c>
      <c r="E416" t="s">
        <v>784</v>
      </c>
      <c r="F416">
        <v>18.901019999999999</v>
      </c>
      <c r="G416">
        <v>-70.311840000000004</v>
      </c>
      <c r="H416" t="s">
        <v>825</v>
      </c>
      <c r="I416" t="s">
        <v>837</v>
      </c>
      <c r="J416" t="s">
        <v>838</v>
      </c>
      <c r="K416" t="s">
        <v>842</v>
      </c>
      <c r="L416">
        <v>79200000</v>
      </c>
      <c r="M416">
        <v>855318.18181818177</v>
      </c>
      <c r="O416">
        <v>1971</v>
      </c>
      <c r="P416">
        <v>2023</v>
      </c>
      <c r="Q416">
        <v>52</v>
      </c>
      <c r="AA416">
        <v>31300</v>
      </c>
      <c r="AB416">
        <v>28700</v>
      </c>
      <c r="AC416">
        <v>29080</v>
      </c>
      <c r="AD416">
        <v>27440</v>
      </c>
      <c r="AE416">
        <v>23900</v>
      </c>
      <c r="AF416">
        <v>30800</v>
      </c>
      <c r="AG416">
        <v>30900</v>
      </c>
      <c r="AH416">
        <v>30380</v>
      </c>
      <c r="AI416">
        <v>32545</v>
      </c>
      <c r="AJ416">
        <v>25209</v>
      </c>
      <c r="AK416">
        <v>24500</v>
      </c>
      <c r="AL416">
        <v>27830</v>
      </c>
      <c r="AM416">
        <v>21662</v>
      </c>
      <c r="AN416">
        <v>23303</v>
      </c>
      <c r="AO416">
        <v>27200</v>
      </c>
      <c r="AP416">
        <v>29477</v>
      </c>
      <c r="AQ416">
        <v>28668</v>
      </c>
      <c r="AR416">
        <v>30000</v>
      </c>
      <c r="AS416">
        <v>29130</v>
      </c>
      <c r="AT416">
        <v>18782</v>
      </c>
      <c r="AW416">
        <v>13498</v>
      </c>
      <c r="AX416">
        <v>15186</v>
      </c>
      <c r="AY416">
        <v>9400</v>
      </c>
      <c r="BB416">
        <v>7500</v>
      </c>
      <c r="BC416">
        <v>15900</v>
      </c>
      <c r="BD416">
        <v>17500</v>
      </c>
      <c r="BE416">
        <v>22313</v>
      </c>
      <c r="BF416">
        <v>17002</v>
      </c>
      <c r="BG416">
        <v>19600</v>
      </c>
      <c r="BH416">
        <v>20000</v>
      </c>
      <c r="BI416">
        <v>14000</v>
      </c>
      <c r="BJ416" t="s">
        <v>957</v>
      </c>
      <c r="BK416">
        <v>2480635.1019996558</v>
      </c>
      <c r="BL416">
        <v>32181599.224406511</v>
      </c>
      <c r="BM416">
        <v>25859569.007391799</v>
      </c>
      <c r="BN416">
        <v>262886075.94936699</v>
      </c>
      <c r="BO416">
        <v>262886075.94936699</v>
      </c>
      <c r="BP416">
        <f t="shared" si="43"/>
        <v>25859569.007391799</v>
      </c>
      <c r="BQ416">
        <f t="shared" si="44"/>
        <v>1.0424575942889076E-2</v>
      </c>
      <c r="BR416">
        <f t="shared" si="45"/>
        <v>0.54207794903023199</v>
      </c>
      <c r="BS416">
        <v>40.063750732743941</v>
      </c>
      <c r="BT416">
        <v>13.62803327532531</v>
      </c>
      <c r="BU416">
        <f t="shared" si="46"/>
        <v>53.691784008069249</v>
      </c>
      <c r="BV416">
        <f t="shared" si="47"/>
        <v>138844.63936866424</v>
      </c>
      <c r="BW416">
        <f t="shared" si="49"/>
        <v>509559.82648299774</v>
      </c>
      <c r="BX416">
        <f t="shared" si="48"/>
        <v>0.20541506732378265</v>
      </c>
    </row>
    <row r="417" spans="1:76" x14ac:dyDescent="0.25">
      <c r="A417">
        <v>27742</v>
      </c>
      <c r="B417" t="s">
        <v>483</v>
      </c>
      <c r="C417" t="s">
        <v>611</v>
      </c>
      <c r="D417" t="s">
        <v>703</v>
      </c>
      <c r="E417" t="s">
        <v>813</v>
      </c>
      <c r="F417">
        <v>-22.293089999999999</v>
      </c>
      <c r="G417">
        <v>166.96852000000001</v>
      </c>
      <c r="H417" t="s">
        <v>826</v>
      </c>
      <c r="I417" t="s">
        <v>833</v>
      </c>
      <c r="J417" t="s">
        <v>838</v>
      </c>
      <c r="K417" t="s">
        <v>876</v>
      </c>
      <c r="L417">
        <v>126400000</v>
      </c>
      <c r="M417">
        <v>1504307.5</v>
      </c>
      <c r="O417">
        <v>2010</v>
      </c>
      <c r="P417">
        <v>2044</v>
      </c>
      <c r="Q417">
        <v>34</v>
      </c>
      <c r="AV417">
        <v>3629</v>
      </c>
      <c r="AW417">
        <v>5100</v>
      </c>
      <c r="AX417">
        <v>4000</v>
      </c>
      <c r="AY417">
        <v>16300</v>
      </c>
      <c r="AZ417">
        <v>18700</v>
      </c>
      <c r="BA417">
        <v>26900</v>
      </c>
      <c r="BB417">
        <v>34300</v>
      </c>
      <c r="BC417">
        <v>40300</v>
      </c>
      <c r="BD417">
        <v>32500</v>
      </c>
      <c r="BE417">
        <v>23400</v>
      </c>
      <c r="BF417">
        <v>31000</v>
      </c>
      <c r="BG417">
        <v>35000</v>
      </c>
      <c r="BH417">
        <v>32000</v>
      </c>
      <c r="BI417">
        <v>26900</v>
      </c>
      <c r="BJ417" t="s">
        <v>1237</v>
      </c>
      <c r="BK417">
        <v>440471.99957763997</v>
      </c>
      <c r="BL417">
        <v>63794705.928912953</v>
      </c>
      <c r="BM417">
        <v>63794705.928912953</v>
      </c>
      <c r="BN417">
        <v>435602547.83653671</v>
      </c>
      <c r="BO417">
        <v>401704170.58751148</v>
      </c>
      <c r="BP417">
        <f t="shared" si="43"/>
        <v>58830233.111181803</v>
      </c>
      <c r="BQ417">
        <f t="shared" si="44"/>
        <v>0.13356179999544346</v>
      </c>
      <c r="BR417">
        <f t="shared" si="45"/>
        <v>4.5411011998450777</v>
      </c>
      <c r="BS417">
        <v>39.438010104760743</v>
      </c>
      <c r="BT417">
        <v>11.236405385796401</v>
      </c>
      <c r="BU417">
        <f t="shared" si="46"/>
        <v>50.674415490557145</v>
      </c>
      <c r="BV417">
        <f t="shared" si="47"/>
        <v>298118.76760823594</v>
      </c>
      <c r="BW417">
        <f t="shared" si="49"/>
        <v>1094095.8771222259</v>
      </c>
      <c r="BX417">
        <f t="shared" si="48"/>
        <v>2.4839169758153372</v>
      </c>
    </row>
    <row r="418" spans="1:76" x14ac:dyDescent="0.25">
      <c r="A418">
        <v>27136</v>
      </c>
      <c r="B418" t="s">
        <v>484</v>
      </c>
      <c r="C418" t="s">
        <v>611</v>
      </c>
      <c r="D418" t="s">
        <v>704</v>
      </c>
      <c r="E418" t="s">
        <v>767</v>
      </c>
      <c r="F418">
        <v>38.49053</v>
      </c>
      <c r="G418">
        <v>102.14801</v>
      </c>
      <c r="H418" t="s">
        <v>825</v>
      </c>
      <c r="I418" t="s">
        <v>832</v>
      </c>
      <c r="J418" t="s">
        <v>839</v>
      </c>
      <c r="K418" t="s">
        <v>875</v>
      </c>
      <c r="L418">
        <v>520000000</v>
      </c>
      <c r="M418">
        <v>5502000</v>
      </c>
      <c r="O418">
        <v>1963</v>
      </c>
      <c r="P418">
        <v>2034</v>
      </c>
      <c r="Q418">
        <v>71</v>
      </c>
      <c r="Z418">
        <v>23200</v>
      </c>
      <c r="AB418">
        <v>27300</v>
      </c>
      <c r="AF418">
        <v>27000</v>
      </c>
      <c r="AI418">
        <v>34750</v>
      </c>
      <c r="AK418">
        <v>40000</v>
      </c>
      <c r="AL418">
        <v>45000</v>
      </c>
      <c r="AM418">
        <v>45000</v>
      </c>
      <c r="AN418">
        <v>45000</v>
      </c>
      <c r="AO418">
        <v>48300</v>
      </c>
      <c r="AP418">
        <v>51800</v>
      </c>
      <c r="AQ418">
        <v>56300</v>
      </c>
      <c r="AR418">
        <v>68800</v>
      </c>
      <c r="AS418">
        <v>68800</v>
      </c>
      <c r="AT418">
        <v>63000</v>
      </c>
      <c r="AU418">
        <v>67925</v>
      </c>
      <c r="AV418">
        <v>67925</v>
      </c>
      <c r="AW418">
        <v>67925</v>
      </c>
      <c r="AX418">
        <v>67925</v>
      </c>
      <c r="AY418">
        <v>67925</v>
      </c>
      <c r="AZ418">
        <v>67925</v>
      </c>
      <c r="BA418">
        <v>67925</v>
      </c>
      <c r="BB418">
        <v>67925</v>
      </c>
      <c r="BC418">
        <v>67925</v>
      </c>
      <c r="BD418">
        <v>67925</v>
      </c>
      <c r="BE418">
        <v>75557</v>
      </c>
      <c r="BF418">
        <v>97520</v>
      </c>
      <c r="BG418">
        <v>111100</v>
      </c>
      <c r="BH418">
        <v>121300</v>
      </c>
      <c r="BI418">
        <v>117600</v>
      </c>
      <c r="BJ418" t="s">
        <v>1238</v>
      </c>
      <c r="BK418">
        <v>4132982.7956303661</v>
      </c>
      <c r="BL418">
        <v>53222406.25953979</v>
      </c>
      <c r="BM418">
        <v>53222406.25953979</v>
      </c>
      <c r="BN418">
        <v>1925415151.2126601</v>
      </c>
      <c r="BO418">
        <v>1076253128.4772961</v>
      </c>
      <c r="BP418">
        <f t="shared" si="43"/>
        <v>29749834.058303162</v>
      </c>
      <c r="BQ418">
        <f t="shared" si="44"/>
        <v>7.198150955226924E-3</v>
      </c>
      <c r="BR418">
        <f t="shared" si="45"/>
        <v>0.51106871782111163</v>
      </c>
      <c r="BS418">
        <v>3.9854832571014458</v>
      </c>
      <c r="BT418">
        <v>0.91483247383585875</v>
      </c>
      <c r="BU418">
        <f t="shared" si="46"/>
        <v>4.9003157309373044</v>
      </c>
      <c r="BV418">
        <f t="shared" si="47"/>
        <v>14578.357982867738</v>
      </c>
      <c r="BW418">
        <f t="shared" si="49"/>
        <v>53502.573797124598</v>
      </c>
      <c r="BX418">
        <f t="shared" si="48"/>
        <v>1.2945268935958477E-2</v>
      </c>
    </row>
    <row r="419" spans="1:76" x14ac:dyDescent="0.25">
      <c r="A419">
        <v>34844</v>
      </c>
      <c r="B419" t="s">
        <v>485</v>
      </c>
      <c r="C419" t="s">
        <v>611</v>
      </c>
      <c r="D419" t="s">
        <v>705</v>
      </c>
      <c r="E419" t="s">
        <v>767</v>
      </c>
      <c r="F419">
        <v>46.751089999999998</v>
      </c>
      <c r="G419">
        <v>89.681719999999999</v>
      </c>
      <c r="H419" t="s">
        <v>826</v>
      </c>
      <c r="I419" t="s">
        <v>832</v>
      </c>
      <c r="J419" t="s">
        <v>839</v>
      </c>
      <c r="L419">
        <v>23978260</v>
      </c>
      <c r="M419">
        <v>135022.29411764699</v>
      </c>
      <c r="O419">
        <v>1989</v>
      </c>
      <c r="P419">
        <v>2041</v>
      </c>
      <c r="Q419">
        <v>52</v>
      </c>
      <c r="AP419">
        <v>1771</v>
      </c>
      <c r="AQ419">
        <v>3000</v>
      </c>
      <c r="AR419">
        <v>3365</v>
      </c>
      <c r="AS419">
        <v>4873</v>
      </c>
      <c r="AT419">
        <v>2740</v>
      </c>
      <c r="AU419">
        <v>4279</v>
      </c>
      <c r="AV419">
        <v>7369</v>
      </c>
      <c r="AW419">
        <v>2419</v>
      </c>
      <c r="AX419">
        <v>3070</v>
      </c>
      <c r="AY419">
        <v>18472</v>
      </c>
      <c r="AZ419">
        <v>20729</v>
      </c>
      <c r="BA419">
        <v>20740</v>
      </c>
      <c r="BB419">
        <v>21054</v>
      </c>
      <c r="BC419">
        <v>15745</v>
      </c>
      <c r="BD419">
        <v>19272</v>
      </c>
      <c r="BE419">
        <v>20787</v>
      </c>
      <c r="BF419">
        <v>22533</v>
      </c>
      <c r="BG419">
        <v>22902</v>
      </c>
      <c r="BH419">
        <v>23145</v>
      </c>
      <c r="BI419">
        <v>18410</v>
      </c>
      <c r="BJ419" t="s">
        <v>1239</v>
      </c>
      <c r="BK419">
        <v>376331.14403342927</v>
      </c>
      <c r="BL419">
        <v>16733270.453363709</v>
      </c>
      <c r="BM419">
        <v>16733270.453363709</v>
      </c>
      <c r="BN419">
        <v>88784748.67819275</v>
      </c>
      <c r="BO419">
        <v>49628638.546748549</v>
      </c>
      <c r="BP419">
        <f t="shared" si="43"/>
        <v>9353514.465023756</v>
      </c>
      <c r="BQ419">
        <f t="shared" si="44"/>
        <v>2.4854478863415273E-2</v>
      </c>
      <c r="BR419">
        <f t="shared" si="45"/>
        <v>1.2924329008975941</v>
      </c>
      <c r="BS419">
        <v>1.2764705596070449</v>
      </c>
      <c r="BT419">
        <v>2.593990169065556</v>
      </c>
      <c r="BU419">
        <f t="shared" si="46"/>
        <v>3.8704607286726009</v>
      </c>
      <c r="BV419">
        <f t="shared" si="47"/>
        <v>3620.2410411945557</v>
      </c>
      <c r="BW419">
        <f t="shared" si="49"/>
        <v>13286.284621184019</v>
      </c>
      <c r="BX419">
        <f t="shared" si="48"/>
        <v>3.530477036469723E-2</v>
      </c>
    </row>
    <row r="420" spans="1:76" x14ac:dyDescent="0.25">
      <c r="A420">
        <v>29179</v>
      </c>
      <c r="B420" t="s">
        <v>486</v>
      </c>
      <c r="C420" t="s">
        <v>611</v>
      </c>
      <c r="D420" t="s">
        <v>706</v>
      </c>
      <c r="E420" t="s">
        <v>814</v>
      </c>
      <c r="F420">
        <v>67.685590000000005</v>
      </c>
      <c r="G420">
        <v>26.97542</v>
      </c>
      <c r="H420" t="s">
        <v>826</v>
      </c>
      <c r="I420" t="s">
        <v>832</v>
      </c>
      <c r="J420" t="s">
        <v>838</v>
      </c>
      <c r="K420" t="s">
        <v>865</v>
      </c>
      <c r="L420">
        <v>160600000</v>
      </c>
      <c r="M420">
        <v>297021.76190476189</v>
      </c>
      <c r="O420">
        <v>2012</v>
      </c>
      <c r="P420">
        <v>2033</v>
      </c>
      <c r="Q420">
        <v>21</v>
      </c>
      <c r="AX420">
        <v>3875</v>
      </c>
      <c r="AY420">
        <v>8963</v>
      </c>
      <c r="AZ420">
        <v>9433</v>
      </c>
      <c r="BA420">
        <v>8805</v>
      </c>
      <c r="BB420">
        <v>11099</v>
      </c>
      <c r="BC420">
        <v>13777</v>
      </c>
      <c r="BD420">
        <v>13948</v>
      </c>
      <c r="BE420">
        <v>9021</v>
      </c>
      <c r="BF420">
        <v>11074</v>
      </c>
      <c r="BG420">
        <v>12876</v>
      </c>
      <c r="BH420">
        <v>11798</v>
      </c>
      <c r="BI420">
        <v>9943</v>
      </c>
      <c r="BJ420" t="s">
        <v>1240</v>
      </c>
      <c r="BK420">
        <v>189259.76160118339</v>
      </c>
      <c r="BL420">
        <v>11906044.24797597</v>
      </c>
      <c r="BM420">
        <v>11906044.24797597</v>
      </c>
      <c r="BN420">
        <v>594614278.31192923</v>
      </c>
      <c r="BO420">
        <v>332481102.0009945</v>
      </c>
      <c r="BP420">
        <f t="shared" si="43"/>
        <v>6657315.2654148694</v>
      </c>
      <c r="BQ420">
        <f t="shared" si="44"/>
        <v>3.5175545023899274E-2</v>
      </c>
      <c r="BR420">
        <f t="shared" si="45"/>
        <v>0.73868644550188478</v>
      </c>
      <c r="BS420">
        <v>33.4353800325392</v>
      </c>
      <c r="BT420">
        <v>15.37868046748472</v>
      </c>
      <c r="BU420">
        <f t="shared" si="46"/>
        <v>48.81406050002392</v>
      </c>
      <c r="BV420">
        <f t="shared" si="47"/>
        <v>32497.059013369424</v>
      </c>
      <c r="BW420">
        <f t="shared" si="49"/>
        <v>119264.20657906578</v>
      </c>
      <c r="BX420">
        <f t="shared" si="48"/>
        <v>0.63016145413088198</v>
      </c>
    </row>
    <row r="421" spans="1:76" x14ac:dyDescent="0.25">
      <c r="A421">
        <v>27378</v>
      </c>
      <c r="B421" t="s">
        <v>487</v>
      </c>
      <c r="C421" t="s">
        <v>611</v>
      </c>
      <c r="D421" t="s">
        <v>707</v>
      </c>
      <c r="E421" t="s">
        <v>773</v>
      </c>
      <c r="F421">
        <v>69.399950000000004</v>
      </c>
      <c r="G421">
        <v>30.730340000000002</v>
      </c>
      <c r="H421" t="s">
        <v>825</v>
      </c>
      <c r="I421" t="s">
        <v>832</v>
      </c>
      <c r="J421" t="s">
        <v>838</v>
      </c>
      <c r="L421">
        <v>471700000</v>
      </c>
      <c r="M421">
        <v>1306157.423076923</v>
      </c>
      <c r="O421">
        <v>1938</v>
      </c>
      <c r="P421">
        <v>2035</v>
      </c>
      <c r="Q421">
        <v>97</v>
      </c>
      <c r="AB421">
        <v>36000</v>
      </c>
      <c r="AC421">
        <v>50000</v>
      </c>
      <c r="AI421">
        <v>30000</v>
      </c>
      <c r="AL421">
        <v>30000</v>
      </c>
      <c r="AM421">
        <v>29937</v>
      </c>
      <c r="AN421">
        <v>29937</v>
      </c>
      <c r="AO421">
        <v>35000</v>
      </c>
      <c r="AP421">
        <v>36000</v>
      </c>
      <c r="AQ421">
        <v>36475</v>
      </c>
      <c r="AR421">
        <v>37006</v>
      </c>
      <c r="AS421">
        <v>38223</v>
      </c>
      <c r="AT421">
        <v>38306</v>
      </c>
      <c r="AU421">
        <v>36770</v>
      </c>
      <c r="AV421">
        <v>39002</v>
      </c>
      <c r="AW421">
        <v>39690</v>
      </c>
      <c r="AX421">
        <v>39886</v>
      </c>
      <c r="AY421">
        <v>109098</v>
      </c>
      <c r="AZ421">
        <v>106048</v>
      </c>
      <c r="BA421">
        <v>125100</v>
      </c>
      <c r="BB421">
        <v>131235</v>
      </c>
      <c r="BC421">
        <v>157396</v>
      </c>
      <c r="BD421">
        <v>158005</v>
      </c>
      <c r="BE421">
        <v>166265</v>
      </c>
      <c r="BF421">
        <v>172357</v>
      </c>
      <c r="BG421">
        <v>145817</v>
      </c>
      <c r="BJ421" t="s">
        <v>1241</v>
      </c>
      <c r="BK421">
        <v>3157262.2613865859</v>
      </c>
      <c r="BL421">
        <v>43188574.98232995</v>
      </c>
      <c r="BM421">
        <v>43188574.98232995</v>
      </c>
      <c r="BN421">
        <v>1746535074.5010531</v>
      </c>
      <c r="BO421">
        <v>976264176.97150123</v>
      </c>
      <c r="BP421">
        <f t="shared" si="43"/>
        <v>24141203.474966854</v>
      </c>
      <c r="BQ421">
        <f t="shared" si="44"/>
        <v>7.6462458536354465E-3</v>
      </c>
      <c r="BR421">
        <f t="shared" si="45"/>
        <v>0.74168584780263835</v>
      </c>
      <c r="BS421">
        <v>16.490036294090729</v>
      </c>
      <c r="BT421">
        <v>5.5492182985649769</v>
      </c>
      <c r="BU421">
        <f t="shared" si="46"/>
        <v>22.039254592655706</v>
      </c>
      <c r="BV421">
        <f t="shared" si="47"/>
        <v>53205.412955789914</v>
      </c>
      <c r="BW421">
        <f t="shared" si="49"/>
        <v>195263.86554774898</v>
      </c>
      <c r="BX421">
        <f t="shared" si="48"/>
        <v>6.1845944169995649E-2</v>
      </c>
    </row>
    <row r="422" spans="1:76" x14ac:dyDescent="0.25">
      <c r="A422">
        <v>30165</v>
      </c>
      <c r="B422" t="s">
        <v>488</v>
      </c>
      <c r="C422" t="s">
        <v>611</v>
      </c>
      <c r="D422" t="s">
        <v>708</v>
      </c>
      <c r="E422" t="s">
        <v>813</v>
      </c>
      <c r="F422">
        <v>-20.974440000000001</v>
      </c>
      <c r="G422">
        <v>164.79284999999999</v>
      </c>
      <c r="H422" t="s">
        <v>826</v>
      </c>
      <c r="I422" t="s">
        <v>835</v>
      </c>
      <c r="J422" t="s">
        <v>838</v>
      </c>
      <c r="K422" t="s">
        <v>842</v>
      </c>
      <c r="L422">
        <v>62500000</v>
      </c>
      <c r="M422">
        <v>1196800</v>
      </c>
      <c r="O422">
        <v>2013</v>
      </c>
      <c r="P422">
        <v>2037</v>
      </c>
      <c r="Q422">
        <v>24</v>
      </c>
      <c r="AY422">
        <v>1400</v>
      </c>
      <c r="AZ422">
        <v>12600</v>
      </c>
      <c r="BA422">
        <v>9100</v>
      </c>
      <c r="BB422">
        <v>13600</v>
      </c>
      <c r="BC422">
        <v>17500</v>
      </c>
      <c r="BD422">
        <v>28300</v>
      </c>
      <c r="BE422">
        <v>23700</v>
      </c>
      <c r="BF422">
        <v>34500</v>
      </c>
      <c r="BG422">
        <v>34700</v>
      </c>
      <c r="BH422">
        <v>51800</v>
      </c>
      <c r="BI422">
        <v>55510</v>
      </c>
      <c r="BJ422" t="s">
        <v>1242</v>
      </c>
      <c r="BK422">
        <v>1179946.887291986</v>
      </c>
      <c r="BL422">
        <v>65354360.172394663</v>
      </c>
      <c r="BM422">
        <v>65354360.172394663</v>
      </c>
      <c r="BN422">
        <v>215388918.0362623</v>
      </c>
      <c r="BO422">
        <v>198627457.76676801</v>
      </c>
      <c r="BP422">
        <f t="shared" si="43"/>
        <v>60268515.824156709</v>
      </c>
      <c r="BQ422">
        <f t="shared" si="44"/>
        <v>5.107731243943936E-2</v>
      </c>
      <c r="BR422">
        <f t="shared" si="45"/>
        <v>1.2258554985465446</v>
      </c>
      <c r="BS422">
        <v>31.028763130643402</v>
      </c>
      <c r="BT422">
        <v>4.1845072537372738</v>
      </c>
      <c r="BU422">
        <f t="shared" si="46"/>
        <v>35.213270384380678</v>
      </c>
      <c r="BV422">
        <f t="shared" si="47"/>
        <v>212225.15433813559</v>
      </c>
      <c r="BW422">
        <f t="shared" si="49"/>
        <v>778866.31642095756</v>
      </c>
      <c r="BX422">
        <f t="shared" si="48"/>
        <v>0.66008591133155103</v>
      </c>
    </row>
    <row r="423" spans="1:76" x14ac:dyDescent="0.25">
      <c r="A423">
        <v>28739</v>
      </c>
      <c r="B423" t="s">
        <v>489</v>
      </c>
      <c r="C423" t="s">
        <v>611</v>
      </c>
      <c r="D423" t="s">
        <v>709</v>
      </c>
      <c r="E423" t="s">
        <v>765</v>
      </c>
      <c r="F423">
        <v>-32.20749</v>
      </c>
      <c r="G423">
        <v>120.49155</v>
      </c>
      <c r="H423" t="s">
        <v>831</v>
      </c>
      <c r="I423" t="s">
        <v>832</v>
      </c>
      <c r="J423" t="s">
        <v>839</v>
      </c>
      <c r="K423" t="s">
        <v>877</v>
      </c>
      <c r="L423">
        <v>4000000</v>
      </c>
      <c r="M423">
        <v>25494.05263157895</v>
      </c>
      <c r="O423">
        <v>2001</v>
      </c>
      <c r="P423">
        <v>2032</v>
      </c>
      <c r="Q423">
        <v>31</v>
      </c>
      <c r="AM423">
        <v>883</v>
      </c>
      <c r="AN423">
        <v>5301</v>
      </c>
      <c r="AO423">
        <v>7145</v>
      </c>
      <c r="AP423">
        <v>7706</v>
      </c>
      <c r="AQ423">
        <v>11329</v>
      </c>
      <c r="AR423">
        <v>9737</v>
      </c>
      <c r="AS423">
        <v>6800</v>
      </c>
      <c r="AT423">
        <v>8849</v>
      </c>
      <c r="AU423">
        <v>2301</v>
      </c>
      <c r="AW423">
        <v>2156</v>
      </c>
      <c r="AX423">
        <v>8975</v>
      </c>
      <c r="AY423">
        <v>2826</v>
      </c>
      <c r="BJ423" t="s">
        <v>1243</v>
      </c>
      <c r="BK423">
        <v>78261.8367066668</v>
      </c>
      <c r="BL423">
        <v>5699486.4302556692</v>
      </c>
      <c r="BM423">
        <v>5699486.4302556692</v>
      </c>
      <c r="BN423">
        <v>14809820.1323021</v>
      </c>
      <c r="BO423">
        <v>8280973.897907705</v>
      </c>
      <c r="BP423">
        <f t="shared" si="43"/>
        <v>3186892.0715305009</v>
      </c>
      <c r="BQ423">
        <f t="shared" si="44"/>
        <v>4.0720895466270383E-2</v>
      </c>
      <c r="BR423">
        <f t="shared" si="45"/>
        <v>1.2623477594543819</v>
      </c>
      <c r="BS423">
        <v>31.607585176566769</v>
      </c>
      <c r="BT423">
        <v>12.466071451463099</v>
      </c>
      <c r="BU423">
        <f t="shared" si="46"/>
        <v>44.073656628029866</v>
      </c>
      <c r="BV423">
        <f t="shared" si="47"/>
        <v>14045.798687122608</v>
      </c>
      <c r="BW423">
        <f t="shared" si="49"/>
        <v>51548.081181739966</v>
      </c>
      <c r="BX423">
        <f t="shared" si="48"/>
        <v>0.65866178652243157</v>
      </c>
    </row>
    <row r="424" spans="1:76" x14ac:dyDescent="0.25">
      <c r="A424">
        <v>28380</v>
      </c>
      <c r="B424" t="s">
        <v>490</v>
      </c>
      <c r="C424" t="s">
        <v>611</v>
      </c>
      <c r="D424" t="s">
        <v>703</v>
      </c>
      <c r="E424" t="s">
        <v>815</v>
      </c>
      <c r="F424">
        <v>38.657220000000002</v>
      </c>
      <c r="G424">
        <v>23.578060000000001</v>
      </c>
      <c r="H424" t="s">
        <v>825</v>
      </c>
      <c r="I424" t="s">
        <v>832</v>
      </c>
      <c r="J424" t="s">
        <v>838</v>
      </c>
      <c r="K424" t="s">
        <v>842</v>
      </c>
      <c r="L424">
        <v>354000000</v>
      </c>
      <c r="M424">
        <v>1805937.5</v>
      </c>
      <c r="O424">
        <v>1994</v>
      </c>
      <c r="P424">
        <v>2038</v>
      </c>
      <c r="Q424">
        <v>44</v>
      </c>
      <c r="AF424">
        <v>16220</v>
      </c>
      <c r="AH424">
        <v>17800</v>
      </c>
      <c r="AI424">
        <v>17610</v>
      </c>
      <c r="AJ424">
        <v>15000</v>
      </c>
      <c r="AK424">
        <v>13000</v>
      </c>
      <c r="AL424">
        <v>17100</v>
      </c>
      <c r="AM424">
        <v>16900</v>
      </c>
      <c r="AN424">
        <v>19229</v>
      </c>
      <c r="AO424">
        <v>18000</v>
      </c>
      <c r="AP424">
        <v>18166</v>
      </c>
      <c r="AQ424">
        <v>19235</v>
      </c>
      <c r="AR424">
        <v>17737</v>
      </c>
      <c r="AS424">
        <v>19800</v>
      </c>
      <c r="AT424">
        <v>18500</v>
      </c>
      <c r="AU424">
        <v>8269</v>
      </c>
      <c r="AV424">
        <v>13975</v>
      </c>
      <c r="AW424">
        <v>18527</v>
      </c>
      <c r="AX424">
        <v>18632</v>
      </c>
      <c r="AY424">
        <v>16890</v>
      </c>
      <c r="AZ424">
        <v>18481</v>
      </c>
      <c r="BA424">
        <v>17113</v>
      </c>
      <c r="BB424">
        <v>17071</v>
      </c>
      <c r="BC424">
        <v>16781</v>
      </c>
      <c r="BD424">
        <v>15720</v>
      </c>
      <c r="BE424">
        <v>13700</v>
      </c>
      <c r="BF424">
        <v>7000</v>
      </c>
      <c r="BG424">
        <v>4700</v>
      </c>
      <c r="BH424">
        <v>1700</v>
      </c>
      <c r="BJ424" t="s">
        <v>1244</v>
      </c>
      <c r="BK424">
        <v>756888.63523989299</v>
      </c>
      <c r="BL424">
        <v>26647017.800861921</v>
      </c>
      <c r="BM424">
        <v>26647017.800861921</v>
      </c>
      <c r="BN424">
        <v>1219962831.75739</v>
      </c>
      <c r="BO424">
        <v>1125025920.7909739</v>
      </c>
      <c r="BP424">
        <f t="shared" si="43"/>
        <v>24573359.906845015</v>
      </c>
      <c r="BQ424">
        <f t="shared" si="44"/>
        <v>3.2466282043007007E-2</v>
      </c>
      <c r="BR424">
        <f t="shared" si="45"/>
        <v>1.4285164098923082</v>
      </c>
      <c r="BS424">
        <v>35.707517459789607</v>
      </c>
      <c r="BT424">
        <v>7.5771614029179801</v>
      </c>
      <c r="BU424">
        <f t="shared" si="46"/>
        <v>43.284678862707587</v>
      </c>
      <c r="BV424">
        <f t="shared" si="47"/>
        <v>106364.99921455205</v>
      </c>
      <c r="BW424">
        <f t="shared" si="49"/>
        <v>390359.54711740604</v>
      </c>
      <c r="BX424">
        <f t="shared" si="48"/>
        <v>0.51574238129983685</v>
      </c>
    </row>
    <row r="425" spans="1:76" x14ac:dyDescent="0.25">
      <c r="A425">
        <v>28019</v>
      </c>
      <c r="B425" t="s">
        <v>491</v>
      </c>
      <c r="C425" t="s">
        <v>611</v>
      </c>
      <c r="D425" t="s">
        <v>710</v>
      </c>
      <c r="E425" t="s">
        <v>771</v>
      </c>
      <c r="F425">
        <v>10.15</v>
      </c>
      <c r="G425">
        <v>-67.117779999999996</v>
      </c>
      <c r="H425" t="s">
        <v>825</v>
      </c>
      <c r="I425" t="s">
        <v>832</v>
      </c>
      <c r="J425" t="s">
        <v>838</v>
      </c>
      <c r="K425" t="s">
        <v>842</v>
      </c>
      <c r="L425">
        <v>41400000</v>
      </c>
      <c r="M425">
        <v>292407.40740740742</v>
      </c>
      <c r="O425">
        <v>2000</v>
      </c>
      <c r="P425">
        <v>2050</v>
      </c>
      <c r="Q425">
        <v>50</v>
      </c>
      <c r="AL425">
        <v>2500</v>
      </c>
      <c r="AM425">
        <v>9700</v>
      </c>
      <c r="AN425">
        <v>15500</v>
      </c>
      <c r="AO425">
        <v>17200</v>
      </c>
      <c r="AP425">
        <v>17400</v>
      </c>
      <c r="AQ425">
        <v>16900</v>
      </c>
      <c r="AR425">
        <v>16600</v>
      </c>
      <c r="AS425">
        <v>15700</v>
      </c>
      <c r="AT425">
        <v>10900</v>
      </c>
      <c r="AU425">
        <v>10400</v>
      </c>
      <c r="AV425">
        <v>11700</v>
      </c>
      <c r="AW425">
        <v>13400</v>
      </c>
      <c r="AX425">
        <v>8100</v>
      </c>
      <c r="AZ425">
        <v>5000</v>
      </c>
      <c r="BA425">
        <v>4800</v>
      </c>
      <c r="BJ425" t="s">
        <v>1245</v>
      </c>
      <c r="BK425">
        <v>221903.53495674211</v>
      </c>
      <c r="BL425">
        <v>6220619.6410112074</v>
      </c>
      <c r="BM425">
        <v>6220619.6410112074</v>
      </c>
      <c r="BN425">
        <v>171577285.15025789</v>
      </c>
      <c r="BO425">
        <v>5446315.608027027</v>
      </c>
      <c r="BP425">
        <f t="shared" si="43"/>
        <v>197458.87582245556</v>
      </c>
      <c r="BQ425">
        <f t="shared" si="44"/>
        <v>8.898410557585223E-4</v>
      </c>
      <c r="BR425">
        <f t="shared" si="45"/>
        <v>4.4492052787926117E-2</v>
      </c>
      <c r="BS425">
        <v>61.428820611773773</v>
      </c>
      <c r="BT425">
        <v>43.722781250506763</v>
      </c>
      <c r="BU425">
        <f t="shared" si="46"/>
        <v>105.15160186228053</v>
      </c>
      <c r="BV425">
        <f t="shared" si="47"/>
        <v>2076.3117094656341</v>
      </c>
      <c r="BW425">
        <f t="shared" si="49"/>
        <v>7620.0639737388765</v>
      </c>
      <c r="BX425">
        <f t="shared" si="48"/>
        <v>3.4339533956610165E-2</v>
      </c>
    </row>
    <row r="426" spans="1:76" x14ac:dyDescent="0.25">
      <c r="A426">
        <v>26560</v>
      </c>
      <c r="B426" t="s">
        <v>492</v>
      </c>
      <c r="C426" t="s">
        <v>611</v>
      </c>
      <c r="D426" t="s">
        <v>711</v>
      </c>
      <c r="E426" t="s">
        <v>787</v>
      </c>
      <c r="F426">
        <v>55.707279999999997</v>
      </c>
      <c r="G426">
        <v>-97.889039999999994</v>
      </c>
      <c r="H426" t="s">
        <v>826</v>
      </c>
      <c r="I426" t="s">
        <v>832</v>
      </c>
      <c r="J426" t="s">
        <v>839</v>
      </c>
      <c r="K426" t="s">
        <v>878</v>
      </c>
      <c r="L426">
        <v>40000000</v>
      </c>
      <c r="M426">
        <v>524106.66666666669</v>
      </c>
      <c r="O426">
        <v>1990</v>
      </c>
      <c r="P426">
        <v>2040</v>
      </c>
      <c r="Q426">
        <v>50</v>
      </c>
      <c r="AF426">
        <v>42670</v>
      </c>
      <c r="AG426">
        <v>42200</v>
      </c>
      <c r="AN426">
        <v>45000</v>
      </c>
      <c r="AO426">
        <v>37816</v>
      </c>
      <c r="AP426">
        <v>39150</v>
      </c>
      <c r="AQ426">
        <v>48935</v>
      </c>
      <c r="AR426">
        <v>34900</v>
      </c>
      <c r="AS426">
        <v>30000</v>
      </c>
      <c r="AT426">
        <v>28900</v>
      </c>
      <c r="AU426">
        <v>29000</v>
      </c>
      <c r="AV426">
        <v>29800</v>
      </c>
      <c r="AW426">
        <v>25000</v>
      </c>
      <c r="AX426">
        <v>24200</v>
      </c>
      <c r="AY426">
        <v>24500</v>
      </c>
      <c r="AZ426">
        <v>26100</v>
      </c>
      <c r="BA426">
        <v>24800</v>
      </c>
      <c r="BB426">
        <v>26500</v>
      </c>
      <c r="BC426">
        <v>23000</v>
      </c>
      <c r="BD426">
        <v>14800</v>
      </c>
      <c r="BE426">
        <v>11270</v>
      </c>
      <c r="BF426">
        <v>10600</v>
      </c>
      <c r="BG426">
        <v>5880</v>
      </c>
      <c r="BH426">
        <v>9940</v>
      </c>
      <c r="BI426">
        <v>7900</v>
      </c>
      <c r="BJ426" t="s">
        <v>1246</v>
      </c>
      <c r="BK426">
        <v>1631501.7063883271</v>
      </c>
      <c r="BL426">
        <v>28053411.691545092</v>
      </c>
      <c r="BM426">
        <v>28053411.691545092</v>
      </c>
      <c r="BN426">
        <v>148107962.79297531</v>
      </c>
      <c r="BO426">
        <v>82792524.046824083</v>
      </c>
      <c r="BP426">
        <f t="shared" si="43"/>
        <v>15681889.874579137</v>
      </c>
      <c r="BQ426">
        <f t="shared" si="44"/>
        <v>9.6119359318932642E-3</v>
      </c>
      <c r="BR426">
        <f t="shared" si="45"/>
        <v>0.4805967965946632</v>
      </c>
      <c r="BS426">
        <v>30.885759597511651</v>
      </c>
      <c r="BT426">
        <v>6.9592489310058738</v>
      </c>
      <c r="BU426">
        <f t="shared" si="46"/>
        <v>37.845008528517525</v>
      </c>
      <c r="BV426">
        <f t="shared" si="47"/>
        <v>59348.125604672008</v>
      </c>
      <c r="BW426">
        <f t="shared" si="49"/>
        <v>217807.62096914626</v>
      </c>
      <c r="BX426">
        <f t="shared" si="48"/>
        <v>0.13350131361572973</v>
      </c>
    </row>
    <row r="427" spans="1:76" x14ac:dyDescent="0.25">
      <c r="A427">
        <v>28629</v>
      </c>
      <c r="B427" t="s">
        <v>493</v>
      </c>
      <c r="C427" t="s">
        <v>611</v>
      </c>
      <c r="D427" t="s">
        <v>712</v>
      </c>
      <c r="E427" t="s">
        <v>816</v>
      </c>
      <c r="F427">
        <v>20.60979</v>
      </c>
      <c r="G427">
        <v>-74.930790000000002</v>
      </c>
      <c r="H427" t="s">
        <v>826</v>
      </c>
      <c r="I427" t="s">
        <v>832</v>
      </c>
      <c r="J427" t="s">
        <v>838</v>
      </c>
      <c r="K427" t="s">
        <v>879</v>
      </c>
      <c r="L427">
        <v>116000000</v>
      </c>
      <c r="M427">
        <v>674922.43333333335</v>
      </c>
      <c r="O427">
        <v>1959</v>
      </c>
      <c r="P427">
        <v>2049</v>
      </c>
      <c r="Q427">
        <v>90</v>
      </c>
      <c r="AF427">
        <v>13000</v>
      </c>
      <c r="AH427">
        <v>24000</v>
      </c>
      <c r="AI427">
        <v>28300</v>
      </c>
      <c r="AJ427">
        <v>27434</v>
      </c>
      <c r="AK427">
        <v>28643</v>
      </c>
      <c r="AL427">
        <v>28070</v>
      </c>
      <c r="AM427">
        <v>29226</v>
      </c>
      <c r="AN427">
        <v>31694</v>
      </c>
      <c r="AO427">
        <v>31106</v>
      </c>
      <c r="AP427">
        <v>31788</v>
      </c>
      <c r="AQ427">
        <v>31878</v>
      </c>
      <c r="AR427">
        <v>30212</v>
      </c>
      <c r="AS427">
        <v>33661</v>
      </c>
      <c r="AT427">
        <v>32408</v>
      </c>
      <c r="AU427">
        <v>33600</v>
      </c>
      <c r="AV427">
        <v>33972</v>
      </c>
      <c r="AW427">
        <v>34572</v>
      </c>
      <c r="AX427">
        <v>34264</v>
      </c>
      <c r="AY427">
        <v>33542</v>
      </c>
      <c r="AZ427">
        <v>32910</v>
      </c>
      <c r="BA427">
        <v>33706</v>
      </c>
      <c r="BB427">
        <v>32928</v>
      </c>
      <c r="BC427">
        <v>31524</v>
      </c>
      <c r="BD427">
        <v>30708</v>
      </c>
      <c r="BE427">
        <v>33108</v>
      </c>
      <c r="BF427">
        <v>31506</v>
      </c>
      <c r="BG427">
        <v>31184</v>
      </c>
      <c r="BH427">
        <v>32268</v>
      </c>
      <c r="BI427">
        <v>28672</v>
      </c>
      <c r="BJ427" t="s">
        <v>1247</v>
      </c>
      <c r="BK427">
        <v>1964261.5934537151</v>
      </c>
      <c r="BL427">
        <v>61642690.408473037</v>
      </c>
      <c r="BM427">
        <v>19138309.125337981</v>
      </c>
      <c r="BN427">
        <v>481188201.31035429</v>
      </c>
      <c r="BO427">
        <v>15233377.910955001</v>
      </c>
      <c r="BP427">
        <f t="shared" si="43"/>
        <v>605877.48138677957</v>
      </c>
      <c r="BQ427">
        <f t="shared" si="44"/>
        <v>3.0845050547543385E-4</v>
      </c>
      <c r="BR427">
        <f t="shared" si="45"/>
        <v>2.7760545492789047E-2</v>
      </c>
      <c r="BS427">
        <v>24.406734427571831</v>
      </c>
      <c r="BT427">
        <v>10.144505776580811</v>
      </c>
      <c r="BU427">
        <f t="shared" si="46"/>
        <v>34.551240204152641</v>
      </c>
      <c r="BV427">
        <f t="shared" si="47"/>
        <v>2093.3818393681645</v>
      </c>
      <c r="BW427">
        <f t="shared" si="49"/>
        <v>7682.7113504811632</v>
      </c>
      <c r="BX427">
        <f t="shared" si="48"/>
        <v>3.9112465346190636E-3</v>
      </c>
    </row>
    <row r="428" spans="1:76" x14ac:dyDescent="0.25">
      <c r="A428">
        <v>27453</v>
      </c>
      <c r="B428" t="s">
        <v>494</v>
      </c>
      <c r="C428" t="s">
        <v>611</v>
      </c>
      <c r="D428" t="s">
        <v>713</v>
      </c>
      <c r="E428" t="s">
        <v>785</v>
      </c>
      <c r="F428">
        <v>-15.92333</v>
      </c>
      <c r="G428">
        <v>28.134440000000001</v>
      </c>
      <c r="H428" t="s">
        <v>825</v>
      </c>
      <c r="I428" t="s">
        <v>832</v>
      </c>
      <c r="J428" t="s">
        <v>839</v>
      </c>
      <c r="L428">
        <v>6700000</v>
      </c>
      <c r="M428">
        <v>80166.666666666672</v>
      </c>
      <c r="O428">
        <v>2008</v>
      </c>
      <c r="P428">
        <v>2031</v>
      </c>
      <c r="Q428">
        <v>23</v>
      </c>
      <c r="AT428">
        <v>2500</v>
      </c>
      <c r="AU428">
        <v>5070</v>
      </c>
      <c r="AV428">
        <v>2809</v>
      </c>
      <c r="AW428">
        <v>2724</v>
      </c>
      <c r="BE428">
        <v>2304</v>
      </c>
      <c r="BF428">
        <v>2760</v>
      </c>
      <c r="BG428">
        <v>3672</v>
      </c>
      <c r="BH428">
        <v>3946</v>
      </c>
      <c r="BI428">
        <v>3321</v>
      </c>
      <c r="BJ428" t="s">
        <v>1248</v>
      </c>
      <c r="BK428">
        <v>28462.099672677941</v>
      </c>
      <c r="BL428">
        <v>339563.68477779202</v>
      </c>
      <c r="BM428">
        <v>339563.68477779202</v>
      </c>
      <c r="BN428">
        <v>24806294.517602831</v>
      </c>
      <c r="BO428">
        <v>13870849.20784845</v>
      </c>
      <c r="BP428">
        <f t="shared" si="43"/>
        <v>189872.64158586206</v>
      </c>
      <c r="BQ428">
        <f t="shared" si="44"/>
        <v>6.671069378909154E-3</v>
      </c>
      <c r="BR428">
        <f t="shared" si="45"/>
        <v>0.15343459571491055</v>
      </c>
      <c r="BS428">
        <v>24.329056233424421</v>
      </c>
      <c r="BT428">
        <v>19.92139771819323</v>
      </c>
      <c r="BU428">
        <f t="shared" si="46"/>
        <v>44.250453951617651</v>
      </c>
      <c r="BV428">
        <f t="shared" si="47"/>
        <v>840.19505831671916</v>
      </c>
      <c r="BW428">
        <f t="shared" si="49"/>
        <v>3083.5158640223594</v>
      </c>
      <c r="BX428">
        <f t="shared" si="48"/>
        <v>0.10833761034792404</v>
      </c>
    </row>
    <row r="429" spans="1:76" x14ac:dyDescent="0.25">
      <c r="A429">
        <v>28725</v>
      </c>
      <c r="B429" t="s">
        <v>495</v>
      </c>
      <c r="C429" t="s">
        <v>611</v>
      </c>
      <c r="D429" t="s">
        <v>703</v>
      </c>
      <c r="E429" t="s">
        <v>765</v>
      </c>
      <c r="F429">
        <v>-28.769130000000001</v>
      </c>
      <c r="G429">
        <v>121.89354</v>
      </c>
      <c r="H429" t="s">
        <v>826</v>
      </c>
      <c r="I429" t="s">
        <v>832</v>
      </c>
      <c r="J429" t="s">
        <v>838</v>
      </c>
      <c r="K429" t="s">
        <v>876</v>
      </c>
      <c r="L429">
        <v>300000000</v>
      </c>
      <c r="M429">
        <v>1732523.913043478</v>
      </c>
      <c r="O429">
        <v>1999</v>
      </c>
      <c r="P429">
        <v>2050</v>
      </c>
      <c r="Q429">
        <v>51</v>
      </c>
      <c r="AL429">
        <v>13027</v>
      </c>
      <c r="AM429">
        <v>20260</v>
      </c>
      <c r="AN429">
        <v>28652</v>
      </c>
      <c r="AO429">
        <v>27683</v>
      </c>
      <c r="AP429">
        <v>28682</v>
      </c>
      <c r="AQ429">
        <v>28240</v>
      </c>
      <c r="AR429">
        <v>31524</v>
      </c>
      <c r="AS429">
        <v>27585</v>
      </c>
      <c r="AT429">
        <v>30514</v>
      </c>
      <c r="AU429">
        <v>32977</v>
      </c>
      <c r="AV429">
        <v>28378</v>
      </c>
      <c r="AW429">
        <v>30000</v>
      </c>
      <c r="AX429">
        <v>48100</v>
      </c>
      <c r="AY429">
        <v>45400</v>
      </c>
      <c r="AZ429">
        <v>44100</v>
      </c>
      <c r="BA429">
        <v>46700</v>
      </c>
      <c r="BB429">
        <v>46000</v>
      </c>
      <c r="BC429">
        <v>42000</v>
      </c>
      <c r="BD429">
        <v>39700</v>
      </c>
      <c r="BE429">
        <v>40700</v>
      </c>
      <c r="BF429">
        <v>40800</v>
      </c>
      <c r="BG429">
        <v>33700</v>
      </c>
      <c r="BH429">
        <v>40400</v>
      </c>
      <c r="BI429">
        <v>36400</v>
      </c>
      <c r="BJ429" t="s">
        <v>1249</v>
      </c>
      <c r="BK429">
        <v>1547214.439443965</v>
      </c>
      <c r="BL429">
        <v>66762809.141684532</v>
      </c>
      <c r="BM429">
        <v>66762809.141684532</v>
      </c>
      <c r="BN429">
        <v>1033866806.574059</v>
      </c>
      <c r="BO429">
        <v>953411797.28048611</v>
      </c>
      <c r="BP429">
        <f t="shared" si="43"/>
        <v>61567359.983433127</v>
      </c>
      <c r="BQ429">
        <f t="shared" si="44"/>
        <v>3.9792389738528479E-2</v>
      </c>
      <c r="BR429">
        <f t="shared" si="45"/>
        <v>2.0294118766649523</v>
      </c>
      <c r="BS429">
        <v>6.1844583451948933</v>
      </c>
      <c r="BT429">
        <v>1.891916835942332</v>
      </c>
      <c r="BU429">
        <f t="shared" si="46"/>
        <v>8.0763751811372249</v>
      </c>
      <c r="BV429">
        <f t="shared" si="47"/>
        <v>49724.109813834046</v>
      </c>
      <c r="BW429">
        <f t="shared" si="49"/>
        <v>182487.48301677094</v>
      </c>
      <c r="BX429">
        <f t="shared" si="48"/>
        <v>0.11794582467983751</v>
      </c>
    </row>
    <row r="430" spans="1:76" x14ac:dyDescent="0.25">
      <c r="A430">
        <v>27077</v>
      </c>
      <c r="B430" t="s">
        <v>496</v>
      </c>
      <c r="C430" t="s">
        <v>611</v>
      </c>
      <c r="D430" t="s">
        <v>714</v>
      </c>
      <c r="E430" t="s">
        <v>765</v>
      </c>
      <c r="F430">
        <v>-27.230560000000001</v>
      </c>
      <c r="G430">
        <v>120.545</v>
      </c>
      <c r="H430" t="s">
        <v>825</v>
      </c>
      <c r="I430" t="s">
        <v>833</v>
      </c>
      <c r="J430" t="s">
        <v>838</v>
      </c>
      <c r="K430" t="s">
        <v>878</v>
      </c>
      <c r="L430">
        <v>284000000</v>
      </c>
      <c r="M430">
        <v>883602.17391304346</v>
      </c>
      <c r="O430">
        <v>1979</v>
      </c>
      <c r="P430">
        <v>2035</v>
      </c>
      <c r="Q430">
        <v>56</v>
      </c>
      <c r="AG430">
        <v>21390</v>
      </c>
      <c r="AH430">
        <v>29680</v>
      </c>
      <c r="AI430">
        <v>36700</v>
      </c>
      <c r="AJ430">
        <v>42000</v>
      </c>
      <c r="AK430">
        <v>41208</v>
      </c>
      <c r="AL430">
        <v>47500</v>
      </c>
      <c r="AM430">
        <v>47930</v>
      </c>
      <c r="AN430">
        <v>43200</v>
      </c>
      <c r="AO430">
        <v>50000</v>
      </c>
      <c r="AP430">
        <v>43076</v>
      </c>
      <c r="AQ430">
        <v>119291</v>
      </c>
      <c r="AR430">
        <v>100100</v>
      </c>
      <c r="AS430">
        <v>104100</v>
      </c>
      <c r="AT430">
        <v>98100</v>
      </c>
      <c r="AU430">
        <v>88700</v>
      </c>
      <c r="AV430">
        <v>123800</v>
      </c>
      <c r="AW430">
        <v>112700</v>
      </c>
      <c r="AX430">
        <v>109000</v>
      </c>
      <c r="AY430">
        <v>103300</v>
      </c>
      <c r="AZ430">
        <v>98900</v>
      </c>
      <c r="BA430">
        <v>89900</v>
      </c>
      <c r="BB430">
        <v>80700</v>
      </c>
      <c r="BC430">
        <v>85100</v>
      </c>
      <c r="BD430">
        <v>93000</v>
      </c>
      <c r="BE430">
        <v>87400</v>
      </c>
      <c r="BF430">
        <v>80100</v>
      </c>
      <c r="BG430">
        <v>89000</v>
      </c>
      <c r="BH430">
        <v>76800</v>
      </c>
      <c r="BI430">
        <v>80000</v>
      </c>
      <c r="BJ430" t="s">
        <v>1250</v>
      </c>
      <c r="BK430">
        <v>2836100.5442713592</v>
      </c>
      <c r="BL430">
        <v>52031541.607762292</v>
      </c>
      <c r="BM430">
        <v>52031541.607762292</v>
      </c>
      <c r="BN430">
        <v>978760085.45574725</v>
      </c>
      <c r="BO430">
        <v>902399239.20283258</v>
      </c>
      <c r="BP430">
        <f t="shared" si="43"/>
        <v>47972147.882932976</v>
      </c>
      <c r="BQ430">
        <f t="shared" si="44"/>
        <v>1.6914826232036072E-2</v>
      </c>
      <c r="BR430">
        <f t="shared" si="45"/>
        <v>0.94723026899401996</v>
      </c>
      <c r="BS430">
        <v>3.8007562108788702</v>
      </c>
      <c r="BT430">
        <v>1.6057101432599741</v>
      </c>
      <c r="BU430">
        <f t="shared" si="46"/>
        <v>5.4064663541388445</v>
      </c>
      <c r="BV430">
        <f t="shared" si="47"/>
        <v>25935.980346485016</v>
      </c>
      <c r="BW430">
        <f t="shared" si="49"/>
        <v>95185.047871600007</v>
      </c>
      <c r="BX430">
        <f t="shared" si="48"/>
        <v>3.3561944079826198E-2</v>
      </c>
    </row>
    <row r="431" spans="1:76" x14ac:dyDescent="0.25">
      <c r="A431">
        <v>27985</v>
      </c>
      <c r="B431" t="s">
        <v>497</v>
      </c>
      <c r="C431" t="s">
        <v>611</v>
      </c>
      <c r="D431" t="s">
        <v>715</v>
      </c>
      <c r="E431" t="s">
        <v>798</v>
      </c>
      <c r="F431">
        <v>-25.741109999999999</v>
      </c>
      <c r="G431">
        <v>30.62</v>
      </c>
      <c r="H431" t="s">
        <v>828</v>
      </c>
      <c r="I431" t="s">
        <v>835</v>
      </c>
      <c r="J431" t="s">
        <v>838</v>
      </c>
      <c r="K431" t="s">
        <v>865</v>
      </c>
      <c r="L431">
        <v>166809000</v>
      </c>
      <c r="M431">
        <v>294076.22222222219</v>
      </c>
      <c r="O431">
        <v>1997</v>
      </c>
      <c r="P431">
        <v>2021</v>
      </c>
      <c r="Q431">
        <v>24</v>
      </c>
      <c r="AK431">
        <v>3747</v>
      </c>
      <c r="AL431">
        <v>4398</v>
      </c>
      <c r="AM431">
        <v>4000</v>
      </c>
      <c r="AN431">
        <v>3900</v>
      </c>
      <c r="AO431">
        <v>4445</v>
      </c>
      <c r="AP431">
        <v>4463</v>
      </c>
      <c r="AQ431">
        <v>5291</v>
      </c>
      <c r="AR431">
        <v>5616</v>
      </c>
      <c r="AS431">
        <v>3722</v>
      </c>
      <c r="AT431">
        <v>5136</v>
      </c>
      <c r="AU431">
        <v>4495</v>
      </c>
      <c r="AV431">
        <v>9666</v>
      </c>
      <c r="AW431">
        <v>10100</v>
      </c>
      <c r="AX431">
        <v>14004</v>
      </c>
      <c r="AY431">
        <v>23220</v>
      </c>
      <c r="AZ431">
        <v>22874</v>
      </c>
      <c r="BA431">
        <v>21298</v>
      </c>
      <c r="BB431">
        <v>21592</v>
      </c>
      <c r="BC431">
        <v>15875</v>
      </c>
      <c r="BD431">
        <v>13302</v>
      </c>
      <c r="BE431">
        <v>14209</v>
      </c>
      <c r="BF431">
        <v>10638</v>
      </c>
      <c r="BG431">
        <v>8016</v>
      </c>
      <c r="BJ431" t="s">
        <v>1251</v>
      </c>
      <c r="BK431">
        <v>217895.59398040111</v>
      </c>
      <c r="BL431">
        <v>14310330.355808049</v>
      </c>
      <c r="BM431">
        <v>14310330.355808049</v>
      </c>
      <c r="BN431">
        <v>617603300.91658378</v>
      </c>
      <c r="BO431">
        <v>345332369.96544123</v>
      </c>
      <c r="BP431">
        <f t="shared" si="43"/>
        <v>8001609.2683206908</v>
      </c>
      <c r="BQ431">
        <f t="shared" si="44"/>
        <v>3.6722216921193943E-2</v>
      </c>
      <c r="BR431">
        <f t="shared" si="45"/>
        <v>0.88133320610865462</v>
      </c>
      <c r="BS431">
        <v>28.985601276909541</v>
      </c>
      <c r="BT431">
        <v>13.14820660116899</v>
      </c>
      <c r="BU431">
        <f t="shared" si="46"/>
        <v>42.133807878078528</v>
      </c>
      <c r="BV431">
        <f t="shared" si="47"/>
        <v>33713.826762687648</v>
      </c>
      <c r="BW431">
        <f t="shared" si="49"/>
        <v>123729.74421906366</v>
      </c>
      <c r="BX431">
        <f t="shared" si="48"/>
        <v>0.56783958756959851</v>
      </c>
    </row>
    <row r="432" spans="1:76" x14ac:dyDescent="0.25">
      <c r="A432">
        <v>40767</v>
      </c>
      <c r="B432" t="s">
        <v>498</v>
      </c>
      <c r="C432" t="s">
        <v>611</v>
      </c>
      <c r="D432" t="s">
        <v>716</v>
      </c>
      <c r="E432" t="s">
        <v>765</v>
      </c>
      <c r="F432">
        <v>-31.8139</v>
      </c>
      <c r="G432">
        <v>123.17778</v>
      </c>
      <c r="H432" t="s">
        <v>825</v>
      </c>
      <c r="I432" t="s">
        <v>832</v>
      </c>
      <c r="J432" t="s">
        <v>839</v>
      </c>
      <c r="K432" t="s">
        <v>865</v>
      </c>
      <c r="L432">
        <v>13600000</v>
      </c>
      <c r="M432">
        <v>197550</v>
      </c>
      <c r="O432">
        <v>2016</v>
      </c>
      <c r="P432">
        <v>2027</v>
      </c>
      <c r="Q432">
        <v>11</v>
      </c>
      <c r="BC432">
        <v>3502</v>
      </c>
      <c r="BD432">
        <v>22258</v>
      </c>
      <c r="BE432">
        <v>30708</v>
      </c>
      <c r="BF432">
        <v>30436</v>
      </c>
      <c r="BG432">
        <v>29002</v>
      </c>
      <c r="BH432">
        <v>26675</v>
      </c>
      <c r="BI432">
        <v>22915</v>
      </c>
      <c r="BJ432" t="s">
        <v>1252</v>
      </c>
      <c r="BK432">
        <v>209859.92590598101</v>
      </c>
      <c r="BL432">
        <v>18930587.477995791</v>
      </c>
      <c r="BM432">
        <v>18930587.477995791</v>
      </c>
      <c r="BN432">
        <v>50356352.234128028</v>
      </c>
      <c r="BO432">
        <v>28150866.057768639</v>
      </c>
      <c r="BP432">
        <f t="shared" si="43"/>
        <v>10582824.387481363</v>
      </c>
      <c r="BQ432">
        <f t="shared" si="44"/>
        <v>5.0428038329826522E-2</v>
      </c>
      <c r="BR432">
        <f t="shared" si="45"/>
        <v>0.55470842162809175</v>
      </c>
      <c r="BS432">
        <v>27.776573621230931</v>
      </c>
      <c r="BT432">
        <v>18.48028957933462</v>
      </c>
      <c r="BU432">
        <f t="shared" si="46"/>
        <v>46.256863200565547</v>
      </c>
      <c r="BV432">
        <f t="shared" si="47"/>
        <v>48952.825996733438</v>
      </c>
      <c r="BW432">
        <f t="shared" si="49"/>
        <v>179656.87140801171</v>
      </c>
      <c r="BX432">
        <f t="shared" si="48"/>
        <v>0.85607993347190769</v>
      </c>
    </row>
    <row r="433" spans="1:76" x14ac:dyDescent="0.25">
      <c r="A433">
        <v>28543</v>
      </c>
      <c r="B433" t="s">
        <v>499</v>
      </c>
      <c r="C433" t="s">
        <v>611</v>
      </c>
      <c r="D433" t="s">
        <v>710</v>
      </c>
      <c r="E433" t="s">
        <v>769</v>
      </c>
      <c r="F433">
        <v>-6.5739900000000002</v>
      </c>
      <c r="G433">
        <v>-51.091380000000001</v>
      </c>
      <c r="H433" t="s">
        <v>825</v>
      </c>
      <c r="I433" t="s">
        <v>832</v>
      </c>
      <c r="J433" t="s">
        <v>838</v>
      </c>
      <c r="K433" t="s">
        <v>842</v>
      </c>
      <c r="L433">
        <v>113800000</v>
      </c>
      <c r="M433">
        <v>1528957.0588235289</v>
      </c>
      <c r="O433">
        <v>2011</v>
      </c>
      <c r="P433">
        <v>2067</v>
      </c>
      <c r="Q433">
        <v>56</v>
      </c>
      <c r="AW433">
        <v>7000</v>
      </c>
      <c r="AX433">
        <v>6000</v>
      </c>
      <c r="AY433">
        <v>1900</v>
      </c>
      <c r="AZ433">
        <v>21400</v>
      </c>
      <c r="BA433">
        <v>24400</v>
      </c>
      <c r="BB433">
        <v>24100</v>
      </c>
      <c r="BC433">
        <v>24700</v>
      </c>
      <c r="BD433">
        <v>22900</v>
      </c>
      <c r="BE433">
        <v>11640</v>
      </c>
      <c r="BF433">
        <v>16000</v>
      </c>
      <c r="BG433">
        <v>19070</v>
      </c>
      <c r="BH433">
        <v>23590</v>
      </c>
      <c r="BI433">
        <v>17000</v>
      </c>
      <c r="BJ433" t="s">
        <v>1253</v>
      </c>
      <c r="BK433">
        <v>283502.12760059303</v>
      </c>
      <c r="BL433">
        <v>6309911.014325561</v>
      </c>
      <c r="BM433">
        <v>6309911.014325561</v>
      </c>
      <c r="BN433">
        <v>471630315.219791</v>
      </c>
      <c r="BO433">
        <v>14970790.24621922</v>
      </c>
      <c r="BP433">
        <f t="shared" si="43"/>
        <v>200293.21953944731</v>
      </c>
      <c r="BQ433">
        <f t="shared" si="44"/>
        <v>7.064963541353978E-4</v>
      </c>
      <c r="BR433">
        <f t="shared" si="45"/>
        <v>3.9563795831582274E-2</v>
      </c>
      <c r="BS433">
        <v>56.280369034843631</v>
      </c>
      <c r="BT433">
        <v>7.960638696213417</v>
      </c>
      <c r="BU433">
        <f t="shared" si="46"/>
        <v>64.241007731057053</v>
      </c>
      <c r="BV433">
        <f t="shared" si="47"/>
        <v>1286.7038264911941</v>
      </c>
      <c r="BW433">
        <f t="shared" si="49"/>
        <v>4722.203043222682</v>
      </c>
      <c r="BX433">
        <f t="shared" si="48"/>
        <v>1.6656675853507084E-2</v>
      </c>
    </row>
    <row r="434" spans="1:76" x14ac:dyDescent="0.25">
      <c r="A434">
        <v>27672</v>
      </c>
      <c r="B434" t="s">
        <v>500</v>
      </c>
      <c r="C434" t="s">
        <v>611</v>
      </c>
      <c r="D434" t="s">
        <v>717</v>
      </c>
      <c r="E434" t="s">
        <v>787</v>
      </c>
      <c r="F434">
        <v>46.492220000000003</v>
      </c>
      <c r="G434">
        <v>-81.066670000000002</v>
      </c>
      <c r="H434" t="s">
        <v>825</v>
      </c>
      <c r="I434" t="s">
        <v>832</v>
      </c>
      <c r="J434" t="s">
        <v>839</v>
      </c>
      <c r="K434" t="s">
        <v>880</v>
      </c>
      <c r="L434">
        <v>267000000</v>
      </c>
      <c r="M434">
        <v>1592826.086956522</v>
      </c>
      <c r="O434">
        <v>1885</v>
      </c>
      <c r="P434">
        <v>2045</v>
      </c>
      <c r="Q434">
        <v>160</v>
      </c>
      <c r="AG434">
        <v>94800</v>
      </c>
      <c r="AH434">
        <v>102100</v>
      </c>
      <c r="AI434">
        <v>120500</v>
      </c>
      <c r="AK434">
        <v>156000</v>
      </c>
      <c r="AL434">
        <v>168000</v>
      </c>
      <c r="AM434">
        <v>166000</v>
      </c>
      <c r="AN434">
        <v>102000</v>
      </c>
      <c r="AP434">
        <v>90900</v>
      </c>
      <c r="AQ434">
        <v>97977</v>
      </c>
      <c r="AR434">
        <v>93000</v>
      </c>
      <c r="AS434">
        <v>82700</v>
      </c>
      <c r="AT434">
        <v>85300</v>
      </c>
      <c r="AU434">
        <v>43000</v>
      </c>
      <c r="AV434">
        <v>22400</v>
      </c>
      <c r="AW434">
        <v>59700</v>
      </c>
      <c r="AX434">
        <v>65500</v>
      </c>
      <c r="AY434">
        <v>69400</v>
      </c>
      <c r="AZ434">
        <v>64300</v>
      </c>
      <c r="BA434">
        <v>54400</v>
      </c>
      <c r="BB434">
        <v>80400</v>
      </c>
      <c r="BC434">
        <v>61900</v>
      </c>
      <c r="BD434">
        <v>50600</v>
      </c>
      <c r="BE434">
        <v>50800</v>
      </c>
      <c r="BF434">
        <v>43280</v>
      </c>
      <c r="BG434">
        <v>32180</v>
      </c>
      <c r="BH434">
        <v>38990</v>
      </c>
      <c r="BI434">
        <v>38200</v>
      </c>
      <c r="BJ434" t="s">
        <v>1254</v>
      </c>
      <c r="BK434">
        <v>5270833.5074679488</v>
      </c>
      <c r="BL434">
        <v>97283092.971471116</v>
      </c>
      <c r="BM434">
        <v>97283092.971471116</v>
      </c>
      <c r="BN434">
        <v>988626625.71880805</v>
      </c>
      <c r="BO434">
        <v>552614587.12199605</v>
      </c>
      <c r="BP434">
        <f t="shared" si="43"/>
        <v>54378523.557660148</v>
      </c>
      <c r="BQ434">
        <f t="shared" si="44"/>
        <v>1.0316873693812234E-2</v>
      </c>
      <c r="BR434">
        <f t="shared" si="45"/>
        <v>1.6506997910099575</v>
      </c>
      <c r="BS434">
        <v>25.989517173543678</v>
      </c>
      <c r="BT434">
        <v>16.893400150539989</v>
      </c>
      <c r="BU434">
        <f t="shared" si="46"/>
        <v>42.882917324083664</v>
      </c>
      <c r="BV434">
        <f t="shared" si="47"/>
        <v>233190.9729928876</v>
      </c>
      <c r="BW434">
        <f t="shared" si="49"/>
        <v>855810.87088389753</v>
      </c>
      <c r="BX434">
        <f t="shared" si="48"/>
        <v>0.16236727448729826</v>
      </c>
    </row>
    <row r="435" spans="1:76" x14ac:dyDescent="0.25">
      <c r="A435">
        <v>27656</v>
      </c>
      <c r="B435" t="s">
        <v>501</v>
      </c>
      <c r="C435" t="s">
        <v>611</v>
      </c>
      <c r="D435" t="s">
        <v>718</v>
      </c>
      <c r="E435" t="s">
        <v>817</v>
      </c>
      <c r="F435">
        <v>-21.212499999999999</v>
      </c>
      <c r="G435">
        <v>27.77139</v>
      </c>
      <c r="H435" t="s">
        <v>825</v>
      </c>
      <c r="I435" t="s">
        <v>832</v>
      </c>
      <c r="J435" t="s">
        <v>838</v>
      </c>
      <c r="L435">
        <v>111800000</v>
      </c>
      <c r="M435">
        <v>199887.92307692309</v>
      </c>
      <c r="O435">
        <v>1995</v>
      </c>
      <c r="P435">
        <v>2016</v>
      </c>
      <c r="Q435">
        <v>21</v>
      </c>
      <c r="AH435">
        <v>4690</v>
      </c>
      <c r="AI435">
        <v>7131</v>
      </c>
      <c r="AJ435">
        <v>6247</v>
      </c>
      <c r="AK435">
        <v>6680</v>
      </c>
      <c r="AL435">
        <v>6483</v>
      </c>
      <c r="AM435">
        <v>6305</v>
      </c>
      <c r="AN435">
        <v>7503</v>
      </c>
      <c r="AO435">
        <v>11508</v>
      </c>
      <c r="AP435">
        <v>11446</v>
      </c>
      <c r="AQ435">
        <v>8581</v>
      </c>
      <c r="AR435">
        <v>13677</v>
      </c>
      <c r="AS435">
        <v>15129</v>
      </c>
      <c r="AT435">
        <v>20769</v>
      </c>
      <c r="AU435">
        <v>17401</v>
      </c>
      <c r="AV435">
        <v>14177</v>
      </c>
      <c r="AW435">
        <v>9346</v>
      </c>
      <c r="AX435">
        <v>12215</v>
      </c>
      <c r="AY435">
        <v>8071</v>
      </c>
      <c r="AZ435">
        <v>6400</v>
      </c>
      <c r="BA435">
        <v>5466</v>
      </c>
      <c r="BB435">
        <v>2580</v>
      </c>
      <c r="BJ435" t="s">
        <v>1255</v>
      </c>
      <c r="BK435">
        <v>210414.22356496219</v>
      </c>
      <c r="BL435">
        <v>15559602.974944049</v>
      </c>
      <c r="BM435">
        <v>15559602.974944049</v>
      </c>
      <c r="BN435">
        <v>413963936.59181082</v>
      </c>
      <c r="BO435">
        <v>231396347.7552788</v>
      </c>
      <c r="BP435">
        <f t="shared" si="43"/>
        <v>8697461.2585019283</v>
      </c>
      <c r="BQ435">
        <f t="shared" si="44"/>
        <v>4.1334949278353891E-2</v>
      </c>
      <c r="BR435">
        <f t="shared" si="45"/>
        <v>0.86803393484543168</v>
      </c>
      <c r="BS435">
        <v>16.886488035151409</v>
      </c>
      <c r="BT435">
        <v>21.704849804702739</v>
      </c>
      <c r="BU435">
        <f t="shared" si="46"/>
        <v>38.591337839854148</v>
      </c>
      <c r="BV435">
        <f t="shared" si="47"/>
        <v>33564.666577589094</v>
      </c>
      <c r="BW435">
        <f t="shared" si="49"/>
        <v>123182.32633975198</v>
      </c>
      <c r="BX435">
        <f t="shared" si="48"/>
        <v>0.58542775413526793</v>
      </c>
    </row>
    <row r="436" spans="1:76" x14ac:dyDescent="0.25">
      <c r="A436">
        <v>27169</v>
      </c>
      <c r="B436" t="s">
        <v>502</v>
      </c>
      <c r="C436" t="s">
        <v>611</v>
      </c>
      <c r="D436" t="s">
        <v>719</v>
      </c>
      <c r="E436" t="s">
        <v>773</v>
      </c>
      <c r="F436">
        <v>69.281989999999993</v>
      </c>
      <c r="G436">
        <v>88.169989999999999</v>
      </c>
      <c r="H436" t="s">
        <v>826</v>
      </c>
      <c r="I436" t="s">
        <v>832</v>
      </c>
      <c r="J436" t="s">
        <v>839</v>
      </c>
      <c r="K436" t="s">
        <v>875</v>
      </c>
      <c r="L436">
        <v>2510000000</v>
      </c>
      <c r="M436">
        <v>8575474</v>
      </c>
      <c r="O436">
        <v>1939</v>
      </c>
      <c r="P436">
        <v>2037</v>
      </c>
      <c r="Q436">
        <v>98</v>
      </c>
      <c r="AD436">
        <v>240000</v>
      </c>
      <c r="AF436">
        <v>162500</v>
      </c>
      <c r="AG436">
        <v>180100</v>
      </c>
      <c r="AH436">
        <v>171000</v>
      </c>
      <c r="AI436">
        <v>210000</v>
      </c>
      <c r="AJ436">
        <v>207000</v>
      </c>
      <c r="AK436">
        <v>209000</v>
      </c>
      <c r="AL436">
        <v>176000</v>
      </c>
      <c r="AM436">
        <v>190000</v>
      </c>
      <c r="AN436">
        <v>185000</v>
      </c>
      <c r="AO436">
        <v>204000</v>
      </c>
      <c r="AP436">
        <v>207000</v>
      </c>
      <c r="AQ436">
        <v>206000</v>
      </c>
      <c r="AR436">
        <v>206979</v>
      </c>
      <c r="AS436">
        <v>196231</v>
      </c>
      <c r="AT436">
        <v>193996</v>
      </c>
      <c r="AU436">
        <v>196043</v>
      </c>
      <c r="AV436">
        <v>124200</v>
      </c>
      <c r="AW436">
        <v>124000</v>
      </c>
      <c r="AX436">
        <v>124000</v>
      </c>
      <c r="AY436">
        <v>122700</v>
      </c>
      <c r="AZ436">
        <v>122390</v>
      </c>
      <c r="BA436">
        <v>96916</v>
      </c>
      <c r="BB436">
        <v>50860</v>
      </c>
      <c r="BI436">
        <v>60154</v>
      </c>
      <c r="BJ436" t="s">
        <v>1256</v>
      </c>
      <c r="BK436">
        <v>6882606.6067538699</v>
      </c>
      <c r="BL436">
        <v>51669788.055967562</v>
      </c>
      <c r="BM436">
        <v>51669788.055967562</v>
      </c>
      <c r="BN436">
        <v>9293625263.9339485</v>
      </c>
      <c r="BO436">
        <v>5194876158.9961157</v>
      </c>
      <c r="BP436">
        <f t="shared" si="43"/>
        <v>28881963.979544833</v>
      </c>
      <c r="BQ436">
        <f t="shared" si="44"/>
        <v>4.1963700135357286E-3</v>
      </c>
      <c r="BR436">
        <f t="shared" si="45"/>
        <v>0.41124426132650138</v>
      </c>
      <c r="BS436">
        <v>1.1936705014963109</v>
      </c>
      <c r="BT436">
        <v>1.9163829311059279</v>
      </c>
      <c r="BU436">
        <f t="shared" si="46"/>
        <v>3.1100534326022391</v>
      </c>
      <c r="BV436">
        <f t="shared" si="47"/>
        <v>8982.4451214877645</v>
      </c>
      <c r="BW436">
        <f t="shared" si="49"/>
        <v>32965.573595860093</v>
      </c>
      <c r="BX436">
        <f t="shared" si="48"/>
        <v>4.7896931321791845E-3</v>
      </c>
    </row>
    <row r="437" spans="1:76" x14ac:dyDescent="0.25">
      <c r="A437">
        <v>31089</v>
      </c>
      <c r="B437" t="s">
        <v>503</v>
      </c>
      <c r="C437" t="s">
        <v>611</v>
      </c>
      <c r="D437" t="s">
        <v>720</v>
      </c>
      <c r="E437" t="s">
        <v>775</v>
      </c>
      <c r="F437">
        <v>-4.2335900000000004</v>
      </c>
      <c r="G437">
        <v>121.60422</v>
      </c>
      <c r="H437" t="s">
        <v>825</v>
      </c>
      <c r="I437" t="s">
        <v>832</v>
      </c>
      <c r="J437" t="s">
        <v>838</v>
      </c>
      <c r="K437" t="s">
        <v>881</v>
      </c>
      <c r="L437">
        <v>225840000</v>
      </c>
      <c r="M437">
        <v>1818100.4347826091</v>
      </c>
      <c r="O437">
        <v>1938</v>
      </c>
      <c r="P437">
        <v>2023</v>
      </c>
      <c r="Q437">
        <v>85</v>
      </c>
      <c r="AL437">
        <v>10111</v>
      </c>
      <c r="AM437">
        <v>10302</v>
      </c>
      <c r="AN437">
        <v>8804</v>
      </c>
      <c r="AO437">
        <v>8933</v>
      </c>
      <c r="AP437">
        <v>7945</v>
      </c>
      <c r="AQ437">
        <v>7338</v>
      </c>
      <c r="AR437">
        <v>14474</v>
      </c>
      <c r="AS437">
        <v>18532</v>
      </c>
      <c r="AT437">
        <v>17566</v>
      </c>
      <c r="AU437">
        <v>12550</v>
      </c>
      <c r="AV437">
        <v>18688</v>
      </c>
      <c r="AW437">
        <v>19690</v>
      </c>
      <c r="AX437">
        <v>18372</v>
      </c>
      <c r="AY437">
        <v>18249</v>
      </c>
      <c r="AZ437">
        <v>16851</v>
      </c>
      <c r="BA437">
        <v>17211</v>
      </c>
      <c r="BB437">
        <v>20293</v>
      </c>
      <c r="BC437">
        <v>21762</v>
      </c>
      <c r="BD437">
        <v>24868</v>
      </c>
      <c r="BE437">
        <v>25713</v>
      </c>
      <c r="BF437">
        <v>25970</v>
      </c>
      <c r="BG437">
        <v>25818</v>
      </c>
      <c r="BH437">
        <v>24334</v>
      </c>
      <c r="BI437">
        <v>21473</v>
      </c>
      <c r="BJ437" t="s">
        <v>1257</v>
      </c>
      <c r="BK437">
        <v>504224.49728662748</v>
      </c>
      <c r="BL437">
        <v>26471862.529018018</v>
      </c>
      <c r="BM437">
        <v>26471862.529018018</v>
      </c>
      <c r="BN437">
        <v>936823649.86146927</v>
      </c>
      <c r="BO437">
        <v>29657810.925948959</v>
      </c>
      <c r="BP437">
        <f t="shared" si="43"/>
        <v>838041.9237488549</v>
      </c>
      <c r="BQ437">
        <f t="shared" si="44"/>
        <v>1.6620412698284039E-3</v>
      </c>
      <c r="BR437">
        <f t="shared" si="45"/>
        <v>0.14127350793541432</v>
      </c>
      <c r="BS437">
        <v>68.023796972701703</v>
      </c>
      <c r="BT437">
        <v>14.107249210924021</v>
      </c>
      <c r="BU437">
        <f t="shared" si="46"/>
        <v>82.131046183625728</v>
      </c>
      <c r="BV437">
        <f t="shared" si="47"/>
        <v>6882.9259943231755</v>
      </c>
      <c r="BW437">
        <f t="shared" si="49"/>
        <v>25260.338399166052</v>
      </c>
      <c r="BX437">
        <f t="shared" si="48"/>
        <v>5.0097404102932265E-2</v>
      </c>
    </row>
    <row r="438" spans="1:76" x14ac:dyDescent="0.25">
      <c r="A438">
        <v>28013</v>
      </c>
      <c r="B438" t="s">
        <v>504</v>
      </c>
      <c r="C438" t="s">
        <v>611</v>
      </c>
      <c r="D438" t="s">
        <v>703</v>
      </c>
      <c r="E438" t="s">
        <v>816</v>
      </c>
      <c r="F438">
        <v>20.629770000000001</v>
      </c>
      <c r="G438">
        <v>-74.862409999999997</v>
      </c>
      <c r="H438" t="s">
        <v>825</v>
      </c>
      <c r="I438" t="s">
        <v>832</v>
      </c>
      <c r="J438" t="s">
        <v>838</v>
      </c>
      <c r="K438" t="s">
        <v>842</v>
      </c>
      <c r="L438">
        <v>310100000</v>
      </c>
      <c r="M438">
        <v>4093000</v>
      </c>
      <c r="O438">
        <v>1988</v>
      </c>
      <c r="P438">
        <v>2032</v>
      </c>
      <c r="Q438">
        <v>44</v>
      </c>
      <c r="AG438">
        <v>13000</v>
      </c>
      <c r="AH438">
        <v>15350</v>
      </c>
      <c r="AI438">
        <v>30482</v>
      </c>
      <c r="AJ438">
        <v>35109</v>
      </c>
      <c r="AK438">
        <v>34927</v>
      </c>
      <c r="AL438">
        <v>29200</v>
      </c>
      <c r="AM438">
        <v>32200</v>
      </c>
      <c r="AN438">
        <v>31500</v>
      </c>
      <c r="AO438">
        <v>31000</v>
      </c>
      <c r="AP438">
        <v>31000</v>
      </c>
      <c r="AQ438">
        <v>31500</v>
      </c>
      <c r="AR438">
        <v>32500</v>
      </c>
      <c r="AS438">
        <v>32000</v>
      </c>
      <c r="AT438">
        <v>26600</v>
      </c>
      <c r="AU438">
        <v>27900</v>
      </c>
      <c r="AV438">
        <v>27100</v>
      </c>
      <c r="AW438">
        <v>29200</v>
      </c>
      <c r="AX438">
        <v>27000</v>
      </c>
      <c r="AY438">
        <v>22078</v>
      </c>
      <c r="AZ438">
        <v>18677</v>
      </c>
      <c r="BA438">
        <v>20092</v>
      </c>
      <c r="BB438">
        <v>18672</v>
      </c>
      <c r="BC438">
        <v>21368</v>
      </c>
      <c r="BD438">
        <v>21492</v>
      </c>
      <c r="BE438">
        <v>15792</v>
      </c>
      <c r="BF438">
        <v>18094</v>
      </c>
      <c r="BG438">
        <v>15016</v>
      </c>
      <c r="BH438">
        <v>10132</v>
      </c>
      <c r="BI438">
        <v>11382</v>
      </c>
      <c r="BJ438" t="s">
        <v>1247</v>
      </c>
      <c r="BK438">
        <v>1016456.530099488</v>
      </c>
      <c r="BL438">
        <v>61642690.408473037</v>
      </c>
      <c r="BM438">
        <v>42504381.283135056</v>
      </c>
      <c r="BN438">
        <v>1068673655.728719</v>
      </c>
      <c r="BO438">
        <v>985509994.45559597</v>
      </c>
      <c r="BP438">
        <f t="shared" si="43"/>
        <v>39196711.11768689</v>
      </c>
      <c r="BQ438">
        <f t="shared" si="44"/>
        <v>3.8562112551778702E-2</v>
      </c>
      <c r="BR438">
        <f t="shared" si="45"/>
        <v>1.6967329522782628</v>
      </c>
      <c r="BS438">
        <v>24.406734427571831</v>
      </c>
      <c r="BT438">
        <v>10.144505776580811</v>
      </c>
      <c r="BU438">
        <f t="shared" si="46"/>
        <v>34.551240204152641</v>
      </c>
      <c r="BV438">
        <f t="shared" si="47"/>
        <v>135429.49810399802</v>
      </c>
      <c r="BW438">
        <f t="shared" si="49"/>
        <v>497026.2580416727</v>
      </c>
      <c r="BX438">
        <f t="shared" si="48"/>
        <v>0.48897935457507968</v>
      </c>
    </row>
    <row r="439" spans="1:76" x14ac:dyDescent="0.25">
      <c r="A439">
        <v>27187</v>
      </c>
      <c r="B439" t="s">
        <v>505</v>
      </c>
      <c r="C439" t="s">
        <v>611</v>
      </c>
      <c r="D439" t="s">
        <v>721</v>
      </c>
      <c r="E439" t="s">
        <v>818</v>
      </c>
      <c r="F439">
        <v>-5.57</v>
      </c>
      <c r="G439">
        <v>145.19499999999999</v>
      </c>
      <c r="H439" t="s">
        <v>825</v>
      </c>
      <c r="I439" t="s">
        <v>832</v>
      </c>
      <c r="J439" t="s">
        <v>838</v>
      </c>
      <c r="K439" t="s">
        <v>842</v>
      </c>
      <c r="L439">
        <v>75700000</v>
      </c>
      <c r="M439">
        <v>598136.36363636365</v>
      </c>
      <c r="O439">
        <v>2012</v>
      </c>
      <c r="P439">
        <v>2061</v>
      </c>
      <c r="Q439">
        <v>49</v>
      </c>
      <c r="AX439">
        <v>5283</v>
      </c>
      <c r="AY439">
        <v>11369</v>
      </c>
      <c r="AZ439">
        <v>20987</v>
      </c>
      <c r="BA439">
        <v>25581</v>
      </c>
      <c r="BB439">
        <v>22269</v>
      </c>
      <c r="BC439">
        <v>34666</v>
      </c>
      <c r="BD439">
        <v>35355</v>
      </c>
      <c r="BE439">
        <v>32722</v>
      </c>
      <c r="BF439">
        <v>33659</v>
      </c>
      <c r="BG439">
        <v>31594</v>
      </c>
      <c r="BH439">
        <v>34302</v>
      </c>
      <c r="BI439">
        <v>33604</v>
      </c>
      <c r="BJ439" t="s">
        <v>1258</v>
      </c>
      <c r="BK439">
        <v>494382.8104197887</v>
      </c>
      <c r="BL439">
        <v>7678649.3736184146</v>
      </c>
      <c r="BM439">
        <v>7678649.3736184146</v>
      </c>
      <c r="BN439">
        <v>260879057.5255208</v>
      </c>
      <c r="BO439">
        <v>240577576.84710929</v>
      </c>
      <c r="BP439">
        <f t="shared" si="43"/>
        <v>7081100.6344691981</v>
      </c>
      <c r="BQ439">
        <f t="shared" si="44"/>
        <v>1.4323112546037992E-2</v>
      </c>
      <c r="BR439">
        <f t="shared" si="45"/>
        <v>0.70183251475586161</v>
      </c>
      <c r="BS439">
        <v>35.750400765559299</v>
      </c>
      <c r="BT439">
        <v>17.472622224000169</v>
      </c>
      <c r="BU439">
        <f t="shared" si="46"/>
        <v>53.223022989559468</v>
      </c>
      <c r="BV439">
        <f t="shared" si="47"/>
        <v>37687.75818597382</v>
      </c>
      <c r="BW439">
        <f t="shared" si="49"/>
        <v>138314.07254252391</v>
      </c>
      <c r="BX439">
        <f t="shared" si="48"/>
        <v>0.2797712008333767</v>
      </c>
    </row>
    <row r="440" spans="1:76" x14ac:dyDescent="0.25">
      <c r="A440">
        <v>30053</v>
      </c>
      <c r="B440" t="s">
        <v>506</v>
      </c>
      <c r="C440" t="s">
        <v>611</v>
      </c>
      <c r="D440" t="s">
        <v>722</v>
      </c>
      <c r="E440" t="s">
        <v>765</v>
      </c>
      <c r="F440">
        <v>-33.645000000000003</v>
      </c>
      <c r="G440">
        <v>120.39610999999999</v>
      </c>
      <c r="H440" t="s">
        <v>825</v>
      </c>
      <c r="I440" t="s">
        <v>835</v>
      </c>
      <c r="J440" t="s">
        <v>838</v>
      </c>
      <c r="K440" t="s">
        <v>879</v>
      </c>
      <c r="L440">
        <v>263000000</v>
      </c>
      <c r="M440">
        <v>1198262.2727272729</v>
      </c>
      <c r="O440">
        <v>2008</v>
      </c>
      <c r="P440">
        <v>2040</v>
      </c>
      <c r="Q440">
        <v>32</v>
      </c>
      <c r="AT440">
        <v>7500</v>
      </c>
      <c r="AU440">
        <v>3000</v>
      </c>
      <c r="AW440">
        <v>5666</v>
      </c>
      <c r="AX440">
        <v>32884</v>
      </c>
      <c r="AY440">
        <v>38103</v>
      </c>
      <c r="AZ440">
        <v>36445</v>
      </c>
      <c r="BA440">
        <v>26668</v>
      </c>
      <c r="BB440">
        <v>23624</v>
      </c>
      <c r="BC440">
        <v>17837</v>
      </c>
      <c r="BD440">
        <v>0</v>
      </c>
      <c r="BE440">
        <v>0</v>
      </c>
      <c r="BF440">
        <v>12695</v>
      </c>
      <c r="BG440">
        <v>16818</v>
      </c>
      <c r="BH440">
        <v>21529</v>
      </c>
      <c r="BI440">
        <v>21725</v>
      </c>
      <c r="BJ440" t="s">
        <v>1259</v>
      </c>
      <c r="BK440">
        <v>427063.69174648513</v>
      </c>
      <c r="BL440">
        <v>31718809.799574371</v>
      </c>
      <c r="BM440">
        <v>31718809.799574371</v>
      </c>
      <c r="BN440">
        <v>1093955901.8498819</v>
      </c>
      <c r="BO440">
        <v>33025353.400571112</v>
      </c>
      <c r="BP440">
        <f t="shared" si="43"/>
        <v>957556.79118790338</v>
      </c>
      <c r="BQ440">
        <f t="shared" si="44"/>
        <v>2.2421873123232663E-3</v>
      </c>
      <c r="BR440">
        <f t="shared" si="45"/>
        <v>7.1749993994344521E-2</v>
      </c>
      <c r="BS440">
        <v>35.303887730851649</v>
      </c>
      <c r="BT440">
        <v>17.804690069573901</v>
      </c>
      <c r="BU440">
        <f t="shared" si="46"/>
        <v>53.10857780042555</v>
      </c>
      <c r="BV440">
        <f t="shared" si="47"/>
        <v>5085.4479343128614</v>
      </c>
      <c r="BW440">
        <f t="shared" si="49"/>
        <v>18663.5939189282</v>
      </c>
      <c r="BX440">
        <f t="shared" si="48"/>
        <v>4.3702132210310538E-2</v>
      </c>
    </row>
    <row r="441" spans="1:76" x14ac:dyDescent="0.25">
      <c r="A441">
        <v>34257</v>
      </c>
      <c r="B441" t="s">
        <v>507</v>
      </c>
      <c r="C441" t="s">
        <v>611</v>
      </c>
      <c r="D441" t="s">
        <v>723</v>
      </c>
      <c r="E441" t="s">
        <v>780</v>
      </c>
      <c r="F441">
        <v>8.5997500000000002</v>
      </c>
      <c r="G441">
        <v>117.46561</v>
      </c>
      <c r="H441" t="s">
        <v>825</v>
      </c>
      <c r="I441" t="s">
        <v>832</v>
      </c>
      <c r="J441" t="s">
        <v>838</v>
      </c>
      <c r="K441" t="s">
        <v>879</v>
      </c>
      <c r="L441">
        <v>61726000</v>
      </c>
      <c r="M441">
        <v>636095.71428571432</v>
      </c>
      <c r="O441">
        <v>1975</v>
      </c>
      <c r="P441">
        <v>2026</v>
      </c>
      <c r="Q441">
        <v>51</v>
      </c>
      <c r="AL441">
        <v>6000</v>
      </c>
      <c r="AM441">
        <v>5000</v>
      </c>
      <c r="AN441">
        <v>10000</v>
      </c>
      <c r="AO441">
        <v>4065</v>
      </c>
      <c r="AP441">
        <v>5101</v>
      </c>
      <c r="AQ441">
        <v>8606</v>
      </c>
      <c r="AR441">
        <v>3785</v>
      </c>
      <c r="AS441">
        <v>10079</v>
      </c>
      <c r="AT441">
        <v>11000</v>
      </c>
      <c r="AU441">
        <v>17800</v>
      </c>
      <c r="AV441">
        <v>19500</v>
      </c>
      <c r="AW441">
        <v>20000</v>
      </c>
      <c r="AX441">
        <v>23891</v>
      </c>
      <c r="AY441">
        <v>23500</v>
      </c>
      <c r="BA441">
        <v>23600</v>
      </c>
      <c r="BB441">
        <v>21500</v>
      </c>
      <c r="BC441">
        <v>20900</v>
      </c>
      <c r="BD441">
        <v>22200</v>
      </c>
      <c r="BE441">
        <v>19500</v>
      </c>
      <c r="BF441">
        <v>19100</v>
      </c>
      <c r="BG441">
        <v>18400</v>
      </c>
      <c r="BH441">
        <v>18500</v>
      </c>
      <c r="BI441">
        <v>17000</v>
      </c>
      <c r="BJ441" t="s">
        <v>1260</v>
      </c>
      <c r="BK441">
        <v>415750.93835079682</v>
      </c>
      <c r="BL441">
        <v>15601964.26126039</v>
      </c>
      <c r="BM441">
        <v>15601964.26126039</v>
      </c>
      <c r="BN441">
        <v>256050197.53519759</v>
      </c>
      <c r="BO441">
        <v>8105995.5597552462</v>
      </c>
      <c r="BP441">
        <f t="shared" si="43"/>
        <v>493924.45013775787</v>
      </c>
      <c r="BQ441">
        <f t="shared" si="44"/>
        <v>1.1880296701122556E-3</v>
      </c>
      <c r="BR441">
        <f t="shared" si="45"/>
        <v>6.0589513175725036E-2</v>
      </c>
      <c r="BS441">
        <v>50.618609238255367</v>
      </c>
      <c r="BT441">
        <v>11.95469101721368</v>
      </c>
      <c r="BU441">
        <f t="shared" si="46"/>
        <v>62.57330025546905</v>
      </c>
      <c r="BV441">
        <f t="shared" si="47"/>
        <v>3090.6482921987372</v>
      </c>
      <c r="BW441">
        <f t="shared" si="49"/>
        <v>11342.679232369364</v>
      </c>
      <c r="BX441">
        <f t="shared" si="48"/>
        <v>2.7282389974544782E-2</v>
      </c>
    </row>
    <row r="442" spans="1:76" x14ac:dyDescent="0.25">
      <c r="A442">
        <v>33832</v>
      </c>
      <c r="B442" t="s">
        <v>508</v>
      </c>
      <c r="C442" t="s">
        <v>611</v>
      </c>
      <c r="D442" t="s">
        <v>724</v>
      </c>
      <c r="E442" t="s">
        <v>769</v>
      </c>
      <c r="F442">
        <v>-14.189019999999999</v>
      </c>
      <c r="G442">
        <v>-39.711440000000003</v>
      </c>
      <c r="H442" t="s">
        <v>825</v>
      </c>
      <c r="I442" t="s">
        <v>832</v>
      </c>
      <c r="J442" t="s">
        <v>838</v>
      </c>
      <c r="L442">
        <v>159300000</v>
      </c>
      <c r="M442">
        <v>553728.4615384615</v>
      </c>
      <c r="O442">
        <v>2009</v>
      </c>
      <c r="P442">
        <v>2054</v>
      </c>
      <c r="Q442">
        <v>45</v>
      </c>
      <c r="AU442">
        <v>880</v>
      </c>
      <c r="AV442">
        <v>10375</v>
      </c>
      <c r="AW442">
        <v>15854</v>
      </c>
      <c r="AX442">
        <v>19253</v>
      </c>
      <c r="AY442">
        <v>15626</v>
      </c>
      <c r="AZ442">
        <v>12047</v>
      </c>
      <c r="BA442">
        <v>16110</v>
      </c>
      <c r="BB442">
        <v>3000</v>
      </c>
      <c r="BF442">
        <v>9159</v>
      </c>
      <c r="BG442">
        <v>14449</v>
      </c>
      <c r="BH442">
        <v>15998</v>
      </c>
      <c r="BI442">
        <v>15998</v>
      </c>
      <c r="BJ442" t="s">
        <v>1261</v>
      </c>
      <c r="BK442">
        <v>159607.77066657599</v>
      </c>
      <c r="BL442">
        <v>9828045.1691095755</v>
      </c>
      <c r="BM442">
        <v>9828045.1691095755</v>
      </c>
      <c r="BN442">
        <v>589801086.76893115</v>
      </c>
      <c r="BO442">
        <v>329789785.48417449</v>
      </c>
      <c r="BP442">
        <f t="shared" si="43"/>
        <v>5495393.2448741626</v>
      </c>
      <c r="BQ442">
        <f t="shared" si="44"/>
        <v>3.4430612130747412E-2</v>
      </c>
      <c r="BR442">
        <f t="shared" si="45"/>
        <v>1.5493775458836336</v>
      </c>
      <c r="BS442">
        <v>47.376724102935903</v>
      </c>
      <c r="BT442">
        <v>9.4688889823507356</v>
      </c>
      <c r="BU442">
        <f t="shared" si="46"/>
        <v>56.845613085286637</v>
      </c>
      <c r="BV442">
        <f t="shared" si="47"/>
        <v>31238.899814961449</v>
      </c>
      <c r="BW442">
        <f t="shared" si="49"/>
        <v>114646.76232090851</v>
      </c>
      <c r="BX442">
        <f t="shared" si="48"/>
        <v>0.71830313675897417</v>
      </c>
    </row>
    <row r="443" spans="1:76" x14ac:dyDescent="0.25">
      <c r="A443">
        <v>27713</v>
      </c>
      <c r="B443" t="s">
        <v>509</v>
      </c>
      <c r="C443" t="s">
        <v>611</v>
      </c>
      <c r="D443" t="s">
        <v>725</v>
      </c>
      <c r="E443" t="s">
        <v>765</v>
      </c>
      <c r="F443">
        <v>-17.350930000000002</v>
      </c>
      <c r="G443">
        <v>128.02609000000001</v>
      </c>
      <c r="H443" t="s">
        <v>825</v>
      </c>
      <c r="I443" t="s">
        <v>832</v>
      </c>
      <c r="J443" t="s">
        <v>839</v>
      </c>
      <c r="K443" t="s">
        <v>882</v>
      </c>
      <c r="L443">
        <v>8698000</v>
      </c>
      <c r="M443">
        <v>63293.909090909088</v>
      </c>
      <c r="O443">
        <v>2004</v>
      </c>
      <c r="P443">
        <v>2035</v>
      </c>
      <c r="Q443">
        <v>31</v>
      </c>
      <c r="AP443">
        <v>2698</v>
      </c>
      <c r="AQ443">
        <v>5876</v>
      </c>
      <c r="AR443">
        <v>7490</v>
      </c>
      <c r="AS443">
        <v>8010</v>
      </c>
      <c r="AT443">
        <v>7579</v>
      </c>
      <c r="AU443">
        <v>8062</v>
      </c>
      <c r="AV443">
        <v>7273</v>
      </c>
      <c r="AW443">
        <v>6921</v>
      </c>
      <c r="AX443">
        <v>8633</v>
      </c>
      <c r="AY443">
        <v>7703</v>
      </c>
      <c r="AZ443">
        <v>8481</v>
      </c>
      <c r="BA443">
        <v>8726</v>
      </c>
      <c r="BB443">
        <v>9845</v>
      </c>
      <c r="BE443">
        <v>2484</v>
      </c>
      <c r="BF443">
        <v>3417</v>
      </c>
      <c r="BH443">
        <v>3044</v>
      </c>
      <c r="BI443">
        <v>5402</v>
      </c>
      <c r="BJ443" t="s">
        <v>1262</v>
      </c>
      <c r="BK443">
        <v>159469.24543718871</v>
      </c>
      <c r="BL443">
        <v>3430760.4499692949</v>
      </c>
      <c r="BM443">
        <v>3430760.4499692949</v>
      </c>
      <c r="BN443">
        <v>36087047.1400337</v>
      </c>
      <c r="BO443">
        <v>1117539.196771421</v>
      </c>
      <c r="BP443">
        <f t="shared" si="43"/>
        <v>106243.36379466554</v>
      </c>
      <c r="BQ443">
        <f t="shared" si="44"/>
        <v>6.6623105604718229E-4</v>
      </c>
      <c r="BR443">
        <f t="shared" si="45"/>
        <v>2.0653162737462649E-2</v>
      </c>
      <c r="BS443">
        <v>3.7714482258202722</v>
      </c>
      <c r="BT443">
        <v>3.4661139834719759</v>
      </c>
      <c r="BU443">
        <f t="shared" si="46"/>
        <v>7.237562209292248</v>
      </c>
      <c r="BV443">
        <f t="shared" si="47"/>
        <v>76.894295478835957</v>
      </c>
      <c r="BW443">
        <f t="shared" si="49"/>
        <v>282.20206440732795</v>
      </c>
      <c r="BX443">
        <f t="shared" si="48"/>
        <v>1.7696331580027505E-3</v>
      </c>
    </row>
    <row r="444" spans="1:76" x14ac:dyDescent="0.25">
      <c r="A444">
        <v>27053</v>
      </c>
      <c r="B444" t="s">
        <v>510</v>
      </c>
      <c r="C444" t="s">
        <v>611</v>
      </c>
      <c r="D444" t="s">
        <v>726</v>
      </c>
      <c r="E444" t="s">
        <v>817</v>
      </c>
      <c r="F444">
        <v>-22.06372</v>
      </c>
      <c r="G444">
        <v>27.80172</v>
      </c>
      <c r="H444" t="s">
        <v>825</v>
      </c>
      <c r="I444" t="s">
        <v>835</v>
      </c>
      <c r="J444" t="s">
        <v>839</v>
      </c>
      <c r="L444">
        <v>94000000</v>
      </c>
      <c r="M444">
        <v>420827.58620689658</v>
      </c>
      <c r="O444">
        <v>1986</v>
      </c>
      <c r="P444">
        <v>2016</v>
      </c>
      <c r="Q444">
        <v>30</v>
      </c>
      <c r="X444">
        <v>18930</v>
      </c>
      <c r="Y444">
        <v>16490</v>
      </c>
      <c r="Z444">
        <v>22490</v>
      </c>
      <c r="AA444">
        <v>19720</v>
      </c>
      <c r="AB444">
        <v>18980</v>
      </c>
      <c r="AC444">
        <v>19200</v>
      </c>
      <c r="AD444">
        <v>17270</v>
      </c>
      <c r="AH444">
        <v>17461</v>
      </c>
      <c r="AI444">
        <v>14996</v>
      </c>
      <c r="AK444">
        <v>22440</v>
      </c>
      <c r="AL444">
        <v>22440</v>
      </c>
      <c r="AM444">
        <v>22349</v>
      </c>
      <c r="AN444">
        <v>22055</v>
      </c>
      <c r="AO444">
        <v>20281</v>
      </c>
      <c r="AP444">
        <v>18719</v>
      </c>
      <c r="AQ444">
        <v>21000</v>
      </c>
      <c r="AR444">
        <v>19500</v>
      </c>
      <c r="AS444">
        <v>18750</v>
      </c>
      <c r="AT444">
        <v>21375</v>
      </c>
      <c r="AU444">
        <v>21000</v>
      </c>
      <c r="AV444">
        <v>12000</v>
      </c>
      <c r="AW444">
        <v>10000</v>
      </c>
      <c r="AX444">
        <v>14000</v>
      </c>
      <c r="AY444">
        <v>15000</v>
      </c>
      <c r="AZ444">
        <v>15000</v>
      </c>
      <c r="BA444">
        <v>15000</v>
      </c>
      <c r="BB444">
        <v>11220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1263</v>
      </c>
      <c r="BK444">
        <v>867513.35862365121</v>
      </c>
      <c r="BL444">
        <v>9513069.9653789587</v>
      </c>
      <c r="BM444">
        <v>9513069.9653789587</v>
      </c>
      <c r="BN444">
        <v>348049424.35729557</v>
      </c>
      <c r="BO444">
        <v>194579526.4874467</v>
      </c>
      <c r="BP444">
        <f t="shared" si="43"/>
        <v>5318349.9806773588</v>
      </c>
      <c r="BQ444">
        <f t="shared" si="44"/>
        <v>6.1305683973733377E-3</v>
      </c>
      <c r="BR444">
        <f t="shared" si="45"/>
        <v>0.18391705192120014</v>
      </c>
      <c r="BS444">
        <v>14.53538889604576</v>
      </c>
      <c r="BT444">
        <v>15.13660471111571</v>
      </c>
      <c r="BU444">
        <f t="shared" si="46"/>
        <v>29.671993607161468</v>
      </c>
      <c r="BV444">
        <f t="shared" si="47"/>
        <v>15780.604662730591</v>
      </c>
      <c r="BW444">
        <f t="shared" si="49"/>
        <v>57914.819112221267</v>
      </c>
      <c r="BX444">
        <f t="shared" si="48"/>
        <v>6.6759570370311896E-2</v>
      </c>
    </row>
    <row r="445" spans="1:76" x14ac:dyDescent="0.25">
      <c r="A445">
        <v>27363</v>
      </c>
      <c r="B445" t="s">
        <v>511</v>
      </c>
      <c r="C445" t="s">
        <v>611</v>
      </c>
      <c r="D445" t="s">
        <v>703</v>
      </c>
      <c r="E445" t="s">
        <v>775</v>
      </c>
      <c r="F445">
        <v>-2.5679799999999999</v>
      </c>
      <c r="G445">
        <v>121.37506</v>
      </c>
      <c r="H445" t="s">
        <v>825</v>
      </c>
      <c r="I445" t="s">
        <v>832</v>
      </c>
      <c r="J445" t="s">
        <v>838</v>
      </c>
      <c r="K445" t="s">
        <v>881</v>
      </c>
      <c r="L445">
        <v>648081263</v>
      </c>
      <c r="M445">
        <v>2265008.416666667</v>
      </c>
      <c r="O445">
        <v>1977</v>
      </c>
      <c r="P445">
        <v>2045</v>
      </c>
      <c r="Q445">
        <v>68</v>
      </c>
      <c r="Y445">
        <v>26000</v>
      </c>
      <c r="Z445">
        <v>28600</v>
      </c>
      <c r="AA445">
        <v>28600</v>
      </c>
      <c r="AB445">
        <v>27000</v>
      </c>
      <c r="AC445">
        <v>34430</v>
      </c>
      <c r="AD445">
        <v>36330</v>
      </c>
      <c r="AE445">
        <v>34000</v>
      </c>
      <c r="AF445">
        <v>45000</v>
      </c>
      <c r="AG445">
        <v>45000</v>
      </c>
      <c r="AH445">
        <v>39500</v>
      </c>
      <c r="AI445">
        <v>31300</v>
      </c>
      <c r="AJ445">
        <v>35500</v>
      </c>
      <c r="AK445">
        <v>45400</v>
      </c>
      <c r="AL445">
        <v>59200</v>
      </c>
      <c r="AM445">
        <v>62600</v>
      </c>
      <c r="AN445">
        <v>59500</v>
      </c>
      <c r="AO445">
        <v>70200</v>
      </c>
      <c r="AP445">
        <v>72200</v>
      </c>
      <c r="AQ445">
        <v>76204</v>
      </c>
      <c r="AR445">
        <v>70000</v>
      </c>
      <c r="AS445">
        <v>75800</v>
      </c>
      <c r="AT445">
        <v>68300</v>
      </c>
      <c r="AU445">
        <v>67329</v>
      </c>
      <c r="AV445">
        <v>75989</v>
      </c>
      <c r="AW445">
        <v>66900</v>
      </c>
      <c r="AX445">
        <v>70717</v>
      </c>
      <c r="AY445">
        <v>75802</v>
      </c>
      <c r="AZ445">
        <v>78726</v>
      </c>
      <c r="BA445">
        <v>81177</v>
      </c>
      <c r="BB445">
        <v>77581</v>
      </c>
      <c r="BC445">
        <v>76807</v>
      </c>
      <c r="BD445">
        <v>74806</v>
      </c>
      <c r="BE445">
        <v>71025</v>
      </c>
      <c r="BF445">
        <v>72237</v>
      </c>
      <c r="BG445">
        <v>65388</v>
      </c>
      <c r="BH445">
        <v>60090</v>
      </c>
      <c r="BI445">
        <v>70728</v>
      </c>
      <c r="BJ445" t="s">
        <v>1264</v>
      </c>
      <c r="BK445">
        <v>3225170.537561575</v>
      </c>
      <c r="BL445">
        <v>79184800.515357122</v>
      </c>
      <c r="BM445">
        <v>79184800.515357122</v>
      </c>
      <c r="BN445">
        <v>2233432352.5943089</v>
      </c>
      <c r="BO445">
        <v>2059627739.135458</v>
      </c>
      <c r="BP445">
        <f t="shared" si="43"/>
        <v>73022678.063158646</v>
      </c>
      <c r="BQ445">
        <f t="shared" si="44"/>
        <v>2.2641493593194062E-2</v>
      </c>
      <c r="BR445">
        <f t="shared" si="45"/>
        <v>1.5396215643371962</v>
      </c>
      <c r="BS445">
        <v>83.644908980402221</v>
      </c>
      <c r="BT445">
        <v>12.663428217529979</v>
      </c>
      <c r="BU445">
        <f t="shared" si="46"/>
        <v>96.308337197932204</v>
      </c>
      <c r="BV445">
        <f t="shared" si="47"/>
        <v>703269.27020027302</v>
      </c>
      <c r="BW445">
        <f t="shared" si="49"/>
        <v>2580998.2216350017</v>
      </c>
      <c r="BX445">
        <f t="shared" si="48"/>
        <v>0.80026720806720297</v>
      </c>
    </row>
    <row r="446" spans="1:76" x14ac:dyDescent="0.25">
      <c r="A446">
        <v>29157</v>
      </c>
      <c r="B446" t="s">
        <v>512</v>
      </c>
      <c r="C446" t="s">
        <v>611</v>
      </c>
      <c r="D446" t="s">
        <v>712</v>
      </c>
      <c r="E446" t="s">
        <v>780</v>
      </c>
      <c r="F446">
        <v>9.5299999999999994</v>
      </c>
      <c r="G446">
        <v>125.81704000000001</v>
      </c>
      <c r="H446" t="s">
        <v>825</v>
      </c>
      <c r="I446" t="s">
        <v>832</v>
      </c>
      <c r="J446" t="s">
        <v>838</v>
      </c>
      <c r="K446" t="s">
        <v>879</v>
      </c>
      <c r="L446">
        <v>142416000</v>
      </c>
      <c r="M446">
        <v>1296078.5714285709</v>
      </c>
      <c r="O446">
        <v>1987</v>
      </c>
      <c r="P446">
        <v>2043</v>
      </c>
      <c r="Q446">
        <v>56</v>
      </c>
      <c r="AH446">
        <v>4000</v>
      </c>
      <c r="AI446">
        <v>6000</v>
      </c>
      <c r="AO446">
        <v>7215</v>
      </c>
      <c r="AP446">
        <v>8172</v>
      </c>
      <c r="AQ446">
        <v>10758</v>
      </c>
      <c r="AR446">
        <v>8962</v>
      </c>
      <c r="AS446">
        <v>10597</v>
      </c>
      <c r="AT446">
        <v>10500</v>
      </c>
      <c r="AU446">
        <v>6816</v>
      </c>
      <c r="AV446">
        <v>13608</v>
      </c>
      <c r="AW446">
        <v>11068</v>
      </c>
      <c r="AX446">
        <v>18644</v>
      </c>
      <c r="AY446">
        <v>14849</v>
      </c>
      <c r="AZ446">
        <v>21100</v>
      </c>
      <c r="BA446">
        <v>28100</v>
      </c>
      <c r="BB446">
        <v>27300</v>
      </c>
      <c r="BC446">
        <v>29600</v>
      </c>
      <c r="BD446">
        <v>26600</v>
      </c>
      <c r="BE446">
        <v>31400</v>
      </c>
      <c r="BF446">
        <v>30600</v>
      </c>
      <c r="BG446">
        <v>25200</v>
      </c>
      <c r="BH446">
        <v>30000</v>
      </c>
      <c r="BI446">
        <v>29000</v>
      </c>
      <c r="BJ446" t="s">
        <v>1265</v>
      </c>
      <c r="BK446">
        <v>778495.97617625177</v>
      </c>
      <c r="BL446">
        <v>48161223.428753547</v>
      </c>
      <c r="BM446">
        <v>48161223.428753547</v>
      </c>
      <c r="BN446">
        <v>590766369.63633966</v>
      </c>
      <c r="BO446">
        <v>18702385.763504889</v>
      </c>
      <c r="BP446">
        <f t="shared" si="43"/>
        <v>1524680.1878064997</v>
      </c>
      <c r="BQ446">
        <f t="shared" si="44"/>
        <v>1.9584946287009601E-3</v>
      </c>
      <c r="BR446">
        <f t="shared" si="45"/>
        <v>0.10967569920725376</v>
      </c>
      <c r="BS446">
        <v>54.805607662047677</v>
      </c>
      <c r="BT446">
        <v>11.547728298690171</v>
      </c>
      <c r="BU446">
        <f t="shared" si="46"/>
        <v>66.353335960737851</v>
      </c>
      <c r="BV446">
        <f t="shared" si="47"/>
        <v>10116.761673420555</v>
      </c>
      <c r="BW446">
        <f t="shared" si="49"/>
        <v>37128.515341453436</v>
      </c>
      <c r="BX446">
        <f t="shared" si="48"/>
        <v>4.7692623311706782E-2</v>
      </c>
    </row>
    <row r="447" spans="1:76" x14ac:dyDescent="0.25">
      <c r="A447">
        <v>33191</v>
      </c>
      <c r="B447" t="s">
        <v>513</v>
      </c>
      <c r="C447" t="s">
        <v>611</v>
      </c>
      <c r="D447" t="s">
        <v>727</v>
      </c>
      <c r="E447" t="s">
        <v>819</v>
      </c>
      <c r="F447">
        <v>23.578330000000001</v>
      </c>
      <c r="G447">
        <v>96.152500000000003</v>
      </c>
      <c r="H447" t="s">
        <v>825</v>
      </c>
      <c r="I447" t="s">
        <v>832</v>
      </c>
      <c r="J447" t="s">
        <v>838</v>
      </c>
      <c r="K447" t="s">
        <v>842</v>
      </c>
      <c r="L447">
        <v>50000000</v>
      </c>
      <c r="M447">
        <v>493333.33333333331</v>
      </c>
      <c r="O447">
        <v>2011</v>
      </c>
      <c r="P447">
        <v>2059</v>
      </c>
      <c r="Q447">
        <v>48</v>
      </c>
      <c r="AY447">
        <v>3100</v>
      </c>
      <c r="AZ447">
        <v>17417</v>
      </c>
      <c r="BA447">
        <v>23000</v>
      </c>
      <c r="BB447">
        <v>20000</v>
      </c>
      <c r="BC447">
        <v>20000</v>
      </c>
      <c r="BD447">
        <v>21000</v>
      </c>
      <c r="BE447">
        <v>20000</v>
      </c>
      <c r="BF447">
        <v>22200</v>
      </c>
      <c r="BG447">
        <v>18000</v>
      </c>
      <c r="BH447">
        <v>10000</v>
      </c>
      <c r="BI447">
        <v>20000</v>
      </c>
      <c r="BJ447" t="s">
        <v>1266</v>
      </c>
      <c r="BK447">
        <v>322444.46649314032</v>
      </c>
      <c r="BL447">
        <v>6948156.9021481955</v>
      </c>
      <c r="BM447">
        <v>6948156.9021481955</v>
      </c>
      <c r="BN447">
        <v>221531112.99035579</v>
      </c>
      <c r="BO447">
        <v>67114390.850210056</v>
      </c>
      <c r="BP447">
        <f t="shared" si="43"/>
        <v>2104992.4397737295</v>
      </c>
      <c r="BQ447">
        <f t="shared" si="44"/>
        <v>6.5282324819133184E-3</v>
      </c>
      <c r="BR447">
        <f t="shared" si="45"/>
        <v>0.31335515913183931</v>
      </c>
      <c r="BS447">
        <v>76.573840103940071</v>
      </c>
      <c r="BT447">
        <v>6.9479892177220002</v>
      </c>
      <c r="BU447">
        <f t="shared" si="46"/>
        <v>83.521829321662068</v>
      </c>
      <c r="BV447">
        <f t="shared" si="47"/>
        <v>17581.281927817046</v>
      </c>
      <c r="BW447">
        <f t="shared" si="49"/>
        <v>64523.304675088562</v>
      </c>
      <c r="BX447">
        <f t="shared" si="48"/>
        <v>0.20010672031942353</v>
      </c>
    </row>
    <row r="448" spans="1:76" x14ac:dyDescent="0.25">
      <c r="A448">
        <v>35352</v>
      </c>
      <c r="B448" t="s">
        <v>514</v>
      </c>
      <c r="C448" t="s">
        <v>611</v>
      </c>
      <c r="D448" t="s">
        <v>728</v>
      </c>
      <c r="E448" t="s">
        <v>814</v>
      </c>
      <c r="F448">
        <v>63.972000000000001</v>
      </c>
      <c r="G448">
        <v>28.079000000000001</v>
      </c>
      <c r="H448" t="s">
        <v>825</v>
      </c>
      <c r="I448" t="s">
        <v>832</v>
      </c>
      <c r="J448" t="s">
        <v>838</v>
      </c>
      <c r="K448" t="s">
        <v>883</v>
      </c>
      <c r="L448">
        <v>1499000000</v>
      </c>
      <c r="M448">
        <v>2109964.444444444</v>
      </c>
      <c r="O448">
        <v>2009</v>
      </c>
      <c r="P448">
        <v>2069</v>
      </c>
      <c r="Q448">
        <v>60</v>
      </c>
      <c r="AU448">
        <v>723</v>
      </c>
      <c r="AV448">
        <v>10382</v>
      </c>
      <c r="AW448">
        <v>16087</v>
      </c>
      <c r="AX448">
        <v>12916</v>
      </c>
      <c r="AY448">
        <v>8662</v>
      </c>
      <c r="AZ448">
        <v>12257</v>
      </c>
      <c r="BA448">
        <v>578</v>
      </c>
      <c r="BB448">
        <v>9554</v>
      </c>
      <c r="BC448">
        <v>20864</v>
      </c>
      <c r="BD448">
        <v>27377</v>
      </c>
      <c r="BE448">
        <v>27468</v>
      </c>
      <c r="BF448">
        <v>28740</v>
      </c>
      <c r="BG448">
        <v>28582</v>
      </c>
      <c r="BH448">
        <v>28622</v>
      </c>
      <c r="BI448">
        <v>30000</v>
      </c>
      <c r="BJ448" t="s">
        <v>1267</v>
      </c>
      <c r="BK448">
        <v>560467.39940765651</v>
      </c>
      <c r="BL448">
        <v>20281753.422722209</v>
      </c>
      <c r="BM448">
        <v>20281753.422722209</v>
      </c>
      <c r="BN448">
        <v>5923327044.0080757</v>
      </c>
      <c r="BO448">
        <v>2259637562.4592161</v>
      </c>
      <c r="BP448">
        <f t="shared" si="43"/>
        <v>7737106.4481200697</v>
      </c>
      <c r="BQ448">
        <f t="shared" si="44"/>
        <v>1.3804739501882209E-2</v>
      </c>
      <c r="BR448">
        <f t="shared" si="45"/>
        <v>0.82828437011293254</v>
      </c>
      <c r="BS448">
        <v>40.161462390005902</v>
      </c>
      <c r="BT448">
        <v>13.48219716075941</v>
      </c>
      <c r="BU448">
        <f t="shared" si="46"/>
        <v>53.643659550765314</v>
      </c>
      <c r="BV448">
        <f t="shared" si="47"/>
        <v>41504.67042109841</v>
      </c>
      <c r="BW448">
        <f t="shared" si="49"/>
        <v>152322.14044543117</v>
      </c>
      <c r="BX448">
        <f t="shared" si="48"/>
        <v>0.27177698579153131</v>
      </c>
    </row>
    <row r="449" spans="1:76" x14ac:dyDescent="0.25">
      <c r="A449">
        <v>27950</v>
      </c>
      <c r="B449" t="s">
        <v>515</v>
      </c>
      <c r="C449" t="s">
        <v>611</v>
      </c>
      <c r="D449" t="s">
        <v>703</v>
      </c>
      <c r="E449" t="s">
        <v>769</v>
      </c>
      <c r="F449">
        <v>-14.419359999999999</v>
      </c>
      <c r="G449">
        <v>-48.438890000000001</v>
      </c>
      <c r="H449" t="s">
        <v>825</v>
      </c>
      <c r="I449" t="s">
        <v>837</v>
      </c>
      <c r="J449" t="s">
        <v>838</v>
      </c>
      <c r="K449" t="s">
        <v>842</v>
      </c>
      <c r="L449">
        <v>30000000</v>
      </c>
      <c r="M449">
        <v>390000</v>
      </c>
      <c r="O449">
        <v>1990</v>
      </c>
      <c r="P449">
        <v>2039</v>
      </c>
      <c r="Q449">
        <v>49</v>
      </c>
      <c r="AI449">
        <v>8800</v>
      </c>
      <c r="AJ449">
        <v>13000</v>
      </c>
      <c r="AK449">
        <v>16300</v>
      </c>
      <c r="AL449">
        <v>16900</v>
      </c>
      <c r="AM449">
        <v>17700</v>
      </c>
      <c r="AN449">
        <v>18100</v>
      </c>
      <c r="AO449">
        <v>18100</v>
      </c>
      <c r="AP449">
        <v>19741</v>
      </c>
      <c r="AQ449">
        <v>23000</v>
      </c>
      <c r="AR449">
        <v>19600</v>
      </c>
      <c r="AS449">
        <v>22800</v>
      </c>
      <c r="AT449">
        <v>22800</v>
      </c>
      <c r="AU449">
        <v>19000</v>
      </c>
      <c r="AV449">
        <v>25000</v>
      </c>
      <c r="AW449">
        <v>25000</v>
      </c>
      <c r="AX449">
        <v>25000</v>
      </c>
      <c r="AY449">
        <v>25000</v>
      </c>
      <c r="AZ449">
        <v>25000</v>
      </c>
      <c r="BA449">
        <v>25000</v>
      </c>
      <c r="BB449">
        <v>4167</v>
      </c>
      <c r="BJ449" t="s">
        <v>1268</v>
      </c>
      <c r="BK449">
        <v>863238.44761661789</v>
      </c>
      <c r="BL449">
        <v>50550467.669993669</v>
      </c>
      <c r="BM449">
        <v>50550467.669993669</v>
      </c>
      <c r="BN449">
        <v>103386680.6574059</v>
      </c>
      <c r="BO449">
        <v>95341179.728048623</v>
      </c>
      <c r="BP449">
        <f t="shared" si="43"/>
        <v>46616654.996714413</v>
      </c>
      <c r="BQ449">
        <f t="shared" si="44"/>
        <v>5.4002060642018387E-2</v>
      </c>
      <c r="BR449">
        <f t="shared" si="45"/>
        <v>2.646100971458901</v>
      </c>
      <c r="BS449">
        <v>54.680710698317647</v>
      </c>
      <c r="BT449">
        <v>13.87684416382522</v>
      </c>
      <c r="BU449">
        <f t="shared" si="46"/>
        <v>68.557554862142865</v>
      </c>
      <c r="BV449">
        <f t="shared" si="47"/>
        <v>319592.38824268349</v>
      </c>
      <c r="BW449">
        <f t="shared" si="49"/>
        <v>1172904.0648506484</v>
      </c>
      <c r="BX449">
        <f t="shared" si="48"/>
        <v>1.3587254692941566</v>
      </c>
    </row>
    <row r="450" spans="1:76" x14ac:dyDescent="0.25">
      <c r="A450">
        <v>28992</v>
      </c>
      <c r="B450" t="s">
        <v>516</v>
      </c>
      <c r="C450" t="s">
        <v>611</v>
      </c>
      <c r="D450" t="s">
        <v>702</v>
      </c>
      <c r="E450" t="s">
        <v>787</v>
      </c>
      <c r="F450">
        <v>56.330240000000003</v>
      </c>
      <c r="G450">
        <v>-62.095730000000003</v>
      </c>
      <c r="H450" t="s">
        <v>826</v>
      </c>
      <c r="I450" t="s">
        <v>832</v>
      </c>
      <c r="J450" t="s">
        <v>838</v>
      </c>
      <c r="L450">
        <v>36100000</v>
      </c>
      <c r="M450">
        <v>693322.08333333337</v>
      </c>
      <c r="O450">
        <v>2005</v>
      </c>
      <c r="P450">
        <v>2037</v>
      </c>
      <c r="Q450">
        <v>32</v>
      </c>
      <c r="AQ450">
        <v>10450</v>
      </c>
      <c r="AR450">
        <v>35500</v>
      </c>
      <c r="AS450">
        <v>58900</v>
      </c>
      <c r="AT450">
        <v>77500</v>
      </c>
      <c r="AU450">
        <v>40000</v>
      </c>
      <c r="AV450">
        <v>42300</v>
      </c>
      <c r="AW450">
        <v>68900</v>
      </c>
      <c r="AX450">
        <v>61900</v>
      </c>
      <c r="AY450">
        <v>63000</v>
      </c>
      <c r="AZ450">
        <v>48300</v>
      </c>
      <c r="BA450">
        <v>53000</v>
      </c>
      <c r="BB450">
        <v>49000</v>
      </c>
      <c r="BC450">
        <v>51800</v>
      </c>
      <c r="BD450">
        <v>38600</v>
      </c>
      <c r="BE450">
        <v>35360</v>
      </c>
      <c r="BF450">
        <v>35700</v>
      </c>
      <c r="BG450">
        <v>38130</v>
      </c>
      <c r="BH450">
        <v>24350</v>
      </c>
      <c r="BI450">
        <v>13500</v>
      </c>
      <c r="BJ450" t="s">
        <v>1269</v>
      </c>
      <c r="BK450">
        <v>1278083.8061011371</v>
      </c>
      <c r="BL450">
        <v>6851883.8535914384</v>
      </c>
      <c r="BM450">
        <v>6851883.8535914384</v>
      </c>
      <c r="BN450">
        <v>133656273.9594408</v>
      </c>
      <c r="BO450">
        <v>74745186.849109545</v>
      </c>
      <c r="BP450">
        <f t="shared" si="43"/>
        <v>3831809.190345258</v>
      </c>
      <c r="BQ450">
        <f t="shared" si="44"/>
        <v>2.9980891488128594E-3</v>
      </c>
      <c r="BR450">
        <f t="shared" si="45"/>
        <v>9.5938852762011501E-2</v>
      </c>
      <c r="BS450">
        <v>23.52247834781106</v>
      </c>
      <c r="BT450">
        <v>8.254841765538643</v>
      </c>
      <c r="BU450">
        <f t="shared" si="46"/>
        <v>31.777320113349703</v>
      </c>
      <c r="BV450">
        <f t="shared" si="47"/>
        <v>12176.462725487661</v>
      </c>
      <c r="BW450">
        <f t="shared" si="49"/>
        <v>44687.618202539714</v>
      </c>
      <c r="BX450">
        <f t="shared" si="48"/>
        <v>3.4964544569938395E-2</v>
      </c>
    </row>
    <row r="451" spans="1:76" x14ac:dyDescent="0.25">
      <c r="A451">
        <v>57030</v>
      </c>
      <c r="B451" t="s">
        <v>517</v>
      </c>
      <c r="C451" t="s">
        <v>612</v>
      </c>
      <c r="D451" t="s">
        <v>729</v>
      </c>
      <c r="E451" t="s">
        <v>770</v>
      </c>
      <c r="F451">
        <v>47.761000000000003</v>
      </c>
      <c r="G451">
        <v>74.022000000000006</v>
      </c>
      <c r="H451" t="s">
        <v>825</v>
      </c>
      <c r="I451" t="s">
        <v>832</v>
      </c>
      <c r="J451" t="s">
        <v>838</v>
      </c>
      <c r="O451">
        <v>1986</v>
      </c>
      <c r="P451">
        <v>2023</v>
      </c>
      <c r="Q451">
        <v>37</v>
      </c>
      <c r="X451">
        <v>18189</v>
      </c>
      <c r="Y451">
        <v>22720</v>
      </c>
      <c r="Z451">
        <v>24340</v>
      </c>
      <c r="AA451">
        <v>25590</v>
      </c>
      <c r="AB451">
        <v>27009</v>
      </c>
      <c r="AC451">
        <v>25000</v>
      </c>
      <c r="AH451">
        <v>9000</v>
      </c>
      <c r="AI451">
        <v>29799</v>
      </c>
      <c r="AL451">
        <v>30000</v>
      </c>
      <c r="AM451">
        <v>35000</v>
      </c>
      <c r="AN451">
        <v>35000</v>
      </c>
      <c r="AO451">
        <v>38666</v>
      </c>
      <c r="AP451">
        <v>37108</v>
      </c>
      <c r="AQ451">
        <v>26504</v>
      </c>
      <c r="AR451">
        <v>32474</v>
      </c>
      <c r="AS451">
        <v>30002</v>
      </c>
      <c r="AT451">
        <v>32348</v>
      </c>
      <c r="AU451">
        <v>34803</v>
      </c>
      <c r="AV451">
        <v>31400</v>
      </c>
      <c r="AW451">
        <v>34202</v>
      </c>
      <c r="AX451">
        <v>34252</v>
      </c>
      <c r="AY451">
        <v>34870</v>
      </c>
      <c r="AZ451">
        <v>36150</v>
      </c>
      <c r="BA451">
        <v>36150</v>
      </c>
      <c r="BB451">
        <v>36718</v>
      </c>
      <c r="BC451">
        <v>36530</v>
      </c>
      <c r="BD451">
        <v>37000</v>
      </c>
      <c r="BE451">
        <v>35966</v>
      </c>
      <c r="BF451">
        <v>38968</v>
      </c>
      <c r="BG451">
        <v>37000</v>
      </c>
      <c r="BH451">
        <v>37000</v>
      </c>
      <c r="BI451">
        <v>37000</v>
      </c>
      <c r="BJ451" t="s">
        <v>1270</v>
      </c>
      <c r="BK451">
        <v>1927302.585909209</v>
      </c>
      <c r="BL451">
        <v>13868380.1391782</v>
      </c>
      <c r="BM451">
        <v>13868380.1391782</v>
      </c>
      <c r="BN451">
        <v>92574718.240272507</v>
      </c>
      <c r="BO451">
        <v>92452919.022026137</v>
      </c>
      <c r="BP451">
        <f t="shared" ref="BP451:BP514" si="50">(BO451/BN451)*BM451</f>
        <v>13850133.711952668</v>
      </c>
      <c r="BQ451">
        <f t="shared" ref="BQ451:BQ514" si="51">BP451/(BK451*1000)</f>
        <v>7.1862787987797142E-3</v>
      </c>
      <c r="BR451">
        <f t="shared" ref="BR451:BR514" si="52">BQ451*Q451</f>
        <v>0.26589231555484943</v>
      </c>
      <c r="BS451">
        <v>0.57675009613907668</v>
      </c>
      <c r="BT451">
        <v>2.423690944276859</v>
      </c>
      <c r="BU451">
        <f t="shared" ref="BU451:BU514" si="53">SUM(BS451:BT451)</f>
        <v>3.0004410404159358</v>
      </c>
      <c r="BV451">
        <f t="shared" si="47"/>
        <v>4155.6509604591083</v>
      </c>
      <c r="BW451">
        <f t="shared" si="49"/>
        <v>15251.239024884928</v>
      </c>
      <c r="BX451">
        <f t="shared" si="48"/>
        <v>7.9132561417127583E-3</v>
      </c>
    </row>
    <row r="452" spans="1:76" x14ac:dyDescent="0.25">
      <c r="A452">
        <v>36877</v>
      </c>
      <c r="B452" t="s">
        <v>518</v>
      </c>
      <c r="C452" t="s">
        <v>612</v>
      </c>
      <c r="D452" t="s">
        <v>730</v>
      </c>
      <c r="E452" t="s">
        <v>779</v>
      </c>
      <c r="F452">
        <v>-11.223509999999999</v>
      </c>
      <c r="G452">
        <v>-76.450069999999997</v>
      </c>
      <c r="H452" t="s">
        <v>825</v>
      </c>
      <c r="I452" t="s">
        <v>832</v>
      </c>
      <c r="J452" t="s">
        <v>839</v>
      </c>
      <c r="K452" t="s">
        <v>844</v>
      </c>
      <c r="L452">
        <v>4969000</v>
      </c>
      <c r="M452">
        <v>30924.5</v>
      </c>
      <c r="O452">
        <v>2008</v>
      </c>
      <c r="P452">
        <v>2023</v>
      </c>
      <c r="Q452">
        <v>15</v>
      </c>
      <c r="AQ452">
        <v>0</v>
      </c>
      <c r="AR452">
        <v>0</v>
      </c>
      <c r="AS452">
        <v>0</v>
      </c>
      <c r="AT452">
        <v>2756</v>
      </c>
      <c r="AV452">
        <v>2350</v>
      </c>
      <c r="AZ452">
        <v>5900</v>
      </c>
      <c r="BA452">
        <v>8700</v>
      </c>
      <c r="BB452">
        <v>9800</v>
      </c>
      <c r="BC452">
        <v>11700</v>
      </c>
      <c r="BD452">
        <v>8400</v>
      </c>
      <c r="BE452">
        <v>5920</v>
      </c>
      <c r="BF452">
        <v>6300</v>
      </c>
      <c r="BG452">
        <v>9100</v>
      </c>
      <c r="BH452">
        <v>5800</v>
      </c>
      <c r="BI452">
        <v>5800</v>
      </c>
      <c r="BJ452" t="s">
        <v>1271</v>
      </c>
      <c r="BK452">
        <v>101139.9091711519</v>
      </c>
      <c r="BL452">
        <v>6130391.856815232</v>
      </c>
      <c r="BM452">
        <v>6130391.856815232</v>
      </c>
      <c r="BN452">
        <v>17507468.447052252</v>
      </c>
      <c r="BO452">
        <v>15682770.38533666</v>
      </c>
      <c r="BP452">
        <f t="shared" si="50"/>
        <v>5491458.01138133</v>
      </c>
      <c r="BQ452">
        <f t="shared" si="51"/>
        <v>5.4295658918266619E-2</v>
      </c>
      <c r="BR452">
        <f t="shared" si="52"/>
        <v>0.81443488377399931</v>
      </c>
      <c r="BS452">
        <v>1.339816506127449</v>
      </c>
      <c r="BT452">
        <v>1.9789967991666051</v>
      </c>
      <c r="BU452">
        <f t="shared" si="53"/>
        <v>3.3188133052940541</v>
      </c>
      <c r="BV452">
        <f t="shared" ref="BV452:BV515" si="54">(BP452/10000)*BU452</f>
        <v>1822.5123913635987</v>
      </c>
      <c r="BW452">
        <f t="shared" si="49"/>
        <v>6688.620476304407</v>
      </c>
      <c r="BX452">
        <f t="shared" ref="BX452:BX515" si="55">(BW452*1000)/(BK452*1000)</f>
        <v>6.6132355972217935E-2</v>
      </c>
    </row>
    <row r="453" spans="1:76" x14ac:dyDescent="0.25">
      <c r="A453">
        <v>30602</v>
      </c>
      <c r="B453" t="s">
        <v>519</v>
      </c>
      <c r="C453" t="s">
        <v>612</v>
      </c>
      <c r="D453" t="s">
        <v>731</v>
      </c>
      <c r="E453" t="s">
        <v>765</v>
      </c>
      <c r="F453">
        <v>-35.253889999999998</v>
      </c>
      <c r="G453">
        <v>138.91639000000001</v>
      </c>
      <c r="H453" t="s">
        <v>825</v>
      </c>
      <c r="I453" t="s">
        <v>835</v>
      </c>
      <c r="J453" t="s">
        <v>839</v>
      </c>
      <c r="K453" t="s">
        <v>884</v>
      </c>
      <c r="L453">
        <v>1690000</v>
      </c>
      <c r="M453">
        <v>45571.428571428572</v>
      </c>
      <c r="O453">
        <v>2008</v>
      </c>
      <c r="P453">
        <v>2013</v>
      </c>
      <c r="Q453">
        <v>5</v>
      </c>
      <c r="AT453">
        <v>7473</v>
      </c>
      <c r="AU453">
        <v>23108</v>
      </c>
      <c r="AV453">
        <v>22891</v>
      </c>
      <c r="AW453">
        <v>21410</v>
      </c>
      <c r="AX453">
        <v>30483</v>
      </c>
      <c r="AY453">
        <v>16537</v>
      </c>
      <c r="BJ453" t="s">
        <v>1272</v>
      </c>
      <c r="BK453">
        <v>128708.5801778686</v>
      </c>
      <c r="BL453">
        <v>1060727.9094340331</v>
      </c>
      <c r="BM453">
        <v>1060727.9094340331</v>
      </c>
      <c r="BN453">
        <v>5954441.8747269679</v>
      </c>
      <c r="BO453">
        <v>5333846.2369126491</v>
      </c>
      <c r="BP453">
        <f t="shared" si="50"/>
        <v>950174.62377737416</v>
      </c>
      <c r="BQ453">
        <f t="shared" si="51"/>
        <v>7.3823720412755853E-3</v>
      </c>
      <c r="BR453">
        <f t="shared" si="52"/>
        <v>3.6911860206377926E-2</v>
      </c>
      <c r="BS453">
        <v>45.067352352460318</v>
      </c>
      <c r="BT453">
        <v>7.769047202178351</v>
      </c>
      <c r="BU453">
        <f t="shared" si="53"/>
        <v>52.836399554638668</v>
      </c>
      <c r="BV453">
        <f t="shared" si="54"/>
        <v>5020.3806068579815</v>
      </c>
      <c r="BW453">
        <f t="shared" si="49"/>
        <v>18424.796827168793</v>
      </c>
      <c r="BX453">
        <f t="shared" si="55"/>
        <v>0.14315127089201571</v>
      </c>
    </row>
    <row r="454" spans="1:76" x14ac:dyDescent="0.25">
      <c r="A454">
        <v>28355</v>
      </c>
      <c r="B454" t="s">
        <v>520</v>
      </c>
      <c r="C454" t="s">
        <v>612</v>
      </c>
      <c r="D454" t="s">
        <v>732</v>
      </c>
      <c r="E454" t="s">
        <v>796</v>
      </c>
      <c r="F454">
        <v>36.625</v>
      </c>
      <c r="G454">
        <v>47.405999999999999</v>
      </c>
      <c r="H454" t="s">
        <v>825</v>
      </c>
      <c r="I454" t="s">
        <v>832</v>
      </c>
      <c r="J454" t="s">
        <v>838</v>
      </c>
      <c r="K454" t="s">
        <v>885</v>
      </c>
      <c r="O454">
        <v>1992</v>
      </c>
      <c r="P454">
        <v>2023</v>
      </c>
      <c r="Q454">
        <v>31</v>
      </c>
      <c r="AL454">
        <v>70000</v>
      </c>
      <c r="AM454">
        <v>70000</v>
      </c>
      <c r="AN454">
        <v>108000</v>
      </c>
      <c r="AO454">
        <v>80000</v>
      </c>
      <c r="AP454">
        <v>80000</v>
      </c>
      <c r="AQ454">
        <v>100000</v>
      </c>
      <c r="AR454">
        <v>90000</v>
      </c>
      <c r="AS454">
        <v>50000</v>
      </c>
      <c r="AT454">
        <v>60000</v>
      </c>
      <c r="AU454">
        <v>70000</v>
      </c>
      <c r="AV454">
        <v>70000</v>
      </c>
      <c r="AW454">
        <v>80000</v>
      </c>
      <c r="AX454">
        <v>80000</v>
      </c>
      <c r="AY454">
        <v>80000</v>
      </c>
      <c r="AZ454">
        <v>90000</v>
      </c>
      <c r="BA454">
        <v>107100</v>
      </c>
      <c r="BB454">
        <v>80000</v>
      </c>
      <c r="BC454">
        <v>80000</v>
      </c>
      <c r="BD454">
        <v>80000</v>
      </c>
      <c r="BE454">
        <v>80000</v>
      </c>
      <c r="BF454">
        <v>80000</v>
      </c>
      <c r="BG454">
        <v>80000</v>
      </c>
      <c r="BH454">
        <v>80000</v>
      </c>
      <c r="BI454">
        <v>80000</v>
      </c>
      <c r="BJ454" t="s">
        <v>1273</v>
      </c>
      <c r="BK454">
        <v>8099115.5070369383</v>
      </c>
      <c r="BL454">
        <v>6391778.9065818302</v>
      </c>
      <c r="BM454">
        <v>6391778.9065818302</v>
      </c>
      <c r="BN454">
        <v>389027307.66879511</v>
      </c>
      <c r="BO454">
        <v>388515470.06506008</v>
      </c>
      <c r="BP454">
        <f t="shared" si="50"/>
        <v>6383369.3354934826</v>
      </c>
      <c r="BQ454">
        <f t="shared" si="51"/>
        <v>7.8815635237542607E-4</v>
      </c>
      <c r="BR454">
        <f t="shared" si="52"/>
        <v>2.4432846923638209E-2</v>
      </c>
      <c r="BS454">
        <v>0.80882105213251598</v>
      </c>
      <c r="BT454">
        <v>1.240539648409569</v>
      </c>
      <c r="BU454">
        <f t="shared" si="53"/>
        <v>2.0493607005420849</v>
      </c>
      <c r="BV454">
        <f t="shared" si="54"/>
        <v>1308.1826253205786</v>
      </c>
      <c r="BW454">
        <f t="shared" si="49"/>
        <v>4801.030234926523</v>
      </c>
      <c r="BX454">
        <f t="shared" si="55"/>
        <v>5.9278451217977251E-4</v>
      </c>
    </row>
    <row r="455" spans="1:76" x14ac:dyDescent="0.25">
      <c r="A455">
        <v>80361</v>
      </c>
      <c r="B455" t="s">
        <v>521</v>
      </c>
      <c r="C455" t="s">
        <v>612</v>
      </c>
      <c r="D455" t="s">
        <v>733</v>
      </c>
      <c r="E455" t="s">
        <v>767</v>
      </c>
      <c r="F455">
        <v>39.215690000000002</v>
      </c>
      <c r="G455">
        <v>115.22942999999999</v>
      </c>
      <c r="H455" t="s">
        <v>825</v>
      </c>
      <c r="I455" t="s">
        <v>832</v>
      </c>
      <c r="J455" t="s">
        <v>839</v>
      </c>
      <c r="O455">
        <v>2015</v>
      </c>
      <c r="P455">
        <v>2046</v>
      </c>
      <c r="Q455">
        <v>31</v>
      </c>
      <c r="BB455">
        <v>9000</v>
      </c>
      <c r="BC455">
        <v>8000</v>
      </c>
      <c r="BD455">
        <v>6500</v>
      </c>
      <c r="BE455">
        <v>5220</v>
      </c>
      <c r="BF455">
        <v>2500</v>
      </c>
      <c r="BG455">
        <v>5220</v>
      </c>
      <c r="BH455">
        <v>5220</v>
      </c>
      <c r="BI455">
        <v>3262</v>
      </c>
      <c r="BJ455" t="s">
        <v>1274</v>
      </c>
      <c r="BK455">
        <v>117458.0146051433</v>
      </c>
      <c r="BL455">
        <v>1125408.087441355</v>
      </c>
      <c r="BM455">
        <v>1125408.087441355</v>
      </c>
      <c r="BN455">
        <v>23458118.840721071</v>
      </c>
      <c r="BO455">
        <v>23458118.840721071</v>
      </c>
      <c r="BP455">
        <f t="shared" si="50"/>
        <v>1125408.087441355</v>
      </c>
      <c r="BQ455">
        <f t="shared" si="51"/>
        <v>9.5813648070301651E-3</v>
      </c>
      <c r="BR455">
        <f t="shared" si="52"/>
        <v>0.29702230901793514</v>
      </c>
      <c r="BS455">
        <v>11.938461173333479</v>
      </c>
      <c r="BT455">
        <v>3.1882534390956399</v>
      </c>
      <c r="BU455">
        <f t="shared" si="53"/>
        <v>15.126714612429119</v>
      </c>
      <c r="BV455">
        <f t="shared" si="54"/>
        <v>1702.3726961245052</v>
      </c>
      <c r="BW455">
        <f t="shared" ref="BW455:BW518" si="56">BV455*3.67</f>
        <v>6247.707794776934</v>
      </c>
      <c r="BX455">
        <f t="shared" si="55"/>
        <v>5.3190987569300845E-2</v>
      </c>
    </row>
    <row r="456" spans="1:76" x14ac:dyDescent="0.25">
      <c r="A456">
        <v>35422</v>
      </c>
      <c r="B456" t="s">
        <v>522</v>
      </c>
      <c r="C456" t="s">
        <v>612</v>
      </c>
      <c r="D456" t="s">
        <v>732</v>
      </c>
      <c r="E456" t="s">
        <v>767</v>
      </c>
      <c r="F456">
        <v>46.43094</v>
      </c>
      <c r="G456">
        <v>118.99653000000001</v>
      </c>
      <c r="H456" t="s">
        <v>825</v>
      </c>
      <c r="I456" t="s">
        <v>832</v>
      </c>
      <c r="J456" t="s">
        <v>839</v>
      </c>
      <c r="O456">
        <v>2006</v>
      </c>
      <c r="P456">
        <v>2023</v>
      </c>
      <c r="Q456">
        <v>17</v>
      </c>
      <c r="AR456">
        <v>1191</v>
      </c>
      <c r="AS456">
        <v>4044</v>
      </c>
      <c r="AT456">
        <v>4157</v>
      </c>
      <c r="AU456">
        <v>4249</v>
      </c>
      <c r="AV456">
        <v>312</v>
      </c>
      <c r="AW456">
        <v>3888</v>
      </c>
      <c r="AX456">
        <v>7661</v>
      </c>
      <c r="AY456">
        <v>8448</v>
      </c>
      <c r="AZ456">
        <v>9531</v>
      </c>
      <c r="BA456">
        <v>9494</v>
      </c>
      <c r="BB456">
        <v>13500</v>
      </c>
      <c r="BC456">
        <v>18000</v>
      </c>
      <c r="BD456">
        <v>19600</v>
      </c>
      <c r="BE456">
        <v>19300</v>
      </c>
      <c r="BF456">
        <v>20000</v>
      </c>
      <c r="BG456">
        <v>24100</v>
      </c>
      <c r="BH456">
        <v>22000</v>
      </c>
      <c r="BI456">
        <v>22000</v>
      </c>
      <c r="BJ456" t="s">
        <v>1275</v>
      </c>
      <c r="BK456">
        <v>210633.60132574529</v>
      </c>
      <c r="BL456">
        <v>1991956.273940546</v>
      </c>
      <c r="BM456">
        <v>1991956.273940546</v>
      </c>
      <c r="BN456">
        <v>42078500.239112452</v>
      </c>
      <c r="BO456">
        <v>42066674.363249741</v>
      </c>
      <c r="BP456">
        <f t="shared" si="50"/>
        <v>1991396.4481985231</v>
      </c>
      <c r="BQ456">
        <f t="shared" si="51"/>
        <v>9.4543151504057725E-3</v>
      </c>
      <c r="BR456">
        <f t="shared" si="52"/>
        <v>0.16072335755689812</v>
      </c>
      <c r="BS456">
        <v>2.5224753257171799</v>
      </c>
      <c r="BT456">
        <v>1.9688174381343071</v>
      </c>
      <c r="BU456">
        <f t="shared" si="53"/>
        <v>4.4912927638514866</v>
      </c>
      <c r="BV456">
        <f t="shared" si="54"/>
        <v>894.39444577535789</v>
      </c>
      <c r="BW456">
        <f t="shared" si="56"/>
        <v>3282.4276159955634</v>
      </c>
      <c r="BX456">
        <f t="shared" si="55"/>
        <v>1.5583589680543337E-2</v>
      </c>
    </row>
    <row r="457" spans="1:76" x14ac:dyDescent="0.25">
      <c r="A457">
        <v>31641</v>
      </c>
      <c r="B457" t="s">
        <v>523</v>
      </c>
      <c r="C457" t="s">
        <v>612</v>
      </c>
      <c r="D457" t="s">
        <v>733</v>
      </c>
      <c r="E457" t="s">
        <v>767</v>
      </c>
      <c r="F457">
        <v>33.950000000000003</v>
      </c>
      <c r="G457">
        <v>106.83333</v>
      </c>
      <c r="H457" t="s">
        <v>825</v>
      </c>
      <c r="I457" t="s">
        <v>832</v>
      </c>
      <c r="J457" t="s">
        <v>839</v>
      </c>
      <c r="O457">
        <v>2016</v>
      </c>
      <c r="P457">
        <v>2047</v>
      </c>
      <c r="Q457">
        <v>31</v>
      </c>
      <c r="BB457">
        <v>6000</v>
      </c>
      <c r="BC457">
        <v>3000</v>
      </c>
      <c r="BD457">
        <v>3000</v>
      </c>
      <c r="BE457">
        <v>2300</v>
      </c>
      <c r="BF457">
        <v>2300</v>
      </c>
      <c r="BG457">
        <v>1200</v>
      </c>
      <c r="BH457">
        <v>3360</v>
      </c>
      <c r="BJ457" t="s">
        <v>1276</v>
      </c>
      <c r="BK457">
        <v>45937.520477326827</v>
      </c>
      <c r="BL457">
        <v>720832.14127176453</v>
      </c>
      <c r="BM457">
        <v>720832.14127176453</v>
      </c>
      <c r="BN457">
        <v>9174408.5597544536</v>
      </c>
      <c r="BO457">
        <v>9174408.5597544536</v>
      </c>
      <c r="BP457">
        <f t="shared" si="50"/>
        <v>720832.14127176453</v>
      </c>
      <c r="BQ457">
        <f t="shared" si="51"/>
        <v>1.5691577032929813E-2</v>
      </c>
      <c r="BR457">
        <f t="shared" si="52"/>
        <v>0.48643888802082419</v>
      </c>
      <c r="BS457">
        <v>27.825836386579351</v>
      </c>
      <c r="BT457">
        <v>10.37270096931746</v>
      </c>
      <c r="BU457">
        <f t="shared" si="53"/>
        <v>38.198537355896811</v>
      </c>
      <c r="BV457">
        <f t="shared" si="54"/>
        <v>2753.4733475700582</v>
      </c>
      <c r="BW457">
        <f t="shared" si="56"/>
        <v>10105.247185582113</v>
      </c>
      <c r="BX457">
        <f t="shared" si="55"/>
        <v>0.21997807196776573</v>
      </c>
    </row>
    <row r="458" spans="1:76" x14ac:dyDescent="0.25">
      <c r="A458">
        <v>31189</v>
      </c>
      <c r="B458" t="s">
        <v>524</v>
      </c>
      <c r="C458" t="s">
        <v>612</v>
      </c>
      <c r="D458" t="s">
        <v>734</v>
      </c>
      <c r="E458" t="s">
        <v>767</v>
      </c>
      <c r="F458">
        <v>44.448239999999998</v>
      </c>
      <c r="G458">
        <v>118.88733000000001</v>
      </c>
      <c r="H458" t="s">
        <v>825</v>
      </c>
      <c r="I458" t="s">
        <v>832</v>
      </c>
      <c r="J458" t="s">
        <v>839</v>
      </c>
      <c r="K458" t="s">
        <v>849</v>
      </c>
      <c r="O458">
        <v>1980</v>
      </c>
      <c r="P458">
        <v>2023</v>
      </c>
      <c r="Q458">
        <v>43</v>
      </c>
      <c r="AR458">
        <v>27000</v>
      </c>
      <c r="BB458">
        <v>35000</v>
      </c>
      <c r="BC458">
        <v>36000</v>
      </c>
      <c r="BD458">
        <v>36600</v>
      </c>
      <c r="BE458">
        <v>34000</v>
      </c>
      <c r="BF458">
        <v>34000</v>
      </c>
      <c r="BG458">
        <v>30500</v>
      </c>
      <c r="BH458">
        <v>26000</v>
      </c>
      <c r="BI458">
        <v>37151</v>
      </c>
      <c r="BJ458" t="s">
        <v>1277</v>
      </c>
      <c r="BK458">
        <v>918673.26955587219</v>
      </c>
      <c r="BL458">
        <v>6395018.4363658801</v>
      </c>
      <c r="BM458">
        <v>6395018.4363658801</v>
      </c>
      <c r="BN458">
        <v>183524343.45406649</v>
      </c>
      <c r="BO458">
        <v>183472765.1874662</v>
      </c>
      <c r="BP458">
        <f t="shared" si="50"/>
        <v>6393221.159995799</v>
      </c>
      <c r="BQ458">
        <f t="shared" si="51"/>
        <v>6.9591892698549597E-3</v>
      </c>
      <c r="BR458">
        <f t="shared" si="52"/>
        <v>0.29924513860376328</v>
      </c>
      <c r="BS458">
        <v>28.983689688165612</v>
      </c>
      <c r="BT458">
        <v>6.0971464121180219</v>
      </c>
      <c r="BU458">
        <f t="shared" si="53"/>
        <v>35.080836100283634</v>
      </c>
      <c r="BV458">
        <f t="shared" si="54"/>
        <v>22427.954366667782</v>
      </c>
      <c r="BW458">
        <f t="shared" si="56"/>
        <v>82310.592525670756</v>
      </c>
      <c r="BX458">
        <f t="shared" si="55"/>
        <v>8.9597243387154801E-2</v>
      </c>
    </row>
    <row r="459" spans="1:76" x14ac:dyDescent="0.25">
      <c r="A459">
        <v>80251</v>
      </c>
      <c r="B459" t="s">
        <v>525</v>
      </c>
      <c r="C459" t="s">
        <v>612</v>
      </c>
      <c r="D459" t="s">
        <v>732</v>
      </c>
      <c r="E459" t="s">
        <v>767</v>
      </c>
      <c r="F459">
        <v>50.21604</v>
      </c>
      <c r="G459">
        <v>120.19613</v>
      </c>
      <c r="H459" t="s">
        <v>825</v>
      </c>
      <c r="I459" t="s">
        <v>832</v>
      </c>
      <c r="J459" t="s">
        <v>839</v>
      </c>
      <c r="O459">
        <v>2015</v>
      </c>
      <c r="P459">
        <v>2046</v>
      </c>
      <c r="Q459">
        <v>31</v>
      </c>
      <c r="BB459">
        <v>24000</v>
      </c>
      <c r="BC459">
        <v>24000</v>
      </c>
      <c r="BD459">
        <v>24000</v>
      </c>
      <c r="BE459">
        <v>20000</v>
      </c>
      <c r="BF459">
        <v>20000</v>
      </c>
      <c r="BG459">
        <v>20000</v>
      </c>
      <c r="BH459">
        <v>18400</v>
      </c>
      <c r="BI459">
        <v>18400</v>
      </c>
      <c r="BJ459" t="s">
        <v>1278</v>
      </c>
      <c r="BK459">
        <v>654932.04663210909</v>
      </c>
      <c r="BL459">
        <v>3577676.341484163</v>
      </c>
      <c r="BM459">
        <v>3577676.341484163</v>
      </c>
      <c r="BN459">
        <v>130836476.74139249</v>
      </c>
      <c r="BO459">
        <v>130799706.04083361</v>
      </c>
      <c r="BP459">
        <f t="shared" si="50"/>
        <v>3576670.8599187327</v>
      </c>
      <c r="BQ459">
        <f t="shared" si="51"/>
        <v>5.4611327668438771E-3</v>
      </c>
      <c r="BR459">
        <f t="shared" si="52"/>
        <v>0.16929511577216019</v>
      </c>
      <c r="BS459">
        <v>7.1640176883896958</v>
      </c>
      <c r="BT459">
        <v>2.680257609511592</v>
      </c>
      <c r="BU459">
        <f t="shared" si="53"/>
        <v>9.8442752979012873</v>
      </c>
      <c r="BV459">
        <f t="shared" si="54"/>
        <v>3520.9732595021333</v>
      </c>
      <c r="BW459">
        <f t="shared" si="56"/>
        <v>12921.971862372829</v>
      </c>
      <c r="BX459">
        <f t="shared" si="55"/>
        <v>1.9730248243038578E-2</v>
      </c>
    </row>
    <row r="460" spans="1:76" x14ac:dyDescent="0.25">
      <c r="A460">
        <v>80252</v>
      </c>
      <c r="B460" t="s">
        <v>526</v>
      </c>
      <c r="C460" t="s">
        <v>612</v>
      </c>
      <c r="D460" t="s">
        <v>732</v>
      </c>
      <c r="E460" t="s">
        <v>767</v>
      </c>
      <c r="F460">
        <v>30.050239999999999</v>
      </c>
      <c r="G460">
        <v>88.836590000000001</v>
      </c>
      <c r="H460" t="s">
        <v>825</v>
      </c>
      <c r="I460" t="s">
        <v>832</v>
      </c>
      <c r="J460" t="s">
        <v>839</v>
      </c>
      <c r="O460">
        <v>2015</v>
      </c>
      <c r="P460">
        <v>2046</v>
      </c>
      <c r="Q460">
        <v>31</v>
      </c>
      <c r="BB460">
        <v>9000</v>
      </c>
      <c r="BC460">
        <v>9000</v>
      </c>
      <c r="BD460">
        <v>4000</v>
      </c>
      <c r="BE460">
        <v>20000</v>
      </c>
      <c r="BF460">
        <v>20000</v>
      </c>
      <c r="BG460">
        <v>20475</v>
      </c>
      <c r="BH460">
        <v>7200</v>
      </c>
      <c r="BI460">
        <v>20106</v>
      </c>
      <c r="BJ460" t="s">
        <v>1279</v>
      </c>
      <c r="BK460">
        <v>159132.46993359621</v>
      </c>
      <c r="BL460">
        <v>1002630.334616111</v>
      </c>
      <c r="BM460">
        <v>1002630.334616111</v>
      </c>
      <c r="BN460">
        <v>31790064.035395369</v>
      </c>
      <c r="BO460">
        <v>31781129.654445149</v>
      </c>
      <c r="BP460">
        <f t="shared" si="50"/>
        <v>1002348.5521902646</v>
      </c>
      <c r="BQ460">
        <f t="shared" si="51"/>
        <v>6.2988311097573668E-3</v>
      </c>
      <c r="BR460">
        <f t="shared" si="52"/>
        <v>0.19526376440247836</v>
      </c>
      <c r="BS460">
        <v>2.8947556982252749</v>
      </c>
      <c r="BT460">
        <v>2.8610458681402609</v>
      </c>
      <c r="BU460">
        <f t="shared" si="53"/>
        <v>5.7558015663655357</v>
      </c>
      <c r="BV460">
        <f t="shared" si="54"/>
        <v>576.93193667409514</v>
      </c>
      <c r="BW460">
        <f t="shared" si="56"/>
        <v>2117.3402075939293</v>
      </c>
      <c r="BX460">
        <f t="shared" si="55"/>
        <v>1.3305519662187525E-2</v>
      </c>
    </row>
    <row r="461" spans="1:76" x14ac:dyDescent="0.25">
      <c r="A461">
        <v>31186</v>
      </c>
      <c r="B461" t="s">
        <v>527</v>
      </c>
      <c r="C461" t="s">
        <v>612</v>
      </c>
      <c r="D461" t="s">
        <v>735</v>
      </c>
      <c r="E461" t="s">
        <v>767</v>
      </c>
      <c r="F461">
        <v>33.86056</v>
      </c>
      <c r="G461">
        <v>105.68111</v>
      </c>
      <c r="H461" t="s">
        <v>825</v>
      </c>
      <c r="I461" t="s">
        <v>832</v>
      </c>
      <c r="J461" t="s">
        <v>839</v>
      </c>
      <c r="K461" t="s">
        <v>884</v>
      </c>
      <c r="O461">
        <v>2016</v>
      </c>
      <c r="P461">
        <v>2047</v>
      </c>
      <c r="Q461">
        <v>31</v>
      </c>
      <c r="BB461">
        <v>4200</v>
      </c>
      <c r="BC461">
        <v>4200</v>
      </c>
      <c r="BD461">
        <v>4000</v>
      </c>
      <c r="BE461">
        <v>2000</v>
      </c>
      <c r="BF461">
        <v>2000</v>
      </c>
      <c r="BG461">
        <v>1840</v>
      </c>
      <c r="BH461">
        <v>1870</v>
      </c>
      <c r="BI461">
        <v>953</v>
      </c>
      <c r="BJ461" t="s">
        <v>1280</v>
      </c>
      <c r="BK461">
        <v>41288.914077210356</v>
      </c>
      <c r="BL461">
        <v>1412651.988695058</v>
      </c>
      <c r="BM461">
        <v>1412651.988695058</v>
      </c>
      <c r="BN461">
        <v>8557967.0173935238</v>
      </c>
      <c r="BO461">
        <v>8246012.4707838353</v>
      </c>
      <c r="BP461">
        <f t="shared" si="50"/>
        <v>1361158.0755080848</v>
      </c>
      <c r="BQ461">
        <f t="shared" si="51"/>
        <v>3.2966671706664806E-2</v>
      </c>
      <c r="BR461">
        <f t="shared" si="52"/>
        <v>1.021966822906609</v>
      </c>
      <c r="BS461">
        <v>19.795294953940338</v>
      </c>
      <c r="BT461">
        <v>3.574435837516226</v>
      </c>
      <c r="BU461">
        <f t="shared" si="53"/>
        <v>23.369730791456565</v>
      </c>
      <c r="BV461">
        <f t="shared" si="54"/>
        <v>3180.9897789241049</v>
      </c>
      <c r="BW461">
        <f t="shared" si="56"/>
        <v>11674.232488651465</v>
      </c>
      <c r="BX461">
        <f t="shared" si="55"/>
        <v>0.28274496313515596</v>
      </c>
    </row>
    <row r="462" spans="1:76" x14ac:dyDescent="0.25">
      <c r="A462">
        <v>32625</v>
      </c>
      <c r="B462" t="s">
        <v>528</v>
      </c>
      <c r="C462" t="s">
        <v>612</v>
      </c>
      <c r="D462" t="s">
        <v>736</v>
      </c>
      <c r="E462" t="s">
        <v>820</v>
      </c>
      <c r="F462">
        <v>15.50975</v>
      </c>
      <c r="G462">
        <v>37.510219999999997</v>
      </c>
      <c r="H462" t="s">
        <v>826</v>
      </c>
      <c r="I462" t="s">
        <v>832</v>
      </c>
      <c r="J462" t="s">
        <v>838</v>
      </c>
      <c r="K462" t="s">
        <v>847</v>
      </c>
      <c r="L462">
        <v>28312000</v>
      </c>
      <c r="M462">
        <v>788767.11111111112</v>
      </c>
      <c r="O462">
        <v>2011</v>
      </c>
      <c r="P462">
        <v>2028</v>
      </c>
      <c r="Q462">
        <v>17</v>
      </c>
      <c r="BB462">
        <v>40900</v>
      </c>
      <c r="BC462">
        <v>95400</v>
      </c>
      <c r="BD462">
        <v>125000</v>
      </c>
      <c r="BE462">
        <v>121260</v>
      </c>
      <c r="BF462">
        <v>121930</v>
      </c>
      <c r="BG462">
        <v>129641</v>
      </c>
      <c r="BH462">
        <v>120529</v>
      </c>
      <c r="BI462">
        <v>116829</v>
      </c>
      <c r="BJ462" t="s">
        <v>1281</v>
      </c>
      <c r="BK462">
        <v>1298182.7208272759</v>
      </c>
      <c r="BL462">
        <v>10240259.310226681</v>
      </c>
      <c r="BM462">
        <v>10240259.310226681</v>
      </c>
      <c r="BN462">
        <v>99752756.424420103</v>
      </c>
      <c r="BO462">
        <v>89356127.017438456</v>
      </c>
      <c r="BP462">
        <f t="shared" si="50"/>
        <v>9172978.7167276405</v>
      </c>
      <c r="BQ462">
        <f t="shared" si="51"/>
        <v>7.0660151067810364E-3</v>
      </c>
      <c r="BR462">
        <f t="shared" si="52"/>
        <v>0.12012225681527762</v>
      </c>
      <c r="BS462">
        <v>7.687053324003692</v>
      </c>
      <c r="BT462">
        <v>2.5633014781490542</v>
      </c>
      <c r="BU462">
        <f t="shared" si="53"/>
        <v>10.250354802152746</v>
      </c>
      <c r="BV462">
        <f t="shared" si="54"/>
        <v>9402.6286439054093</v>
      </c>
      <c r="BW462">
        <f t="shared" si="56"/>
        <v>34507.647123132854</v>
      </c>
      <c r="BX462">
        <f t="shared" si="55"/>
        <v>2.65815024106488E-2</v>
      </c>
    </row>
    <row r="463" spans="1:76" x14ac:dyDescent="0.25">
      <c r="A463">
        <v>80387</v>
      </c>
      <c r="B463" t="s">
        <v>529</v>
      </c>
      <c r="C463" t="s">
        <v>612</v>
      </c>
      <c r="D463" t="s">
        <v>733</v>
      </c>
      <c r="E463" t="s">
        <v>767</v>
      </c>
      <c r="F463">
        <v>36.608890000000002</v>
      </c>
      <c r="G463">
        <v>101.51597</v>
      </c>
      <c r="H463" t="s">
        <v>825</v>
      </c>
      <c r="I463" t="s">
        <v>832</v>
      </c>
      <c r="J463" t="s">
        <v>839</v>
      </c>
      <c r="O463">
        <v>2015</v>
      </c>
      <c r="P463">
        <v>2046</v>
      </c>
      <c r="Q463">
        <v>31</v>
      </c>
      <c r="BB463">
        <v>2300</v>
      </c>
      <c r="BC463">
        <v>4000</v>
      </c>
      <c r="BD463">
        <v>2400</v>
      </c>
      <c r="BE463">
        <v>3960</v>
      </c>
      <c r="BH463">
        <v>200</v>
      </c>
      <c r="BJ463" t="s">
        <v>1282</v>
      </c>
      <c r="BK463">
        <v>20646.59433119214</v>
      </c>
      <c r="BL463">
        <v>21981147.29217862</v>
      </c>
      <c r="BM463">
        <v>21981147.29217862</v>
      </c>
      <c r="BN463">
        <v>4123433.084625415</v>
      </c>
      <c r="BO463">
        <v>4123433.084625415</v>
      </c>
      <c r="BP463">
        <f t="shared" si="50"/>
        <v>21981147.29217862</v>
      </c>
      <c r="BQ463">
        <f t="shared" si="51"/>
        <v>1.0646379223410365</v>
      </c>
      <c r="BR463">
        <f t="shared" si="52"/>
        <v>33.003775592572133</v>
      </c>
      <c r="BS463">
        <v>2.6003708617792971</v>
      </c>
      <c r="BT463">
        <v>4.0250574615464254</v>
      </c>
      <c r="BU463">
        <f t="shared" si="53"/>
        <v>6.625428323325723</v>
      </c>
      <c r="BV463">
        <f t="shared" si="54"/>
        <v>14563.451584879476</v>
      </c>
      <c r="BW463">
        <f t="shared" si="56"/>
        <v>53447.867316507676</v>
      </c>
      <c r="BX463">
        <f t="shared" si="55"/>
        <v>2.5887013838287385</v>
      </c>
    </row>
    <row r="464" spans="1:76" x14ac:dyDescent="0.25">
      <c r="A464">
        <v>28774</v>
      </c>
      <c r="B464" t="s">
        <v>530</v>
      </c>
      <c r="C464" t="s">
        <v>612</v>
      </c>
      <c r="D464" t="s">
        <v>737</v>
      </c>
      <c r="E464" t="s">
        <v>767</v>
      </c>
      <c r="F464">
        <v>41.429969999999997</v>
      </c>
      <c r="G464">
        <v>115.26706</v>
      </c>
      <c r="H464" t="s">
        <v>826</v>
      </c>
      <c r="I464" t="s">
        <v>832</v>
      </c>
      <c r="J464" t="s">
        <v>838</v>
      </c>
      <c r="K464" t="s">
        <v>886</v>
      </c>
      <c r="L464">
        <v>27600000</v>
      </c>
      <c r="M464">
        <v>839400</v>
      </c>
      <c r="O464">
        <v>2005</v>
      </c>
      <c r="P464">
        <v>2036</v>
      </c>
      <c r="Q464">
        <v>31</v>
      </c>
      <c r="AQ464">
        <v>7000</v>
      </c>
      <c r="AR464">
        <v>20138</v>
      </c>
      <c r="AS464">
        <v>21781</v>
      </c>
      <c r="AT464">
        <v>22922</v>
      </c>
      <c r="AU464">
        <v>17167</v>
      </c>
      <c r="AV464">
        <v>22044</v>
      </c>
      <c r="AW464">
        <v>36283</v>
      </c>
      <c r="AX464">
        <v>40581</v>
      </c>
      <c r="AY464">
        <v>39724</v>
      </c>
      <c r="AZ464">
        <v>25901</v>
      </c>
      <c r="BA464">
        <v>38560</v>
      </c>
      <c r="BB464">
        <v>31948</v>
      </c>
      <c r="BC464">
        <v>43403</v>
      </c>
      <c r="BD464">
        <v>37112</v>
      </c>
      <c r="BE464">
        <v>37413</v>
      </c>
      <c r="BF464">
        <v>32472</v>
      </c>
      <c r="BG464">
        <v>41587</v>
      </c>
      <c r="BH464">
        <v>31787</v>
      </c>
      <c r="BI464">
        <v>56933</v>
      </c>
      <c r="BJ464" t="s">
        <v>1283</v>
      </c>
      <c r="BK464">
        <v>1010334.579025063</v>
      </c>
      <c r="BL464">
        <v>2033696.5924718799</v>
      </c>
      <c r="BM464">
        <v>2033696.5924718799</v>
      </c>
      <c r="BN464">
        <v>95511183.922197476</v>
      </c>
      <c r="BO464">
        <v>95421810.344863325</v>
      </c>
      <c r="BP464">
        <f t="shared" si="50"/>
        <v>2031793.582455487</v>
      </c>
      <c r="BQ464">
        <f t="shared" si="51"/>
        <v>2.0110106341367589E-3</v>
      </c>
      <c r="BR464">
        <f t="shared" si="52"/>
        <v>6.2341329658239526E-2</v>
      </c>
      <c r="BS464">
        <v>1.2576444910885669</v>
      </c>
      <c r="BT464">
        <v>3.8873015774966948</v>
      </c>
      <c r="BU464">
        <f t="shared" si="53"/>
        <v>5.1449460685852619</v>
      </c>
      <c r="BV464">
        <f t="shared" si="54"/>
        <v>1045.3468404231123</v>
      </c>
      <c r="BW464">
        <f t="shared" si="56"/>
        <v>3836.4229043528221</v>
      </c>
      <c r="BX464">
        <f t="shared" si="55"/>
        <v>3.7971806409465214E-3</v>
      </c>
    </row>
    <row r="465" spans="1:76" x14ac:dyDescent="0.25">
      <c r="A465">
        <v>29404</v>
      </c>
      <c r="B465" t="s">
        <v>531</v>
      </c>
      <c r="C465" t="s">
        <v>612</v>
      </c>
      <c r="D465" t="s">
        <v>738</v>
      </c>
      <c r="E465" t="s">
        <v>782</v>
      </c>
      <c r="F465">
        <v>18.175689999999999</v>
      </c>
      <c r="G465">
        <v>-100.14407</v>
      </c>
      <c r="H465" t="s">
        <v>825</v>
      </c>
      <c r="I465" t="s">
        <v>832</v>
      </c>
      <c r="J465" t="s">
        <v>839</v>
      </c>
      <c r="K465" t="s">
        <v>847</v>
      </c>
      <c r="L465">
        <v>1950000</v>
      </c>
      <c r="M465">
        <v>195000</v>
      </c>
      <c r="O465">
        <v>2008</v>
      </c>
      <c r="P465">
        <v>2037</v>
      </c>
      <c r="Q465">
        <v>29</v>
      </c>
      <c r="AT465">
        <v>644</v>
      </c>
      <c r="AU465">
        <v>37981</v>
      </c>
      <c r="AV465">
        <v>42000</v>
      </c>
      <c r="AW465">
        <v>46000</v>
      </c>
      <c r="AX465">
        <v>40000</v>
      </c>
      <c r="AY465">
        <v>25000</v>
      </c>
      <c r="AZ465">
        <v>22000</v>
      </c>
      <c r="BA465">
        <v>500</v>
      </c>
      <c r="BD465">
        <v>16449</v>
      </c>
      <c r="BE465">
        <v>7314</v>
      </c>
      <c r="BF465">
        <v>12614</v>
      </c>
      <c r="BG465">
        <v>21058</v>
      </c>
      <c r="BH465">
        <v>16170</v>
      </c>
      <c r="BI465">
        <v>12993</v>
      </c>
      <c r="BJ465" t="s">
        <v>1284</v>
      </c>
      <c r="BK465">
        <v>432774.98479580932</v>
      </c>
      <c r="BL465">
        <v>1565721.8112048409</v>
      </c>
      <c r="BM465">
        <v>1565721.8112048409</v>
      </c>
      <c r="BN465">
        <v>8028636.4007581333</v>
      </c>
      <c r="BO465">
        <v>574779.85920369695</v>
      </c>
      <c r="BP465">
        <f t="shared" si="50"/>
        <v>112091.93159021315</v>
      </c>
      <c r="BQ465">
        <f t="shared" si="51"/>
        <v>2.5900741846966973E-4</v>
      </c>
      <c r="BR465">
        <f t="shared" si="52"/>
        <v>7.5112151356204219E-3</v>
      </c>
      <c r="BS465">
        <v>25.435867909648341</v>
      </c>
      <c r="BT465">
        <v>22.216929773295941</v>
      </c>
      <c r="BU465">
        <f t="shared" si="53"/>
        <v>47.652797682944282</v>
      </c>
      <c r="BV465">
        <f t="shared" si="54"/>
        <v>534.14941379588583</v>
      </c>
      <c r="BW465">
        <f t="shared" si="56"/>
        <v>1960.328348630901</v>
      </c>
      <c r="BX465">
        <f t="shared" si="55"/>
        <v>4.5296711166330867E-3</v>
      </c>
    </row>
    <row r="466" spans="1:76" x14ac:dyDescent="0.25">
      <c r="A466">
        <v>27826</v>
      </c>
      <c r="B466" t="s">
        <v>532</v>
      </c>
      <c r="C466" t="s">
        <v>612</v>
      </c>
      <c r="D466" t="s">
        <v>739</v>
      </c>
      <c r="E466" t="s">
        <v>782</v>
      </c>
      <c r="F466">
        <v>18.303920000000002</v>
      </c>
      <c r="G466">
        <v>-99.929190000000006</v>
      </c>
      <c r="H466" t="s">
        <v>825</v>
      </c>
      <c r="I466" t="s">
        <v>832</v>
      </c>
      <c r="J466" t="s">
        <v>839</v>
      </c>
      <c r="K466" t="s">
        <v>847</v>
      </c>
      <c r="L466">
        <v>25284000</v>
      </c>
      <c r="M466">
        <v>410453.89473684208</v>
      </c>
      <c r="O466">
        <v>2000</v>
      </c>
      <c r="P466">
        <v>2037</v>
      </c>
      <c r="Q466">
        <v>37</v>
      </c>
      <c r="AL466">
        <v>4200</v>
      </c>
      <c r="AM466">
        <v>32518</v>
      </c>
      <c r="BF466">
        <v>16412</v>
      </c>
      <c r="BG466">
        <v>28578</v>
      </c>
      <c r="BH466">
        <v>27042</v>
      </c>
      <c r="BI466">
        <v>26691</v>
      </c>
      <c r="BJ466" t="s">
        <v>1285</v>
      </c>
      <c r="BK466">
        <v>160296.03442476859</v>
      </c>
      <c r="BL466">
        <v>884013.69720044918</v>
      </c>
      <c r="BM466">
        <v>884013.69720044918</v>
      </c>
      <c r="BN466">
        <v>89084087.787335321</v>
      </c>
      <c r="BO466">
        <v>79799389.499467134</v>
      </c>
      <c r="BP466">
        <f t="shared" si="50"/>
        <v>791878.27027164702</v>
      </c>
      <c r="BQ466">
        <f t="shared" si="51"/>
        <v>4.9400989432667316E-3</v>
      </c>
      <c r="BR466">
        <f t="shared" si="52"/>
        <v>0.18278366090086906</v>
      </c>
      <c r="BS466">
        <v>18.164775147456169</v>
      </c>
      <c r="BT466">
        <v>9.8775775836244222</v>
      </c>
      <c r="BU466">
        <f t="shared" si="53"/>
        <v>28.042352731080591</v>
      </c>
      <c r="BV466">
        <f t="shared" si="54"/>
        <v>2220.6129775035497</v>
      </c>
      <c r="BW466">
        <f t="shared" si="56"/>
        <v>8149.649627438027</v>
      </c>
      <c r="BX466">
        <f t="shared" si="55"/>
        <v>5.0841242933323379E-2</v>
      </c>
    </row>
    <row r="467" spans="1:76" x14ac:dyDescent="0.25">
      <c r="A467">
        <v>25820</v>
      </c>
      <c r="B467" t="s">
        <v>533</v>
      </c>
      <c r="C467" t="s">
        <v>612</v>
      </c>
      <c r="D467" t="s">
        <v>740</v>
      </c>
      <c r="E467" t="s">
        <v>787</v>
      </c>
      <c r="F467">
        <v>47.56418</v>
      </c>
      <c r="G467">
        <v>-66.290130000000005</v>
      </c>
      <c r="H467" t="s">
        <v>825</v>
      </c>
      <c r="I467" t="s">
        <v>835</v>
      </c>
      <c r="J467" t="s">
        <v>839</v>
      </c>
      <c r="K467" t="s">
        <v>847</v>
      </c>
      <c r="L467">
        <v>5110000</v>
      </c>
      <c r="M467">
        <v>301581</v>
      </c>
      <c r="O467">
        <v>1990</v>
      </c>
      <c r="P467">
        <v>2026</v>
      </c>
      <c r="Q467">
        <v>36</v>
      </c>
      <c r="AB467">
        <v>20100</v>
      </c>
      <c r="AI467">
        <v>8240</v>
      </c>
      <c r="AJ467">
        <v>18748</v>
      </c>
      <c r="AS467">
        <v>9108</v>
      </c>
      <c r="AT467">
        <v>34446</v>
      </c>
      <c r="BA467">
        <v>13080</v>
      </c>
      <c r="BC467">
        <v>36264</v>
      </c>
      <c r="BD467">
        <v>32639</v>
      </c>
      <c r="BE467">
        <v>33520</v>
      </c>
      <c r="BF467">
        <v>6804</v>
      </c>
      <c r="BG467">
        <v>18416</v>
      </c>
      <c r="BH467">
        <v>9208</v>
      </c>
      <c r="BI467">
        <v>0</v>
      </c>
      <c r="BJ467" t="s">
        <v>1286</v>
      </c>
      <c r="BK467">
        <v>225525.78583100589</v>
      </c>
      <c r="BL467">
        <v>1639378.747823837</v>
      </c>
      <c r="BM467">
        <v>1639378.747823837</v>
      </c>
      <c r="BN467">
        <v>18004259.159677401</v>
      </c>
      <c r="BO467">
        <v>16127783.592085</v>
      </c>
      <c r="BP467">
        <f t="shared" si="50"/>
        <v>1468516.1680843008</v>
      </c>
      <c r="BQ467">
        <f t="shared" si="51"/>
        <v>6.5115222309200136E-3</v>
      </c>
      <c r="BR467">
        <f t="shared" si="52"/>
        <v>0.23441480031312048</v>
      </c>
      <c r="BS467">
        <v>17.783050043153171</v>
      </c>
      <c r="BT467">
        <v>12.783518616614639</v>
      </c>
      <c r="BU467">
        <f t="shared" si="53"/>
        <v>30.56656865976781</v>
      </c>
      <c r="BV467">
        <f t="shared" si="54"/>
        <v>4488.750027972791</v>
      </c>
      <c r="BW467">
        <f t="shared" si="56"/>
        <v>16473.712602660144</v>
      </c>
      <c r="BX467">
        <f t="shared" si="55"/>
        <v>7.3045805125824745E-2</v>
      </c>
    </row>
    <row r="468" spans="1:76" x14ac:dyDescent="0.25">
      <c r="A468">
        <v>33172</v>
      </c>
      <c r="B468" t="s">
        <v>534</v>
      </c>
      <c r="C468" t="s">
        <v>612</v>
      </c>
      <c r="D468" t="s">
        <v>741</v>
      </c>
      <c r="E468" t="s">
        <v>779</v>
      </c>
      <c r="F468">
        <v>-13.989089999999999</v>
      </c>
      <c r="G468">
        <v>-73.937190000000001</v>
      </c>
      <c r="H468" t="s">
        <v>825</v>
      </c>
      <c r="I468" t="s">
        <v>832</v>
      </c>
      <c r="J468" t="s">
        <v>839</v>
      </c>
      <c r="O468">
        <v>1964</v>
      </c>
      <c r="P468">
        <v>2023</v>
      </c>
      <c r="Q468">
        <v>59</v>
      </c>
      <c r="AQ468">
        <v>4600</v>
      </c>
      <c r="AR468">
        <v>15500</v>
      </c>
      <c r="AS468">
        <v>20300</v>
      </c>
      <c r="AT468">
        <v>21500</v>
      </c>
      <c r="AU468">
        <v>24700</v>
      </c>
      <c r="AV468">
        <v>24000</v>
      </c>
      <c r="AW468">
        <v>22000</v>
      </c>
      <c r="AX468">
        <v>39000</v>
      </c>
      <c r="AY468">
        <v>42700</v>
      </c>
      <c r="AZ468">
        <v>47000</v>
      </c>
      <c r="BA468">
        <v>48383</v>
      </c>
      <c r="BB468">
        <v>47000</v>
      </c>
      <c r="BC468">
        <v>46598</v>
      </c>
      <c r="BI468">
        <v>48000</v>
      </c>
      <c r="BJ468" t="s">
        <v>1287</v>
      </c>
      <c r="BK468">
        <v>748304.06906400609</v>
      </c>
      <c r="BL468">
        <v>674544.12328679755</v>
      </c>
      <c r="BM468">
        <v>674544.12328679755</v>
      </c>
      <c r="BN468">
        <v>67453962.12578997</v>
      </c>
      <c r="BO468">
        <v>60424611.219957083</v>
      </c>
      <c r="BP468">
        <f t="shared" si="50"/>
        <v>604250.14507380512</v>
      </c>
      <c r="BQ468">
        <f t="shared" si="51"/>
        <v>8.0749279611644158E-4</v>
      </c>
      <c r="BR468">
        <f t="shared" si="52"/>
        <v>4.7642074970870051E-2</v>
      </c>
      <c r="BS468">
        <v>12.785038073772389</v>
      </c>
      <c r="BT468">
        <v>4.1580816154609339</v>
      </c>
      <c r="BU468">
        <f t="shared" si="53"/>
        <v>16.943119689233324</v>
      </c>
      <c r="BV468">
        <f t="shared" si="54"/>
        <v>1023.788253022208</v>
      </c>
      <c r="BW468">
        <f t="shared" si="56"/>
        <v>3757.3028885915032</v>
      </c>
      <c r="BX468">
        <f t="shared" si="55"/>
        <v>5.0210910830556007E-3</v>
      </c>
    </row>
    <row r="469" spans="1:76" x14ac:dyDescent="0.25">
      <c r="A469">
        <v>27750</v>
      </c>
      <c r="B469" t="s">
        <v>535</v>
      </c>
      <c r="C469" t="s">
        <v>612</v>
      </c>
      <c r="D469" t="s">
        <v>742</v>
      </c>
      <c r="E469" t="s">
        <v>765</v>
      </c>
      <c r="F469">
        <v>-18.72794</v>
      </c>
      <c r="G469">
        <v>138.60534000000001</v>
      </c>
      <c r="H469" t="s">
        <v>826</v>
      </c>
      <c r="I469" t="s">
        <v>832</v>
      </c>
      <c r="J469" t="s">
        <v>838</v>
      </c>
      <c r="K469" t="s">
        <v>884</v>
      </c>
      <c r="L469">
        <v>96900000</v>
      </c>
      <c r="M469">
        <v>4146651</v>
      </c>
      <c r="O469">
        <v>2000</v>
      </c>
      <c r="P469">
        <v>2030</v>
      </c>
      <c r="Q469">
        <v>30</v>
      </c>
      <c r="AL469">
        <v>106734</v>
      </c>
      <c r="AM469">
        <v>451167</v>
      </c>
      <c r="AN469">
        <v>470706</v>
      </c>
      <c r="AO469">
        <v>520327</v>
      </c>
      <c r="AP469">
        <v>504000</v>
      </c>
      <c r="AQ469">
        <v>501480</v>
      </c>
      <c r="AR469">
        <v>515716</v>
      </c>
      <c r="AS469">
        <v>526887</v>
      </c>
      <c r="AT469">
        <v>513571</v>
      </c>
      <c r="AU469">
        <v>360569</v>
      </c>
      <c r="AV469">
        <v>510590</v>
      </c>
      <c r="AW469">
        <v>497251</v>
      </c>
      <c r="AX469">
        <v>514707</v>
      </c>
      <c r="AY469">
        <v>488233</v>
      </c>
      <c r="AZ469">
        <v>465696</v>
      </c>
      <c r="BA469">
        <v>392667</v>
      </c>
      <c r="BB469">
        <v>16457</v>
      </c>
      <c r="BF469">
        <v>116948</v>
      </c>
      <c r="BG469">
        <v>128153</v>
      </c>
      <c r="BH469">
        <v>118108</v>
      </c>
      <c r="BI469">
        <v>92000</v>
      </c>
      <c r="BJ469" t="s">
        <v>1288</v>
      </c>
      <c r="BK469">
        <v>12338986.728867499</v>
      </c>
      <c r="BL469">
        <v>32292397.653929479</v>
      </c>
      <c r="BM469">
        <v>32292397.653929479</v>
      </c>
      <c r="BN469">
        <v>335325326.57315439</v>
      </c>
      <c r="BO469">
        <v>335017544.99033231</v>
      </c>
      <c r="BP469">
        <f t="shared" si="50"/>
        <v>32262757.765512407</v>
      </c>
      <c r="BQ469">
        <f t="shared" si="51"/>
        <v>2.6147007428116067E-3</v>
      </c>
      <c r="BR469">
        <f t="shared" si="52"/>
        <v>7.8441022284348197E-2</v>
      </c>
      <c r="BS469">
        <v>3.3183225435617838</v>
      </c>
      <c r="BT469">
        <v>3.4837792716819802</v>
      </c>
      <c r="BU469">
        <f t="shared" si="53"/>
        <v>6.8021018152437644</v>
      </c>
      <c r="BV469">
        <f t="shared" si="54"/>
        <v>21945.456316156178</v>
      </c>
      <c r="BW469">
        <f t="shared" si="56"/>
        <v>80539.824680293168</v>
      </c>
      <c r="BX469">
        <f t="shared" si="55"/>
        <v>6.5272640655222834E-3</v>
      </c>
    </row>
    <row r="470" spans="1:76" x14ac:dyDescent="0.25">
      <c r="A470">
        <v>27346</v>
      </c>
      <c r="B470" t="s">
        <v>536</v>
      </c>
      <c r="C470" t="s">
        <v>612</v>
      </c>
      <c r="D470" t="s">
        <v>743</v>
      </c>
      <c r="E470" t="s">
        <v>779</v>
      </c>
      <c r="F470">
        <v>-10.66667</v>
      </c>
      <c r="G470">
        <v>-76.25</v>
      </c>
      <c r="H470" t="s">
        <v>825</v>
      </c>
      <c r="I470" t="s">
        <v>832</v>
      </c>
      <c r="J470" t="s">
        <v>838</v>
      </c>
      <c r="K470" t="s">
        <v>848</v>
      </c>
      <c r="L470">
        <v>88464000</v>
      </c>
      <c r="M470">
        <v>1386528.173913043</v>
      </c>
      <c r="O470">
        <v>1956</v>
      </c>
      <c r="P470">
        <v>2037</v>
      </c>
      <c r="Q470">
        <v>81</v>
      </c>
      <c r="AH470">
        <v>186000</v>
      </c>
      <c r="AI470">
        <v>191500</v>
      </c>
      <c r="AJ470">
        <v>210309</v>
      </c>
      <c r="AL470">
        <v>164753</v>
      </c>
      <c r="AM470">
        <v>179005</v>
      </c>
      <c r="AN470">
        <v>156136</v>
      </c>
      <c r="AO470">
        <v>139240</v>
      </c>
      <c r="AU470">
        <v>100375</v>
      </c>
      <c r="AV470">
        <v>84873</v>
      </c>
      <c r="AW470">
        <v>61412</v>
      </c>
      <c r="AX470">
        <v>46000</v>
      </c>
      <c r="AY470">
        <v>19200</v>
      </c>
      <c r="AZ470">
        <v>13000</v>
      </c>
      <c r="BA470">
        <v>12300</v>
      </c>
      <c r="BB470">
        <v>2300</v>
      </c>
      <c r="BC470">
        <v>9300</v>
      </c>
      <c r="BD470">
        <v>11200</v>
      </c>
      <c r="BE470">
        <v>17500</v>
      </c>
      <c r="BF470">
        <v>14000</v>
      </c>
      <c r="BG470">
        <v>23400</v>
      </c>
      <c r="BH470">
        <v>24500</v>
      </c>
      <c r="BI470">
        <v>19400</v>
      </c>
      <c r="BJ470" t="s">
        <v>1289</v>
      </c>
      <c r="BK470">
        <v>4058829.7970090332</v>
      </c>
      <c r="BL470">
        <v>37816007.616054989</v>
      </c>
      <c r="BM470">
        <v>37816007.616054989</v>
      </c>
      <c r="BN470">
        <v>311688607.10405117</v>
      </c>
      <c r="BO470">
        <v>279203179.58712471</v>
      </c>
      <c r="BP470">
        <f t="shared" si="50"/>
        <v>33874672.750450507</v>
      </c>
      <c r="BQ470">
        <f t="shared" si="51"/>
        <v>8.3459209783600385E-3</v>
      </c>
      <c r="BR470">
        <f t="shared" si="52"/>
        <v>0.67601959924716315</v>
      </c>
      <c r="BS470">
        <v>4.9014666563473837</v>
      </c>
      <c r="BT470">
        <v>3.0329719845349521</v>
      </c>
      <c r="BU470">
        <f t="shared" si="53"/>
        <v>7.9344386408823357</v>
      </c>
      <c r="BV470">
        <f t="shared" si="54"/>
        <v>26877.651241841842</v>
      </c>
      <c r="BW470">
        <f t="shared" si="56"/>
        <v>98640.980057559558</v>
      </c>
      <c r="BX470">
        <f t="shared" si="55"/>
        <v>2.4302812630933299E-2</v>
      </c>
    </row>
    <row r="471" spans="1:76" x14ac:dyDescent="0.25">
      <c r="A471">
        <v>29509</v>
      </c>
      <c r="B471" t="s">
        <v>537</v>
      </c>
      <c r="C471" t="s">
        <v>612</v>
      </c>
      <c r="D471" t="s">
        <v>744</v>
      </c>
      <c r="E471" t="s">
        <v>779</v>
      </c>
      <c r="F471">
        <v>-13.077</v>
      </c>
      <c r="G471">
        <v>-75.991</v>
      </c>
      <c r="H471" t="s">
        <v>825</v>
      </c>
      <c r="I471" t="s">
        <v>832</v>
      </c>
      <c r="J471" t="s">
        <v>839</v>
      </c>
      <c r="K471" t="s">
        <v>847</v>
      </c>
      <c r="L471">
        <v>55640000</v>
      </c>
      <c r="M471">
        <v>1140615.7</v>
      </c>
      <c r="O471">
        <v>2007</v>
      </c>
      <c r="P471">
        <v>2030</v>
      </c>
      <c r="Q471">
        <v>23</v>
      </c>
      <c r="AS471">
        <v>23517</v>
      </c>
      <c r="AT471">
        <v>73669</v>
      </c>
      <c r="AU471">
        <v>75985</v>
      </c>
      <c r="AV471">
        <v>73557</v>
      </c>
      <c r="AW471">
        <v>91121</v>
      </c>
      <c r="AX471">
        <v>107960</v>
      </c>
      <c r="AY471">
        <v>155147</v>
      </c>
      <c r="AZ471">
        <v>167150</v>
      </c>
      <c r="BA471">
        <v>176992</v>
      </c>
      <c r="BB471">
        <v>173808</v>
      </c>
      <c r="BC471">
        <v>155950</v>
      </c>
      <c r="BD471">
        <v>130349</v>
      </c>
      <c r="BE471">
        <v>126310</v>
      </c>
      <c r="BF471">
        <v>95426</v>
      </c>
      <c r="BG471">
        <v>102275</v>
      </c>
      <c r="BH471">
        <v>84392</v>
      </c>
      <c r="BI471">
        <v>78209</v>
      </c>
      <c r="BJ471" t="s">
        <v>1290</v>
      </c>
      <c r="BK471">
        <v>2174729.0234214901</v>
      </c>
      <c r="BL471">
        <v>2428681.513747314</v>
      </c>
      <c r="BM471">
        <v>2428681.513747314</v>
      </c>
      <c r="BN471">
        <v>196038547.8756263</v>
      </c>
      <c r="BO471">
        <v>175606629.95373949</v>
      </c>
      <c r="BP471">
        <f t="shared" si="50"/>
        <v>2175554.6573967393</v>
      </c>
      <c r="BQ471">
        <f t="shared" si="51"/>
        <v>1.000379649127021E-3</v>
      </c>
      <c r="BR471">
        <f t="shared" si="52"/>
        <v>2.3008731929921485E-2</v>
      </c>
      <c r="BS471">
        <v>1.4604961988199701</v>
      </c>
      <c r="BT471">
        <v>1.6495286665612781</v>
      </c>
      <c r="BU471">
        <f t="shared" si="53"/>
        <v>3.1100248653812481</v>
      </c>
      <c r="BV471">
        <f t="shared" si="54"/>
        <v>676.60290804998419</v>
      </c>
      <c r="BW471">
        <f t="shared" si="56"/>
        <v>2483.1326725434419</v>
      </c>
      <c r="BX471">
        <f t="shared" si="55"/>
        <v>1.14181244918355E-3</v>
      </c>
    </row>
    <row r="472" spans="1:76" x14ac:dyDescent="0.25">
      <c r="A472">
        <v>27819</v>
      </c>
      <c r="B472" t="s">
        <v>538</v>
      </c>
      <c r="C472" t="s">
        <v>612</v>
      </c>
      <c r="D472" t="s">
        <v>732</v>
      </c>
      <c r="E472" t="s">
        <v>767</v>
      </c>
      <c r="F472">
        <v>33.979410000000001</v>
      </c>
      <c r="G472">
        <v>105.69112</v>
      </c>
      <c r="H472" t="s">
        <v>825</v>
      </c>
      <c r="I472" t="s">
        <v>832</v>
      </c>
      <c r="J472" t="s">
        <v>839</v>
      </c>
      <c r="K472" t="s">
        <v>884</v>
      </c>
      <c r="O472">
        <v>1989</v>
      </c>
      <c r="P472">
        <v>2023</v>
      </c>
      <c r="Q472">
        <v>34</v>
      </c>
      <c r="BB472">
        <v>12000</v>
      </c>
      <c r="BC472">
        <v>11700</v>
      </c>
      <c r="BD472">
        <v>100000</v>
      </c>
      <c r="BE472">
        <v>100000</v>
      </c>
      <c r="BF472">
        <v>74000</v>
      </c>
      <c r="BG472">
        <v>106000</v>
      </c>
      <c r="BH472">
        <v>106000</v>
      </c>
      <c r="BI472">
        <v>87651</v>
      </c>
      <c r="BJ472" t="s">
        <v>1291</v>
      </c>
      <c r="BK472">
        <v>610362.02129471058</v>
      </c>
      <c r="BL472">
        <v>3378320.934160383</v>
      </c>
      <c r="BM472">
        <v>3378320.934160383</v>
      </c>
      <c r="BN472">
        <v>121932675.0211883</v>
      </c>
      <c r="BO472">
        <v>121898406.6734522</v>
      </c>
      <c r="BP472">
        <f t="shared" si="50"/>
        <v>3377371.4800742175</v>
      </c>
      <c r="BQ472">
        <f t="shared" si="51"/>
        <v>5.5333906144915089E-3</v>
      </c>
      <c r="BR472">
        <f t="shared" si="52"/>
        <v>0.18813528089271131</v>
      </c>
      <c r="BS472">
        <v>19.082404487415548</v>
      </c>
      <c r="BT472">
        <v>5.3530622750503616</v>
      </c>
      <c r="BU472">
        <f t="shared" si="53"/>
        <v>24.435466762465911</v>
      </c>
      <c r="BV472">
        <f t="shared" si="54"/>
        <v>8252.7648545853845</v>
      </c>
      <c r="BW472">
        <f t="shared" si="56"/>
        <v>30287.647016328359</v>
      </c>
      <c r="BX472">
        <f t="shared" si="55"/>
        <v>4.9622430557002349E-2</v>
      </c>
    </row>
    <row r="473" spans="1:76" x14ac:dyDescent="0.25">
      <c r="A473">
        <v>80253</v>
      </c>
      <c r="B473" t="s">
        <v>539</v>
      </c>
      <c r="C473" t="s">
        <v>612</v>
      </c>
      <c r="D473" t="s">
        <v>733</v>
      </c>
      <c r="E473" t="s">
        <v>767</v>
      </c>
      <c r="F473">
        <v>42</v>
      </c>
      <c r="G473">
        <v>90</v>
      </c>
      <c r="H473" t="s">
        <v>825</v>
      </c>
      <c r="I473" t="s">
        <v>832</v>
      </c>
      <c r="J473" t="s">
        <v>839</v>
      </c>
      <c r="O473">
        <v>2015</v>
      </c>
      <c r="P473">
        <v>2046</v>
      </c>
      <c r="Q473">
        <v>31</v>
      </c>
      <c r="BB473">
        <v>4500</v>
      </c>
      <c r="BC473">
        <v>4500</v>
      </c>
      <c r="BD473">
        <v>5000</v>
      </c>
      <c r="BE473">
        <v>6500</v>
      </c>
      <c r="BF473">
        <v>6500</v>
      </c>
      <c r="BG473">
        <v>6500</v>
      </c>
      <c r="BH473">
        <v>5940</v>
      </c>
      <c r="BI473">
        <v>5329</v>
      </c>
      <c r="BJ473" t="s">
        <v>1292</v>
      </c>
      <c r="BK473">
        <v>79035.223516925224</v>
      </c>
      <c r="BL473">
        <v>3584684.0605785931</v>
      </c>
      <c r="BM473">
        <v>3584684.0605785931</v>
      </c>
      <c r="BN473">
        <v>15784513.914147159</v>
      </c>
      <c r="BO473">
        <v>15784513.914147159</v>
      </c>
      <c r="BP473">
        <f t="shared" si="50"/>
        <v>3584684.0605785931</v>
      </c>
      <c r="BQ473">
        <f t="shared" si="51"/>
        <v>4.5355525056634281E-2</v>
      </c>
      <c r="BR473">
        <f t="shared" si="52"/>
        <v>1.4060212767556628</v>
      </c>
      <c r="BS473">
        <v>0.1150904392764848</v>
      </c>
      <c r="BT473">
        <v>0.49101945059682078</v>
      </c>
      <c r="BU473">
        <f t="shared" si="53"/>
        <v>0.60610988987330561</v>
      </c>
      <c r="BV473">
        <f t="shared" si="54"/>
        <v>217.2712461187885</v>
      </c>
      <c r="BW473">
        <f t="shared" si="56"/>
        <v>797.3854732559538</v>
      </c>
      <c r="BX473">
        <f t="shared" si="55"/>
        <v>1.0088988653080676E-2</v>
      </c>
    </row>
    <row r="474" spans="1:76" x14ac:dyDescent="0.25">
      <c r="A474">
        <v>27234</v>
      </c>
      <c r="B474" t="s">
        <v>540</v>
      </c>
      <c r="C474" t="s">
        <v>612</v>
      </c>
      <c r="D474" t="s">
        <v>745</v>
      </c>
      <c r="E474" t="s">
        <v>821</v>
      </c>
      <c r="F474">
        <v>-17.400130000000001</v>
      </c>
      <c r="G474">
        <v>-67.117810000000006</v>
      </c>
      <c r="H474" t="s">
        <v>828</v>
      </c>
      <c r="I474" t="s">
        <v>832</v>
      </c>
      <c r="J474" t="s">
        <v>839</v>
      </c>
      <c r="L474">
        <v>12000000</v>
      </c>
      <c r="M474">
        <v>278650</v>
      </c>
      <c r="O474">
        <v>1989</v>
      </c>
      <c r="P474">
        <v>2031</v>
      </c>
      <c r="Q474">
        <v>42</v>
      </c>
      <c r="AE474">
        <v>17200</v>
      </c>
      <c r="AN474">
        <v>13786</v>
      </c>
      <c r="AO474">
        <v>15765</v>
      </c>
      <c r="AP474">
        <v>18000</v>
      </c>
      <c r="AQ474">
        <v>20000</v>
      </c>
      <c r="AR474">
        <v>20000</v>
      </c>
      <c r="AS474">
        <v>20000</v>
      </c>
      <c r="AT474">
        <v>20000</v>
      </c>
      <c r="AU474">
        <v>20000</v>
      </c>
      <c r="AV474">
        <v>20000</v>
      </c>
      <c r="AX474">
        <v>15000</v>
      </c>
      <c r="AY474">
        <v>20000</v>
      </c>
      <c r="AZ474">
        <v>12922</v>
      </c>
      <c r="BA474">
        <v>13000</v>
      </c>
      <c r="BJ474" t="s">
        <v>1293</v>
      </c>
      <c r="BK474">
        <v>809790.69425874238</v>
      </c>
      <c r="BL474">
        <v>3539336.2642295728</v>
      </c>
      <c r="BM474">
        <v>3539336.2642295728</v>
      </c>
      <c r="BN474">
        <v>55423354.11436417</v>
      </c>
      <c r="BO474">
        <v>55372483.254626393</v>
      </c>
      <c r="BP474">
        <f t="shared" si="50"/>
        <v>3536087.6503277342</v>
      </c>
      <c r="BQ474">
        <f t="shared" si="51"/>
        <v>4.3666686656168123E-3</v>
      </c>
      <c r="BR474">
        <f t="shared" si="52"/>
        <v>0.18340008395590612</v>
      </c>
      <c r="BS474">
        <v>0.71897023914233626</v>
      </c>
      <c r="BT474">
        <v>2.6141308650919139</v>
      </c>
      <c r="BU474">
        <f t="shared" si="53"/>
        <v>3.3331011042342502</v>
      </c>
      <c r="BV474">
        <f t="shared" si="54"/>
        <v>1178.6137651976467</v>
      </c>
      <c r="BW474">
        <f t="shared" si="56"/>
        <v>4325.5125182753636</v>
      </c>
      <c r="BX474">
        <f t="shared" si="55"/>
        <v>5.3415191714876464E-3</v>
      </c>
    </row>
    <row r="475" spans="1:76" x14ac:dyDescent="0.25">
      <c r="A475">
        <v>37445</v>
      </c>
      <c r="B475" t="s">
        <v>541</v>
      </c>
      <c r="C475" t="s">
        <v>612</v>
      </c>
      <c r="D475" t="s">
        <v>732</v>
      </c>
      <c r="E475" t="s">
        <v>767</v>
      </c>
      <c r="F475">
        <v>26.66621</v>
      </c>
      <c r="G475">
        <v>102.81863</v>
      </c>
      <c r="H475" t="s">
        <v>825</v>
      </c>
      <c r="I475" t="s">
        <v>832</v>
      </c>
      <c r="J475" t="s">
        <v>839</v>
      </c>
      <c r="O475">
        <v>1958</v>
      </c>
      <c r="P475">
        <v>2029</v>
      </c>
      <c r="Q475">
        <v>71</v>
      </c>
      <c r="BB475">
        <v>24000</v>
      </c>
      <c r="BC475">
        <v>56000</v>
      </c>
      <c r="BD475">
        <v>60500</v>
      </c>
      <c r="BE475">
        <v>64200</v>
      </c>
      <c r="BF475">
        <v>50000</v>
      </c>
      <c r="BG475">
        <v>39000</v>
      </c>
      <c r="BH475">
        <v>20099</v>
      </c>
      <c r="BI475">
        <v>32400</v>
      </c>
      <c r="BJ475" t="s">
        <v>1294</v>
      </c>
      <c r="BK475">
        <v>415354.20990669722</v>
      </c>
      <c r="BL475">
        <v>3675363.797176396</v>
      </c>
      <c r="BM475">
        <v>3675363.797176396</v>
      </c>
      <c r="BN475">
        <v>82975755.581590995</v>
      </c>
      <c r="BO475">
        <v>82952435.810697392</v>
      </c>
      <c r="BP475">
        <f t="shared" si="50"/>
        <v>3674330.8612169698</v>
      </c>
      <c r="BQ475">
        <f t="shared" si="51"/>
        <v>8.8462588643133059E-3</v>
      </c>
      <c r="BR475">
        <f t="shared" si="52"/>
        <v>0.62808437936624473</v>
      </c>
      <c r="BS475">
        <v>49.424046804984052</v>
      </c>
      <c r="BT475">
        <v>10.262354509369329</v>
      </c>
      <c r="BU475">
        <f t="shared" si="53"/>
        <v>59.686401314353382</v>
      </c>
      <c r="BV475">
        <f t="shared" si="54"/>
        <v>21930.758634430975</v>
      </c>
      <c r="BW475">
        <f t="shared" si="56"/>
        <v>80485.88418836167</v>
      </c>
      <c r="BX475">
        <f t="shared" si="55"/>
        <v>0.193776497911124</v>
      </c>
    </row>
    <row r="476" spans="1:76" x14ac:dyDescent="0.25">
      <c r="A476">
        <v>80254</v>
      </c>
      <c r="B476" t="s">
        <v>542</v>
      </c>
      <c r="C476" t="s">
        <v>612</v>
      </c>
      <c r="D476" t="s">
        <v>732</v>
      </c>
      <c r="E476" t="s">
        <v>767</v>
      </c>
      <c r="F476">
        <v>40.591709999999999</v>
      </c>
      <c r="G476">
        <v>107.45349</v>
      </c>
      <c r="H476" t="s">
        <v>825</v>
      </c>
      <c r="I476" t="s">
        <v>832</v>
      </c>
      <c r="J476" t="s">
        <v>839</v>
      </c>
      <c r="O476">
        <v>2015</v>
      </c>
      <c r="P476">
        <v>2046</v>
      </c>
      <c r="Q476">
        <v>31</v>
      </c>
      <c r="BB476">
        <v>7200</v>
      </c>
      <c r="BC476">
        <v>7200</v>
      </c>
      <c r="BD476">
        <v>5000</v>
      </c>
      <c r="BE476">
        <v>4000</v>
      </c>
      <c r="BF476">
        <v>4000</v>
      </c>
      <c r="BG476">
        <v>4000</v>
      </c>
      <c r="BH476">
        <v>4300</v>
      </c>
      <c r="BI476">
        <v>3607</v>
      </c>
      <c r="BJ476" t="s">
        <v>1295</v>
      </c>
      <c r="BK476">
        <v>110694.5257781133</v>
      </c>
      <c r="BL476">
        <v>6671236.6584280971</v>
      </c>
      <c r="BM476">
        <v>6671236.6584280971</v>
      </c>
      <c r="BN476">
        <v>22113564.028273869</v>
      </c>
      <c r="BO476">
        <v>22107349.161736459</v>
      </c>
      <c r="BP476">
        <f t="shared" si="50"/>
        <v>6669361.752808243</v>
      </c>
      <c r="BQ476">
        <f t="shared" si="51"/>
        <v>6.0250149733483215E-2</v>
      </c>
      <c r="BR476">
        <f t="shared" si="52"/>
        <v>1.8677546417379796</v>
      </c>
      <c r="BS476">
        <v>3.7188099489817952</v>
      </c>
      <c r="BT476">
        <v>2.8121157479257568</v>
      </c>
      <c r="BU476">
        <f t="shared" si="53"/>
        <v>6.530925696907552</v>
      </c>
      <c r="BV476">
        <f t="shared" si="54"/>
        <v>4355.7106053387743</v>
      </c>
      <c r="BW476">
        <f t="shared" si="56"/>
        <v>15985.457921593301</v>
      </c>
      <c r="BX476">
        <f t="shared" si="55"/>
        <v>0.14441055516725446</v>
      </c>
    </row>
    <row r="477" spans="1:76" x14ac:dyDescent="0.25">
      <c r="A477">
        <v>80256</v>
      </c>
      <c r="B477" t="s">
        <v>543</v>
      </c>
      <c r="C477" t="s">
        <v>612</v>
      </c>
      <c r="D477" t="s">
        <v>735</v>
      </c>
      <c r="E477" t="s">
        <v>767</v>
      </c>
      <c r="F477">
        <v>41.109949999999998</v>
      </c>
      <c r="G477">
        <v>107.07340000000001</v>
      </c>
      <c r="H477" t="s">
        <v>825</v>
      </c>
      <c r="I477" t="s">
        <v>832</v>
      </c>
      <c r="J477" t="s">
        <v>839</v>
      </c>
      <c r="O477">
        <v>2009</v>
      </c>
      <c r="P477">
        <v>2040</v>
      </c>
      <c r="Q477">
        <v>31</v>
      </c>
      <c r="AU477">
        <v>43563</v>
      </c>
      <c r="AV477">
        <v>10299</v>
      </c>
      <c r="AW477">
        <v>8763</v>
      </c>
      <c r="AX477">
        <v>17570</v>
      </c>
      <c r="AY477">
        <v>26710</v>
      </c>
      <c r="AZ477">
        <v>27065</v>
      </c>
      <c r="BA477">
        <v>27210</v>
      </c>
      <c r="BB477">
        <v>64000</v>
      </c>
      <c r="BC477">
        <v>70000</v>
      </c>
      <c r="BD477">
        <v>48500</v>
      </c>
      <c r="BE477">
        <v>43000</v>
      </c>
      <c r="BF477">
        <v>43000</v>
      </c>
      <c r="BG477">
        <v>45500</v>
      </c>
      <c r="BH477">
        <v>47200</v>
      </c>
      <c r="BI477">
        <v>56346</v>
      </c>
      <c r="BJ477" t="s">
        <v>1296</v>
      </c>
      <c r="BK477">
        <v>922840.76662104263</v>
      </c>
      <c r="BL477">
        <v>7007183.3300384209</v>
      </c>
      <c r="BM477">
        <v>2672817.3729053671</v>
      </c>
      <c r="BN477">
        <v>191625520.1594409</v>
      </c>
      <c r="BO477">
        <v>184305076.56061319</v>
      </c>
      <c r="BP477">
        <f t="shared" si="50"/>
        <v>2570710.8851471567</v>
      </c>
      <c r="BQ477">
        <f t="shared" si="51"/>
        <v>2.7856494621057407E-3</v>
      </c>
      <c r="BR477">
        <f t="shared" si="52"/>
        <v>8.6355133325277958E-2</v>
      </c>
      <c r="BS477">
        <v>5.2640925314814737</v>
      </c>
      <c r="BT477">
        <v>2.8407771565035151</v>
      </c>
      <c r="BU477">
        <f t="shared" si="53"/>
        <v>8.1048696879849889</v>
      </c>
      <c r="BV477">
        <f t="shared" si="54"/>
        <v>2083.5276729602251</v>
      </c>
      <c r="BW477">
        <f t="shared" si="56"/>
        <v>7646.5465597640259</v>
      </c>
      <c r="BX477">
        <f t="shared" si="55"/>
        <v>8.2858786004455093E-3</v>
      </c>
    </row>
    <row r="478" spans="1:76" x14ac:dyDescent="0.25">
      <c r="A478">
        <v>80257</v>
      </c>
      <c r="B478" t="s">
        <v>544</v>
      </c>
      <c r="C478" t="s">
        <v>612</v>
      </c>
      <c r="D478" t="s">
        <v>733</v>
      </c>
      <c r="E478" t="s">
        <v>767</v>
      </c>
      <c r="F478">
        <v>41.11</v>
      </c>
      <c r="G478">
        <v>107.07333</v>
      </c>
      <c r="H478" t="s">
        <v>825</v>
      </c>
      <c r="I478" t="s">
        <v>832</v>
      </c>
      <c r="J478" t="s">
        <v>839</v>
      </c>
      <c r="O478">
        <v>2015</v>
      </c>
      <c r="P478">
        <v>2046</v>
      </c>
      <c r="Q478">
        <v>31</v>
      </c>
      <c r="BB478">
        <v>15000</v>
      </c>
      <c r="BC478">
        <v>18000</v>
      </c>
      <c r="BD478">
        <v>24300</v>
      </c>
      <c r="BE478">
        <v>22680</v>
      </c>
      <c r="BF478">
        <v>22680</v>
      </c>
      <c r="BG478">
        <v>33000</v>
      </c>
      <c r="BH478">
        <v>32500</v>
      </c>
      <c r="BI478">
        <v>29372</v>
      </c>
      <c r="BJ478" t="s">
        <v>1296</v>
      </c>
      <c r="BK478">
        <v>464615.63859543379</v>
      </c>
      <c r="BL478">
        <v>7007183.3300384209</v>
      </c>
      <c r="BM478">
        <v>1294256.3037392851</v>
      </c>
      <c r="BN478">
        <v>92790678.457048818</v>
      </c>
      <c r="BO478">
        <v>92790678.457048818</v>
      </c>
      <c r="BP478">
        <f t="shared" si="50"/>
        <v>1294256.3037392851</v>
      </c>
      <c r="BQ478">
        <f t="shared" si="51"/>
        <v>2.7856494621057402E-3</v>
      </c>
      <c r="BR478">
        <f t="shared" si="52"/>
        <v>8.6355133325277944E-2</v>
      </c>
      <c r="BS478">
        <v>5.2640925314814737</v>
      </c>
      <c r="BT478">
        <v>2.8407771565035151</v>
      </c>
      <c r="BU478">
        <f t="shared" si="53"/>
        <v>8.1048696879849889</v>
      </c>
      <c r="BV478">
        <f t="shared" si="54"/>
        <v>1048.9778684660023</v>
      </c>
      <c r="BW478">
        <f t="shared" si="56"/>
        <v>3849.7487772702284</v>
      </c>
      <c r="BX478">
        <f t="shared" si="55"/>
        <v>8.2858786004455075E-3</v>
      </c>
    </row>
    <row r="479" spans="1:76" x14ac:dyDescent="0.25">
      <c r="A479">
        <v>27587</v>
      </c>
      <c r="B479" t="s">
        <v>545</v>
      </c>
      <c r="C479" t="s">
        <v>612</v>
      </c>
      <c r="D479" t="s">
        <v>746</v>
      </c>
      <c r="E479" t="s">
        <v>765</v>
      </c>
      <c r="F479">
        <v>-20.254999999999999</v>
      </c>
      <c r="G479">
        <v>140.15388999999999</v>
      </c>
      <c r="H479" t="s">
        <v>825</v>
      </c>
      <c r="I479" t="s">
        <v>832</v>
      </c>
      <c r="J479" t="s">
        <v>839</v>
      </c>
      <c r="K479" t="s">
        <v>887</v>
      </c>
      <c r="L479">
        <v>39600000</v>
      </c>
      <c r="M479">
        <v>3105569.230769231</v>
      </c>
      <c r="O479">
        <v>2017</v>
      </c>
      <c r="P479">
        <v>2042</v>
      </c>
      <c r="Q479">
        <v>25</v>
      </c>
      <c r="BC479">
        <v>12412</v>
      </c>
      <c r="BD479">
        <v>147320</v>
      </c>
      <c r="BE479">
        <v>170057</v>
      </c>
      <c r="BF479">
        <v>177704</v>
      </c>
      <c r="BG479">
        <v>180313</v>
      </c>
      <c r="BH479">
        <v>173395</v>
      </c>
      <c r="BI479">
        <v>151844</v>
      </c>
      <c r="BJ479" t="s">
        <v>1297</v>
      </c>
      <c r="BK479">
        <v>1375969.391313093</v>
      </c>
      <c r="BL479">
        <v>3679996.6626337562</v>
      </c>
      <c r="BM479">
        <v>3679996.6626337562</v>
      </c>
      <c r="BN479">
        <v>141152014.98419809</v>
      </c>
      <c r="BO479">
        <v>123134176.5226045</v>
      </c>
      <c r="BP479">
        <f t="shared" si="50"/>
        <v>3210250.7265664502</v>
      </c>
      <c r="BQ479">
        <f t="shared" si="51"/>
        <v>2.3330829499796472E-3</v>
      </c>
      <c r="BR479">
        <f t="shared" si="52"/>
        <v>5.8327073749491185E-2</v>
      </c>
      <c r="BS479">
        <v>1.67195534905095</v>
      </c>
      <c r="BT479">
        <v>4.0134016463798892</v>
      </c>
      <c r="BU479">
        <f t="shared" si="53"/>
        <v>5.6853569954308387</v>
      </c>
      <c r="BV479">
        <f t="shared" si="54"/>
        <v>1825.14214253715</v>
      </c>
      <c r="BW479">
        <f t="shared" si="56"/>
        <v>6698.2716631113408</v>
      </c>
      <c r="BX479">
        <f t="shared" si="55"/>
        <v>4.8680382757055043E-3</v>
      </c>
    </row>
    <row r="480" spans="1:76" x14ac:dyDescent="0.25">
      <c r="A480">
        <v>29853</v>
      </c>
      <c r="B480" t="s">
        <v>546</v>
      </c>
      <c r="C480" t="s">
        <v>612</v>
      </c>
      <c r="D480" t="s">
        <v>731</v>
      </c>
      <c r="E480" t="s">
        <v>782</v>
      </c>
      <c r="F480">
        <v>22.82179</v>
      </c>
      <c r="G480">
        <v>-102.7307</v>
      </c>
      <c r="H480" t="s">
        <v>825</v>
      </c>
      <c r="I480" t="s">
        <v>837</v>
      </c>
      <c r="J480" t="s">
        <v>839</v>
      </c>
      <c r="L480">
        <v>47875000</v>
      </c>
      <c r="M480">
        <v>957370.64</v>
      </c>
      <c r="O480">
        <v>2001</v>
      </c>
      <c r="P480">
        <v>2025</v>
      </c>
      <c r="Q480">
        <v>24</v>
      </c>
      <c r="AM480">
        <v>21465</v>
      </c>
      <c r="AN480">
        <v>83000</v>
      </c>
      <c r="AO480">
        <v>76461</v>
      </c>
      <c r="AP480">
        <v>80574</v>
      </c>
      <c r="AQ480">
        <v>65498</v>
      </c>
      <c r="AR480">
        <v>64576</v>
      </c>
      <c r="AS480">
        <v>61082</v>
      </c>
      <c r="AT480">
        <v>48091</v>
      </c>
      <c r="AU480">
        <v>47101</v>
      </c>
      <c r="AV480">
        <v>42600</v>
      </c>
      <c r="AW480">
        <v>42309</v>
      </c>
      <c r="AX480">
        <v>45455</v>
      </c>
      <c r="AY480">
        <v>43060</v>
      </c>
      <c r="AZ480">
        <v>42485</v>
      </c>
      <c r="BA480">
        <v>42610</v>
      </c>
      <c r="BB480">
        <v>47538</v>
      </c>
      <c r="BC480">
        <v>50159</v>
      </c>
      <c r="BD480">
        <v>45284</v>
      </c>
      <c r="BE480">
        <v>41541</v>
      </c>
      <c r="BF480">
        <v>11001</v>
      </c>
      <c r="BJ480" t="s">
        <v>1298</v>
      </c>
      <c r="BK480">
        <v>2585443.285702677</v>
      </c>
      <c r="BL480">
        <v>6669743.083443949</v>
      </c>
      <c r="BM480">
        <v>6669743.083443949</v>
      </c>
      <c r="BN480">
        <v>168679825.297369</v>
      </c>
      <c r="BO480">
        <v>151099342.36224449</v>
      </c>
      <c r="BP480">
        <f t="shared" si="50"/>
        <v>5974595.9059232473</v>
      </c>
      <c r="BQ480">
        <f t="shared" si="51"/>
        <v>2.3108593945813283E-3</v>
      </c>
      <c r="BR480">
        <f t="shared" si="52"/>
        <v>5.5460625469951882E-2</v>
      </c>
      <c r="BS480">
        <v>0.50102350922951011</v>
      </c>
      <c r="BT480">
        <v>1.4943544339258359</v>
      </c>
      <c r="BU480">
        <f t="shared" si="53"/>
        <v>1.995377943155346</v>
      </c>
      <c r="BV480">
        <f t="shared" si="54"/>
        <v>1192.1576889945479</v>
      </c>
      <c r="BW480">
        <f t="shared" si="56"/>
        <v>4375.2187186099909</v>
      </c>
      <c r="BX480">
        <f t="shared" si="55"/>
        <v>1.6922508967048896E-3</v>
      </c>
    </row>
    <row r="481" spans="1:76" x14ac:dyDescent="0.25">
      <c r="A481">
        <v>27287</v>
      </c>
      <c r="B481" t="s">
        <v>547</v>
      </c>
      <c r="C481" t="s">
        <v>612</v>
      </c>
      <c r="D481" t="s">
        <v>747</v>
      </c>
      <c r="E481" t="s">
        <v>798</v>
      </c>
      <c r="F481">
        <v>-29.237780000000001</v>
      </c>
      <c r="G481">
        <v>18.952590000000001</v>
      </c>
      <c r="H481" t="s">
        <v>826</v>
      </c>
      <c r="I481" t="s">
        <v>832</v>
      </c>
      <c r="J481" t="s">
        <v>838</v>
      </c>
      <c r="K481" t="s">
        <v>884</v>
      </c>
      <c r="L481">
        <v>145300000</v>
      </c>
      <c r="M481">
        <v>6810863.1578947371</v>
      </c>
      <c r="O481">
        <v>2004</v>
      </c>
      <c r="P481">
        <v>2036</v>
      </c>
      <c r="Q481">
        <v>32</v>
      </c>
      <c r="AP481">
        <v>1300</v>
      </c>
      <c r="AQ481">
        <v>15000</v>
      </c>
      <c r="BE481">
        <v>17128</v>
      </c>
      <c r="BF481">
        <v>107949</v>
      </c>
      <c r="BG481">
        <v>144577</v>
      </c>
      <c r="BH481">
        <v>168880</v>
      </c>
      <c r="BI481">
        <v>207601</v>
      </c>
      <c r="BJ481" t="s">
        <v>1299</v>
      </c>
      <c r="BK481">
        <v>1148282.4720315521</v>
      </c>
      <c r="BL481">
        <v>6968954.0696707731</v>
      </c>
      <c r="BM481">
        <v>6968954.0696707731</v>
      </c>
      <c r="BN481">
        <v>502814963.37543148</v>
      </c>
      <c r="BO481">
        <v>502353449.81522459</v>
      </c>
      <c r="BP481">
        <f t="shared" si="50"/>
        <v>6962557.5480119484</v>
      </c>
      <c r="BQ481">
        <f t="shared" si="51"/>
        <v>6.0634536515163616E-3</v>
      </c>
      <c r="BR481">
        <f t="shared" si="52"/>
        <v>0.19403051684852357</v>
      </c>
      <c r="BS481">
        <v>18.658520268171809</v>
      </c>
      <c r="BT481">
        <v>5.4188644955194718</v>
      </c>
      <c r="BU481">
        <f t="shared" si="53"/>
        <v>24.077384763691281</v>
      </c>
      <c r="BV481">
        <f t="shared" si="54"/>
        <v>16764.017702282661</v>
      </c>
      <c r="BW481">
        <f t="shared" si="56"/>
        <v>61523.944967377363</v>
      </c>
      <c r="BX481">
        <f t="shared" si="55"/>
        <v>5.3579103109123165E-2</v>
      </c>
    </row>
    <row r="482" spans="1:76" x14ac:dyDescent="0.25">
      <c r="A482">
        <v>31650</v>
      </c>
      <c r="B482" t="s">
        <v>548</v>
      </c>
      <c r="C482" t="s">
        <v>612</v>
      </c>
      <c r="D482" t="s">
        <v>748</v>
      </c>
      <c r="E482" t="s">
        <v>767</v>
      </c>
      <c r="F482">
        <v>24.83333</v>
      </c>
      <c r="G482">
        <v>107.625</v>
      </c>
      <c r="H482" t="s">
        <v>825</v>
      </c>
      <c r="I482" t="s">
        <v>832</v>
      </c>
      <c r="J482" t="s">
        <v>839</v>
      </c>
      <c r="O482">
        <v>1997</v>
      </c>
      <c r="P482">
        <v>2028</v>
      </c>
      <c r="Q482">
        <v>31</v>
      </c>
      <c r="AM482">
        <v>28464</v>
      </c>
      <c r="AN482">
        <v>7619</v>
      </c>
      <c r="AO482">
        <v>8757</v>
      </c>
      <c r="AP482">
        <v>25304</v>
      </c>
      <c r="AQ482">
        <v>25304</v>
      </c>
      <c r="AR482">
        <v>25304</v>
      </c>
      <c r="AS482">
        <v>25304</v>
      </c>
      <c r="AT482">
        <v>25304</v>
      </c>
      <c r="AV482">
        <v>28400</v>
      </c>
      <c r="AW482">
        <v>30183</v>
      </c>
      <c r="AX482">
        <v>31968</v>
      </c>
      <c r="AY482">
        <v>33760</v>
      </c>
      <c r="AZ482">
        <v>35562</v>
      </c>
      <c r="BA482">
        <v>35980</v>
      </c>
      <c r="BB482">
        <v>30000</v>
      </c>
      <c r="BC482">
        <v>26000</v>
      </c>
      <c r="BD482">
        <v>25000</v>
      </c>
      <c r="BE482">
        <v>24800</v>
      </c>
      <c r="BF482">
        <v>30000</v>
      </c>
      <c r="BG482">
        <v>26100</v>
      </c>
      <c r="BH482">
        <v>24100</v>
      </c>
      <c r="BI482">
        <v>24100</v>
      </c>
      <c r="BJ482" t="s">
        <v>1300</v>
      </c>
      <c r="BK482">
        <v>861868.51177294576</v>
      </c>
      <c r="BL482">
        <v>6428416.7193837482</v>
      </c>
      <c r="BM482">
        <v>5065376.2830726942</v>
      </c>
      <c r="BN482">
        <v>172176396.12321749</v>
      </c>
      <c r="BO482">
        <v>172128007.1199148</v>
      </c>
      <c r="BP482">
        <f t="shared" si="50"/>
        <v>5063952.6935725659</v>
      </c>
      <c r="BQ482">
        <f t="shared" si="51"/>
        <v>5.8755513450137907E-3</v>
      </c>
      <c r="BR482">
        <f t="shared" si="52"/>
        <v>0.1821420916954275</v>
      </c>
      <c r="BS482">
        <v>37.083623461698423</v>
      </c>
      <c r="BT482">
        <v>16.156873240248991</v>
      </c>
      <c r="BU482">
        <f t="shared" si="53"/>
        <v>53.240496701947414</v>
      </c>
      <c r="BV482">
        <f t="shared" si="54"/>
        <v>26960.735668096793</v>
      </c>
      <c r="BW482">
        <f t="shared" si="56"/>
        <v>98945.899901915225</v>
      </c>
      <c r="BX482">
        <f t="shared" si="55"/>
        <v>0.11480393882632289</v>
      </c>
    </row>
    <row r="483" spans="1:76" x14ac:dyDescent="0.25">
      <c r="A483">
        <v>29632</v>
      </c>
      <c r="B483" t="s">
        <v>549</v>
      </c>
      <c r="C483" t="s">
        <v>612</v>
      </c>
      <c r="D483" t="s">
        <v>749</v>
      </c>
      <c r="E483" t="s">
        <v>799</v>
      </c>
      <c r="F483">
        <v>60.321933000000001</v>
      </c>
      <c r="G483">
        <v>16.218225</v>
      </c>
      <c r="H483" t="s">
        <v>825</v>
      </c>
      <c r="I483" t="s">
        <v>832</v>
      </c>
      <c r="J483" t="s">
        <v>839</v>
      </c>
      <c r="K483" t="s">
        <v>849</v>
      </c>
      <c r="L483">
        <v>109300000</v>
      </c>
      <c r="M483">
        <v>1400832</v>
      </c>
      <c r="O483">
        <v>1972</v>
      </c>
      <c r="P483">
        <v>2059</v>
      </c>
      <c r="Q483">
        <v>87</v>
      </c>
      <c r="AD483">
        <v>28870</v>
      </c>
      <c r="AE483">
        <v>29440</v>
      </c>
      <c r="AF483">
        <v>30140</v>
      </c>
      <c r="AG483">
        <v>27800</v>
      </c>
      <c r="AH483">
        <v>33700</v>
      </c>
      <c r="AI483">
        <v>34740</v>
      </c>
      <c r="AJ483">
        <v>37000</v>
      </c>
      <c r="AK483">
        <v>35349</v>
      </c>
      <c r="AL483">
        <v>33333</v>
      </c>
      <c r="AM483">
        <v>340840</v>
      </c>
      <c r="AN483">
        <v>37392</v>
      </c>
      <c r="AO483">
        <v>44314</v>
      </c>
      <c r="AP483">
        <v>54914</v>
      </c>
      <c r="AQ483">
        <v>58000</v>
      </c>
      <c r="AR483">
        <v>61000</v>
      </c>
      <c r="AS483">
        <v>71000</v>
      </c>
      <c r="AT483">
        <v>83938</v>
      </c>
      <c r="AU483">
        <v>90079</v>
      </c>
      <c r="AV483">
        <v>86022</v>
      </c>
      <c r="AW483">
        <v>81068</v>
      </c>
      <c r="AX483">
        <v>74793</v>
      </c>
      <c r="AY483">
        <v>70267</v>
      </c>
      <c r="AZ483">
        <v>99389</v>
      </c>
      <c r="BA483">
        <v>107685</v>
      </c>
      <c r="BB483">
        <v>108641</v>
      </c>
      <c r="BC483">
        <v>107496</v>
      </c>
      <c r="BD483">
        <v>101111</v>
      </c>
      <c r="BE483">
        <v>108628</v>
      </c>
      <c r="BF483">
        <v>106651</v>
      </c>
      <c r="BG483">
        <v>109046</v>
      </c>
      <c r="BH483">
        <v>100299</v>
      </c>
      <c r="BI483">
        <v>96127</v>
      </c>
      <c r="BJ483" t="s">
        <v>1301</v>
      </c>
      <c r="BK483">
        <v>4271710.0145211732</v>
      </c>
      <c r="BL483">
        <v>6375131.2712415364</v>
      </c>
      <c r="BM483">
        <v>6375131.2712415364</v>
      </c>
      <c r="BN483">
        <v>385100885.74417609</v>
      </c>
      <c r="BO483">
        <v>344964138.2808004</v>
      </c>
      <c r="BP483">
        <f t="shared" si="50"/>
        <v>5710689.709687531</v>
      </c>
      <c r="BQ483">
        <f t="shared" si="51"/>
        <v>1.336862682690238E-3</v>
      </c>
      <c r="BR483">
        <f t="shared" si="52"/>
        <v>0.1163070533940507</v>
      </c>
      <c r="BS483">
        <v>44.742981943579252</v>
      </c>
      <c r="BT483">
        <v>11.461226977374491</v>
      </c>
      <c r="BU483">
        <f t="shared" si="53"/>
        <v>56.204208920953747</v>
      </c>
      <c r="BV483">
        <f t="shared" si="54"/>
        <v>32096.47975260187</v>
      </c>
      <c r="BW483">
        <f t="shared" si="56"/>
        <v>117794.08069204885</v>
      </c>
      <c r="BX483">
        <f t="shared" si="55"/>
        <v>2.7575392592573418E-2</v>
      </c>
    </row>
    <row r="484" spans="1:76" x14ac:dyDescent="0.25">
      <c r="A484">
        <v>29439</v>
      </c>
      <c r="B484" t="s">
        <v>550</v>
      </c>
      <c r="C484" t="s">
        <v>612</v>
      </c>
      <c r="D484" t="s">
        <v>750</v>
      </c>
      <c r="E484" t="s">
        <v>776</v>
      </c>
      <c r="F484">
        <v>31.710270000000001</v>
      </c>
      <c r="G484">
        <v>-8.1349900000000002</v>
      </c>
      <c r="H484" t="s">
        <v>825</v>
      </c>
      <c r="I484" t="s">
        <v>832</v>
      </c>
      <c r="J484" t="s">
        <v>839</v>
      </c>
      <c r="K484" t="s">
        <v>847</v>
      </c>
      <c r="L484">
        <v>15144000</v>
      </c>
      <c r="M484">
        <v>729360</v>
      </c>
      <c r="O484">
        <v>1992</v>
      </c>
      <c r="P484">
        <v>2030</v>
      </c>
      <c r="Q484">
        <v>38</v>
      </c>
      <c r="AD484">
        <v>11540</v>
      </c>
      <c r="AL484">
        <v>190000</v>
      </c>
      <c r="AM484">
        <v>88000</v>
      </c>
      <c r="AN484">
        <v>1306</v>
      </c>
      <c r="AO484">
        <v>10195</v>
      </c>
      <c r="AP484">
        <v>60000</v>
      </c>
      <c r="AQ484">
        <v>90000</v>
      </c>
      <c r="AR484">
        <v>65000</v>
      </c>
      <c r="BC484">
        <v>30396</v>
      </c>
      <c r="BD484">
        <v>30396</v>
      </c>
      <c r="BE484">
        <v>30396</v>
      </c>
      <c r="BI484">
        <v>30396</v>
      </c>
      <c r="BJ484" t="s">
        <v>1302</v>
      </c>
      <c r="BK484">
        <v>2373371.3165327739</v>
      </c>
      <c r="BL484">
        <v>2639617.9104667432</v>
      </c>
      <c r="BM484">
        <v>2639617.9104667432</v>
      </c>
      <c r="BN484">
        <v>62397963.272487931</v>
      </c>
      <c r="BO484">
        <v>4457580.0259870244</v>
      </c>
      <c r="BP484">
        <f t="shared" si="50"/>
        <v>188568.78424943844</v>
      </c>
      <c r="BQ484">
        <f t="shared" si="51"/>
        <v>7.9451867870770443E-5</v>
      </c>
      <c r="BR484">
        <f t="shared" si="52"/>
        <v>3.0191709790892769E-3</v>
      </c>
      <c r="BS484">
        <v>5.1004580844784213</v>
      </c>
      <c r="BT484">
        <v>3.4033107921711592</v>
      </c>
      <c r="BU484">
        <f t="shared" si="53"/>
        <v>8.5037688766495805</v>
      </c>
      <c r="BV484">
        <f t="shared" si="54"/>
        <v>160.35453586080243</v>
      </c>
      <c r="BW484">
        <f t="shared" si="56"/>
        <v>588.50114660914494</v>
      </c>
      <c r="BX484">
        <f t="shared" si="55"/>
        <v>2.4795999787714562E-4</v>
      </c>
    </row>
    <row r="485" spans="1:76" x14ac:dyDescent="0.25">
      <c r="A485">
        <v>80383</v>
      </c>
      <c r="B485" t="s">
        <v>551</v>
      </c>
      <c r="C485" t="s">
        <v>612</v>
      </c>
      <c r="D485" t="s">
        <v>733</v>
      </c>
      <c r="E485" t="s">
        <v>767</v>
      </c>
      <c r="F485">
        <v>47.74288</v>
      </c>
      <c r="G485">
        <v>121.05539</v>
      </c>
      <c r="H485" t="s">
        <v>825</v>
      </c>
      <c r="I485" t="s">
        <v>832</v>
      </c>
      <c r="J485" t="s">
        <v>839</v>
      </c>
      <c r="O485">
        <v>2015</v>
      </c>
      <c r="P485">
        <v>2046</v>
      </c>
      <c r="Q485">
        <v>31</v>
      </c>
      <c r="BB485">
        <v>36500</v>
      </c>
      <c r="BC485">
        <v>120000</v>
      </c>
      <c r="BD485">
        <v>104500</v>
      </c>
      <c r="BE485">
        <v>97900</v>
      </c>
      <c r="BF485">
        <v>25000</v>
      </c>
      <c r="BG485">
        <v>107500</v>
      </c>
      <c r="BH485">
        <v>97175</v>
      </c>
      <c r="BI485">
        <v>97175</v>
      </c>
      <c r="BJ485" t="s">
        <v>1303</v>
      </c>
      <c r="BK485">
        <v>2917492.0881237919</v>
      </c>
      <c r="BL485">
        <v>420041.04442118149</v>
      </c>
      <c r="BM485">
        <v>420041.04442118149</v>
      </c>
      <c r="BN485">
        <v>582666720.10540295</v>
      </c>
      <c r="BO485">
        <v>582666720.10540295</v>
      </c>
      <c r="BP485">
        <f t="shared" si="50"/>
        <v>420041.04442118149</v>
      </c>
      <c r="BQ485">
        <f t="shared" si="51"/>
        <v>1.4397332768477375E-4</v>
      </c>
      <c r="BR485">
        <f t="shared" si="52"/>
        <v>4.4631731582279862E-3</v>
      </c>
      <c r="BS485">
        <v>18.190379979874841</v>
      </c>
      <c r="BT485">
        <v>4.6704296791662916</v>
      </c>
      <c r="BU485">
        <f t="shared" si="53"/>
        <v>22.860809659041131</v>
      </c>
      <c r="BV485">
        <f t="shared" si="54"/>
        <v>960.24783654974703</v>
      </c>
      <c r="BW485">
        <f t="shared" si="56"/>
        <v>3524.1095601375714</v>
      </c>
      <c r="BX485">
        <f t="shared" si="55"/>
        <v>1.2079242903461956E-3</v>
      </c>
    </row>
    <row r="486" spans="1:76" x14ac:dyDescent="0.25">
      <c r="A486">
        <v>36012</v>
      </c>
      <c r="B486" t="s">
        <v>552</v>
      </c>
      <c r="C486" t="s">
        <v>612</v>
      </c>
      <c r="D486" t="s">
        <v>731</v>
      </c>
      <c r="E486" t="s">
        <v>765</v>
      </c>
      <c r="F486">
        <v>-41.579169999999998</v>
      </c>
      <c r="G486">
        <v>145.72556</v>
      </c>
      <c r="H486" t="s">
        <v>825</v>
      </c>
      <c r="I486" t="s">
        <v>835</v>
      </c>
      <c r="J486" t="s">
        <v>839</v>
      </c>
      <c r="K486" t="s">
        <v>847</v>
      </c>
      <c r="L486">
        <v>537844</v>
      </c>
      <c r="M486">
        <v>52000</v>
      </c>
      <c r="O486">
        <v>2000</v>
      </c>
      <c r="P486">
        <v>2028</v>
      </c>
      <c r="Q486">
        <v>28</v>
      </c>
      <c r="AL486">
        <v>65000</v>
      </c>
      <c r="AR486">
        <v>1131</v>
      </c>
      <c r="AS486">
        <v>17431</v>
      </c>
      <c r="AT486">
        <v>15287</v>
      </c>
      <c r="AW486">
        <v>4824</v>
      </c>
      <c r="BE486">
        <v>6869</v>
      </c>
      <c r="BF486">
        <v>8656</v>
      </c>
      <c r="BG486">
        <v>14384</v>
      </c>
      <c r="BH486">
        <v>21924</v>
      </c>
      <c r="BI486">
        <v>16082</v>
      </c>
      <c r="BJ486" t="s">
        <v>1304</v>
      </c>
      <c r="BK486">
        <v>164931.08921078889</v>
      </c>
      <c r="BL486">
        <v>2773385.7788658822</v>
      </c>
      <c r="BM486">
        <v>2773385.7788658822</v>
      </c>
      <c r="BN486">
        <v>1895006.411639438</v>
      </c>
      <c r="BO486">
        <v>1697501.2990805011</v>
      </c>
      <c r="BP486">
        <f t="shared" si="50"/>
        <v>2484332.4716792451</v>
      </c>
      <c r="BQ486">
        <f t="shared" si="51"/>
        <v>1.5062851300910061E-2</v>
      </c>
      <c r="BR486">
        <f t="shared" si="52"/>
        <v>0.4217598364254817</v>
      </c>
      <c r="BS486">
        <v>140.88971323299569</v>
      </c>
      <c r="BT486">
        <v>61.197564158874719</v>
      </c>
      <c r="BU486">
        <f t="shared" si="53"/>
        <v>202.0872773918704</v>
      </c>
      <c r="BV486">
        <f t="shared" si="54"/>
        <v>50205.198533787465</v>
      </c>
      <c r="BW486">
        <f t="shared" si="56"/>
        <v>184253.07861899998</v>
      </c>
      <c r="BX486">
        <f t="shared" si="55"/>
        <v>1.1171518935615392</v>
      </c>
    </row>
    <row r="487" spans="1:76" x14ac:dyDescent="0.25">
      <c r="A487">
        <v>80262</v>
      </c>
      <c r="B487" t="s">
        <v>553</v>
      </c>
      <c r="C487" t="s">
        <v>612</v>
      </c>
      <c r="D487" t="s">
        <v>732</v>
      </c>
      <c r="E487" t="s">
        <v>767</v>
      </c>
      <c r="F487">
        <v>38.262700000000002</v>
      </c>
      <c r="G487">
        <v>101.7208</v>
      </c>
      <c r="H487" t="s">
        <v>825</v>
      </c>
      <c r="I487" t="s">
        <v>832</v>
      </c>
      <c r="J487" t="s">
        <v>839</v>
      </c>
      <c r="O487">
        <v>2015</v>
      </c>
      <c r="P487">
        <v>2046</v>
      </c>
      <c r="Q487">
        <v>31</v>
      </c>
      <c r="BB487">
        <v>7200</v>
      </c>
      <c r="BC487">
        <v>7200</v>
      </c>
      <c r="BD487">
        <v>7200</v>
      </c>
      <c r="BE487">
        <v>6400</v>
      </c>
      <c r="BF487">
        <v>6400</v>
      </c>
      <c r="BG487">
        <v>6400</v>
      </c>
      <c r="BH487">
        <v>6190</v>
      </c>
      <c r="BI487">
        <v>5815</v>
      </c>
      <c r="BJ487" t="s">
        <v>1305</v>
      </c>
      <c r="BK487">
        <v>234442.53594125429</v>
      </c>
      <c r="BL487">
        <v>312351.43296656711</v>
      </c>
      <c r="BM487">
        <v>312351.43296656711</v>
      </c>
      <c r="BN487">
        <v>46834836.619471602</v>
      </c>
      <c r="BO487">
        <v>46821674.007668309</v>
      </c>
      <c r="BP487">
        <f t="shared" si="50"/>
        <v>312263.64872400113</v>
      </c>
      <c r="BQ487">
        <f t="shared" si="51"/>
        <v>1.3319410979338961E-3</v>
      </c>
      <c r="BR487">
        <f t="shared" si="52"/>
        <v>4.1290174035950783E-2</v>
      </c>
      <c r="BS487">
        <v>4.4284710434137589</v>
      </c>
      <c r="BT487">
        <v>1.1447019760188599</v>
      </c>
      <c r="BU487">
        <f t="shared" si="53"/>
        <v>5.5731730194326188</v>
      </c>
      <c r="BV487">
        <f t="shared" si="54"/>
        <v>174.0299342018188</v>
      </c>
      <c r="BW487">
        <f t="shared" si="56"/>
        <v>638.68985852067499</v>
      </c>
      <c r="BX487">
        <f t="shared" si="55"/>
        <v>2.724291715905664E-3</v>
      </c>
    </row>
    <row r="488" spans="1:76" x14ac:dyDescent="0.25">
      <c r="A488">
        <v>80385</v>
      </c>
      <c r="B488" t="s">
        <v>554</v>
      </c>
      <c r="C488" t="s">
        <v>612</v>
      </c>
      <c r="D488" t="s">
        <v>733</v>
      </c>
      <c r="E488" t="s">
        <v>767</v>
      </c>
      <c r="F488">
        <v>26.706199999999999</v>
      </c>
      <c r="G488">
        <v>104.80704</v>
      </c>
      <c r="H488" t="s">
        <v>825</v>
      </c>
      <c r="I488" t="s">
        <v>832</v>
      </c>
      <c r="J488" t="s">
        <v>839</v>
      </c>
      <c r="O488">
        <v>2015</v>
      </c>
      <c r="P488">
        <v>2046</v>
      </c>
      <c r="Q488">
        <v>31</v>
      </c>
      <c r="BB488">
        <v>30000</v>
      </c>
      <c r="BC488">
        <v>25000</v>
      </c>
      <c r="BD488">
        <v>15000</v>
      </c>
      <c r="BE488">
        <v>28700</v>
      </c>
      <c r="BF488">
        <v>1000</v>
      </c>
      <c r="BG488">
        <v>14000</v>
      </c>
      <c r="BH488">
        <v>14000</v>
      </c>
      <c r="BI488">
        <v>14000</v>
      </c>
      <c r="BJ488" t="s">
        <v>1306</v>
      </c>
      <c r="BK488">
        <v>361243.57010675472</v>
      </c>
      <c r="BL488">
        <v>1643169.5145606371</v>
      </c>
      <c r="BM488">
        <v>1643169.5145606371</v>
      </c>
      <c r="BN488">
        <v>72145733.320095956</v>
      </c>
      <c r="BO488">
        <v>72145733.320095956</v>
      </c>
      <c r="BP488">
        <f t="shared" si="50"/>
        <v>1643169.5145606371</v>
      </c>
      <c r="BQ488">
        <f t="shared" si="51"/>
        <v>4.5486470916978466E-3</v>
      </c>
      <c r="BR488">
        <f t="shared" si="52"/>
        <v>0.14100805984263326</v>
      </c>
      <c r="BS488">
        <v>26.440441490952381</v>
      </c>
      <c r="BT488">
        <v>8.8690386509764139</v>
      </c>
      <c r="BU488">
        <f t="shared" si="53"/>
        <v>35.309480141928795</v>
      </c>
      <c r="BV488">
        <f t="shared" si="54"/>
        <v>5801.94613442016</v>
      </c>
      <c r="BW488">
        <f t="shared" si="56"/>
        <v>21293.142313321987</v>
      </c>
      <c r="BX488">
        <f t="shared" si="55"/>
        <v>5.8944003645599659E-2</v>
      </c>
    </row>
    <row r="489" spans="1:76" x14ac:dyDescent="0.25">
      <c r="A489">
        <v>27124</v>
      </c>
      <c r="B489" t="s">
        <v>555</v>
      </c>
      <c r="C489" t="s">
        <v>612</v>
      </c>
      <c r="D489" t="s">
        <v>735</v>
      </c>
      <c r="E489" t="s">
        <v>779</v>
      </c>
      <c r="F489">
        <v>-9.8711099999999998</v>
      </c>
      <c r="G489">
        <v>-77.003609999999995</v>
      </c>
      <c r="H489" t="s">
        <v>825</v>
      </c>
      <c r="I489" t="s">
        <v>832</v>
      </c>
      <c r="J489" t="s">
        <v>839</v>
      </c>
      <c r="L489">
        <v>8000000</v>
      </c>
      <c r="M489">
        <v>800000</v>
      </c>
      <c r="O489">
        <v>1968</v>
      </c>
      <c r="P489">
        <v>2023</v>
      </c>
      <c r="Q489">
        <v>55</v>
      </c>
      <c r="AC489">
        <v>38000</v>
      </c>
      <c r="AE489">
        <v>40560</v>
      </c>
      <c r="AF489">
        <v>39850</v>
      </c>
      <c r="AG489">
        <v>37600</v>
      </c>
      <c r="AI489">
        <v>38146</v>
      </c>
      <c r="AM489">
        <v>46005</v>
      </c>
      <c r="AN489">
        <v>47372</v>
      </c>
      <c r="AO489">
        <v>44601</v>
      </c>
      <c r="AP489">
        <v>38803</v>
      </c>
      <c r="AQ489">
        <v>38100</v>
      </c>
      <c r="AR489">
        <v>32142</v>
      </c>
      <c r="AT489">
        <v>41705</v>
      </c>
      <c r="AU489">
        <v>32308</v>
      </c>
      <c r="AV489">
        <v>35527</v>
      </c>
      <c r="AW489">
        <v>33979</v>
      </c>
      <c r="AX489">
        <v>32574</v>
      </c>
      <c r="AY489">
        <v>33413</v>
      </c>
      <c r="AZ489">
        <v>25271</v>
      </c>
      <c r="BA489">
        <v>26217</v>
      </c>
      <c r="BB489">
        <v>19129</v>
      </c>
      <c r="BC489">
        <v>29393</v>
      </c>
      <c r="BD489">
        <v>29557</v>
      </c>
      <c r="BE489">
        <v>31970</v>
      </c>
      <c r="BF489">
        <v>19788</v>
      </c>
      <c r="BG489">
        <v>26271</v>
      </c>
      <c r="BH489">
        <v>22087</v>
      </c>
      <c r="BI489">
        <v>21012</v>
      </c>
      <c r="BJ489" t="s">
        <v>1307</v>
      </c>
      <c r="BK489">
        <v>1906722.9287659109</v>
      </c>
      <c r="BL489">
        <v>2761397.9173946581</v>
      </c>
      <c r="BM489">
        <v>2761397.9173946581</v>
      </c>
      <c r="BN489">
        <v>28186563.202884819</v>
      </c>
      <c r="BO489">
        <v>25249252.519591961</v>
      </c>
      <c r="BP489">
        <f t="shared" si="50"/>
        <v>2473633.7247471549</v>
      </c>
      <c r="BQ489">
        <f t="shared" si="51"/>
        <v>1.2973220636456949E-3</v>
      </c>
      <c r="BR489">
        <f t="shared" si="52"/>
        <v>7.1352713500513212E-2</v>
      </c>
      <c r="BS489">
        <v>13.697081798354921</v>
      </c>
      <c r="BT489">
        <v>5.4206075914003842</v>
      </c>
      <c r="BU489">
        <f t="shared" si="53"/>
        <v>19.117689389755306</v>
      </c>
      <c r="BV489">
        <f t="shared" si="54"/>
        <v>4729.0161213739575</v>
      </c>
      <c r="BW489">
        <f t="shared" si="56"/>
        <v>17355.489165442425</v>
      </c>
      <c r="BX489">
        <f t="shared" si="55"/>
        <v>9.1022606922104964E-3</v>
      </c>
    </row>
    <row r="490" spans="1:76" x14ac:dyDescent="0.25">
      <c r="A490">
        <v>80268</v>
      </c>
      <c r="B490" t="s">
        <v>556</v>
      </c>
      <c r="C490" t="s">
        <v>612</v>
      </c>
      <c r="D490" t="s">
        <v>732</v>
      </c>
      <c r="E490" t="s">
        <v>767</v>
      </c>
      <c r="F490">
        <v>27.067260000000001</v>
      </c>
      <c r="G490">
        <v>103.46704</v>
      </c>
      <c r="H490" t="s">
        <v>825</v>
      </c>
      <c r="I490" t="s">
        <v>832</v>
      </c>
      <c r="J490" t="s">
        <v>839</v>
      </c>
      <c r="O490">
        <v>2015</v>
      </c>
      <c r="P490">
        <v>2046</v>
      </c>
      <c r="Q490">
        <v>31</v>
      </c>
      <c r="BB490">
        <v>8000</v>
      </c>
      <c r="BC490">
        <v>8000</v>
      </c>
      <c r="BD490">
        <v>10000</v>
      </c>
      <c r="BE490">
        <v>10000</v>
      </c>
      <c r="BF490">
        <v>7000</v>
      </c>
      <c r="BG490">
        <v>11000</v>
      </c>
      <c r="BH490">
        <v>11000</v>
      </c>
      <c r="BI490">
        <v>11000</v>
      </c>
      <c r="BJ490" t="s">
        <v>1308</v>
      </c>
      <c r="BK490">
        <v>693110.64445491205</v>
      </c>
      <c r="BL490">
        <v>501769.49926840991</v>
      </c>
      <c r="BM490">
        <v>501769.49926840991</v>
      </c>
      <c r="BN490">
        <v>138463456.13833761</v>
      </c>
      <c r="BO490">
        <v>138424541.92717251</v>
      </c>
      <c r="BP490">
        <f t="shared" si="50"/>
        <v>501628.48036858387</v>
      </c>
      <c r="BQ490">
        <f t="shared" si="51"/>
        <v>7.2373506940307214E-4</v>
      </c>
      <c r="BR490">
        <f t="shared" si="52"/>
        <v>2.2435787151495235E-2</v>
      </c>
      <c r="BS490">
        <v>36.878293547788381</v>
      </c>
      <c r="BT490">
        <v>7.6144137981258382</v>
      </c>
      <c r="BU490">
        <f t="shared" si="53"/>
        <v>44.492707345914219</v>
      </c>
      <c r="BV490">
        <f t="shared" si="54"/>
        <v>2231.8809173415079</v>
      </c>
      <c r="BW490">
        <f t="shared" si="56"/>
        <v>8191.0029666433338</v>
      </c>
      <c r="BX490">
        <f t="shared" si="55"/>
        <v>1.181774227848577E-2</v>
      </c>
    </row>
    <row r="491" spans="1:76" x14ac:dyDescent="0.25">
      <c r="A491">
        <v>80395</v>
      </c>
      <c r="B491" t="s">
        <v>557</v>
      </c>
      <c r="C491" t="s">
        <v>612</v>
      </c>
      <c r="D491" t="s">
        <v>733</v>
      </c>
      <c r="E491" t="s">
        <v>767</v>
      </c>
      <c r="F491">
        <v>24.84469</v>
      </c>
      <c r="G491">
        <v>107.62936999999999</v>
      </c>
      <c r="H491" t="s">
        <v>825</v>
      </c>
      <c r="I491" t="s">
        <v>832</v>
      </c>
      <c r="J491" t="s">
        <v>839</v>
      </c>
      <c r="O491">
        <v>2015</v>
      </c>
      <c r="P491">
        <v>2046</v>
      </c>
      <c r="Q491">
        <v>31</v>
      </c>
      <c r="BB491">
        <v>6000</v>
      </c>
      <c r="BC491">
        <v>6000</v>
      </c>
      <c r="BE491">
        <v>1400</v>
      </c>
      <c r="BG491">
        <v>1400</v>
      </c>
      <c r="BH491">
        <v>1340</v>
      </c>
      <c r="BI491">
        <v>1340</v>
      </c>
      <c r="BJ491" t="s">
        <v>1309</v>
      </c>
      <c r="BK491">
        <v>52411.579232551972</v>
      </c>
      <c r="BL491">
        <v>780454.18190891948</v>
      </c>
      <c r="BM491">
        <v>780454.18190891948</v>
      </c>
      <c r="BN491">
        <v>10467374.733007239</v>
      </c>
      <c r="BO491">
        <v>10467374.733007239</v>
      </c>
      <c r="BP491">
        <f t="shared" si="50"/>
        <v>780454.18190891948</v>
      </c>
      <c r="BQ491">
        <f t="shared" si="51"/>
        <v>1.4890873225666748E-2</v>
      </c>
      <c r="BR491">
        <f t="shared" si="52"/>
        <v>0.4616170699956692</v>
      </c>
      <c r="BS491">
        <v>40.989713490125347</v>
      </c>
      <c r="BT491">
        <v>19.92134045254409</v>
      </c>
      <c r="BU491">
        <f t="shared" si="53"/>
        <v>60.91105394266944</v>
      </c>
      <c r="BV491">
        <f t="shared" si="54"/>
        <v>4753.8286774036142</v>
      </c>
      <c r="BW491">
        <f t="shared" si="56"/>
        <v>17446.551246071263</v>
      </c>
      <c r="BX491">
        <f t="shared" si="55"/>
        <v>0.33287589310484844</v>
      </c>
    </row>
    <row r="492" spans="1:76" x14ac:dyDescent="0.25">
      <c r="A492">
        <v>80271</v>
      </c>
      <c r="B492" t="s">
        <v>558</v>
      </c>
      <c r="C492" t="s">
        <v>612</v>
      </c>
      <c r="D492" t="s">
        <v>732</v>
      </c>
      <c r="E492" t="s">
        <v>767</v>
      </c>
      <c r="F492">
        <v>33.91534</v>
      </c>
      <c r="G492">
        <v>106.14847</v>
      </c>
      <c r="H492" t="s">
        <v>825</v>
      </c>
      <c r="I492" t="s">
        <v>832</v>
      </c>
      <c r="J492" t="s">
        <v>839</v>
      </c>
      <c r="O492">
        <v>2015</v>
      </c>
      <c r="P492">
        <v>2046</v>
      </c>
      <c r="Q492">
        <v>31</v>
      </c>
      <c r="BB492">
        <v>12000</v>
      </c>
      <c r="BC492">
        <v>12000</v>
      </c>
      <c r="BD492">
        <v>26200</v>
      </c>
      <c r="BE492">
        <v>32500</v>
      </c>
      <c r="BF492">
        <v>53700</v>
      </c>
      <c r="BG492">
        <v>54000</v>
      </c>
      <c r="BH492">
        <v>54000</v>
      </c>
      <c r="BI492">
        <v>72900</v>
      </c>
      <c r="BJ492" t="s">
        <v>1310</v>
      </c>
      <c r="BK492">
        <v>676949.79127243767</v>
      </c>
      <c r="BL492">
        <v>376055.71857527562</v>
      </c>
      <c r="BM492">
        <v>376055.71857527562</v>
      </c>
      <c r="BN492">
        <v>135234985.18107861</v>
      </c>
      <c r="BO492">
        <v>135196978.30968449</v>
      </c>
      <c r="BP492">
        <f t="shared" si="50"/>
        <v>375950.03067717899</v>
      </c>
      <c r="BQ492">
        <f t="shared" si="51"/>
        <v>5.5535881024576354E-4</v>
      </c>
      <c r="BR492">
        <f t="shared" si="52"/>
        <v>1.7216123117618668E-2</v>
      </c>
      <c r="BS492">
        <v>1.6498756592077719</v>
      </c>
      <c r="BT492">
        <v>0.97354788708834372</v>
      </c>
      <c r="BU492">
        <f t="shared" si="53"/>
        <v>2.6234235462961157</v>
      </c>
      <c r="BV492">
        <f t="shared" si="54"/>
        <v>98.627616270925841</v>
      </c>
      <c r="BW492">
        <f t="shared" si="56"/>
        <v>361.96335171429786</v>
      </c>
      <c r="BX492">
        <f t="shared" si="55"/>
        <v>5.3469748625511592E-4</v>
      </c>
    </row>
    <row r="493" spans="1:76" x14ac:dyDescent="0.25">
      <c r="A493">
        <v>80366</v>
      </c>
      <c r="B493" t="s">
        <v>559</v>
      </c>
      <c r="C493" t="s">
        <v>612</v>
      </c>
      <c r="D493" t="s">
        <v>733</v>
      </c>
      <c r="E493" t="s">
        <v>767</v>
      </c>
      <c r="F493">
        <v>31.851040000000001</v>
      </c>
      <c r="G493">
        <v>114.41578</v>
      </c>
      <c r="H493" t="s">
        <v>825</v>
      </c>
      <c r="I493" t="s">
        <v>832</v>
      </c>
      <c r="J493" t="s">
        <v>839</v>
      </c>
      <c r="O493">
        <v>2015</v>
      </c>
      <c r="P493">
        <v>2046</v>
      </c>
      <c r="Q493">
        <v>31</v>
      </c>
      <c r="BB493">
        <v>4000</v>
      </c>
      <c r="BC493">
        <v>2000</v>
      </c>
      <c r="BD493">
        <v>3100</v>
      </c>
      <c r="BE493">
        <v>4300</v>
      </c>
      <c r="BF493">
        <v>4500</v>
      </c>
      <c r="BG493">
        <v>4300</v>
      </c>
      <c r="BJ493" t="s">
        <v>1311</v>
      </c>
      <c r="BK493">
        <v>428766.26735871279</v>
      </c>
      <c r="BL493">
        <v>179504.79859266861</v>
      </c>
      <c r="BM493">
        <v>179504.79859266861</v>
      </c>
      <c r="BN493">
        <v>85631023.888876811</v>
      </c>
      <c r="BO493">
        <v>85631023.888876811</v>
      </c>
      <c r="BP493">
        <f t="shared" si="50"/>
        <v>179504.79859266861</v>
      </c>
      <c r="BQ493">
        <f t="shared" si="51"/>
        <v>4.1865419987084011E-4</v>
      </c>
      <c r="BR493">
        <f t="shared" si="52"/>
        <v>1.2978280195996044E-2</v>
      </c>
      <c r="BS493">
        <v>33.775788222751068</v>
      </c>
      <c r="BT493">
        <v>8.9003527051704836</v>
      </c>
      <c r="BU493">
        <f t="shared" si="53"/>
        <v>42.676140927921551</v>
      </c>
      <c r="BV493">
        <f t="shared" si="54"/>
        <v>766.05720819788996</v>
      </c>
      <c r="BW493">
        <f t="shared" si="56"/>
        <v>2811.4299540862562</v>
      </c>
      <c r="BX493">
        <f t="shared" si="55"/>
        <v>6.5570222475877949E-3</v>
      </c>
    </row>
    <row r="494" spans="1:76" x14ac:dyDescent="0.25">
      <c r="A494">
        <v>36071</v>
      </c>
      <c r="B494" t="s">
        <v>560</v>
      </c>
      <c r="C494" t="s">
        <v>612</v>
      </c>
      <c r="D494" t="s">
        <v>732</v>
      </c>
      <c r="E494" t="s">
        <v>766</v>
      </c>
      <c r="F494">
        <v>26.531559999999999</v>
      </c>
      <c r="G494">
        <v>74.691490000000002</v>
      </c>
      <c r="H494" t="s">
        <v>825</v>
      </c>
      <c r="I494" t="s">
        <v>832</v>
      </c>
      <c r="J494" t="s">
        <v>839</v>
      </c>
      <c r="K494" t="s">
        <v>884</v>
      </c>
      <c r="L494">
        <v>7300000</v>
      </c>
      <c r="M494">
        <v>350475</v>
      </c>
      <c r="O494">
        <v>2014</v>
      </c>
      <c r="P494">
        <v>2025</v>
      </c>
      <c r="Q494">
        <v>11</v>
      </c>
      <c r="AL494">
        <v>0</v>
      </c>
      <c r="AR494">
        <v>0</v>
      </c>
      <c r="AS494">
        <v>0</v>
      </c>
      <c r="AT494">
        <v>0</v>
      </c>
      <c r="AW494">
        <v>0</v>
      </c>
      <c r="AX494">
        <v>0</v>
      </c>
      <c r="AZ494">
        <v>11400</v>
      </c>
      <c r="BA494">
        <v>15600</v>
      </c>
      <c r="BB494">
        <v>78000</v>
      </c>
      <c r="BC494">
        <v>85000</v>
      </c>
      <c r="BD494">
        <v>101100</v>
      </c>
      <c r="BE494">
        <v>97945</v>
      </c>
      <c r="BF494">
        <v>70256</v>
      </c>
      <c r="BG494">
        <v>56456</v>
      </c>
      <c r="BH494">
        <v>39685</v>
      </c>
      <c r="BI494">
        <v>35000</v>
      </c>
      <c r="BJ494" t="s">
        <v>1312</v>
      </c>
      <c r="BK494">
        <v>631758.82373207423</v>
      </c>
      <c r="BL494">
        <v>425730.9126936525</v>
      </c>
      <c r="BM494">
        <v>425730.9126936525</v>
      </c>
      <c r="BN494">
        <v>25261866.70778149</v>
      </c>
      <c r="BO494">
        <v>25238679.859952789</v>
      </c>
      <c r="BP494">
        <f t="shared" si="50"/>
        <v>425340.15147229109</v>
      </c>
      <c r="BQ494">
        <f t="shared" si="51"/>
        <v>6.7326349153245179E-4</v>
      </c>
      <c r="BR494">
        <f t="shared" si="52"/>
        <v>7.4058984068569693E-3</v>
      </c>
      <c r="BS494">
        <v>1</v>
      </c>
      <c r="BT494">
        <v>0.2</v>
      </c>
      <c r="BU494">
        <f t="shared" si="53"/>
        <v>1.2</v>
      </c>
      <c r="BV494">
        <f t="shared" si="54"/>
        <v>51.040818176674932</v>
      </c>
      <c r="BW494">
        <f t="shared" si="56"/>
        <v>187.31980270839699</v>
      </c>
      <c r="BX494">
        <f t="shared" si="55"/>
        <v>2.9650524167089176E-4</v>
      </c>
    </row>
    <row r="495" spans="1:76" x14ac:dyDescent="0.25">
      <c r="A495">
        <v>35493</v>
      </c>
      <c r="B495" t="s">
        <v>561</v>
      </c>
      <c r="C495" t="s">
        <v>612</v>
      </c>
      <c r="D495" t="s">
        <v>731</v>
      </c>
      <c r="E495" t="s">
        <v>773</v>
      </c>
      <c r="F495">
        <v>52.020449999999997</v>
      </c>
      <c r="G495">
        <v>95.58202</v>
      </c>
      <c r="H495" t="s">
        <v>825</v>
      </c>
      <c r="I495" t="s">
        <v>832</v>
      </c>
      <c r="J495" t="s">
        <v>838</v>
      </c>
      <c r="L495">
        <v>12874250</v>
      </c>
      <c r="M495">
        <v>949969.5625</v>
      </c>
      <c r="O495">
        <v>2015</v>
      </c>
      <c r="P495">
        <v>2034</v>
      </c>
      <c r="Q495">
        <v>19</v>
      </c>
      <c r="BA495">
        <v>51731</v>
      </c>
      <c r="BB495">
        <v>73731</v>
      </c>
      <c r="BC495">
        <v>93272</v>
      </c>
      <c r="BD495">
        <v>99918</v>
      </c>
      <c r="BE495">
        <v>74995</v>
      </c>
      <c r="BF495">
        <v>49081</v>
      </c>
      <c r="BG495">
        <v>62183</v>
      </c>
      <c r="BH495">
        <v>85382</v>
      </c>
      <c r="BI495">
        <v>86344</v>
      </c>
      <c r="BJ495" t="s">
        <v>1313</v>
      </c>
      <c r="BK495">
        <v>2232343.438888601</v>
      </c>
      <c r="BL495">
        <v>3629336.6442734399</v>
      </c>
      <c r="BM495">
        <v>3629336.6442734399</v>
      </c>
      <c r="BN495">
        <v>45360339.234144181</v>
      </c>
      <c r="BO495">
        <v>40632704.092054836</v>
      </c>
      <c r="BP495">
        <f t="shared" si="50"/>
        <v>3251072.7302102884</v>
      </c>
      <c r="BQ495">
        <f t="shared" si="51"/>
        <v>1.4563497146428662E-3</v>
      </c>
      <c r="BR495">
        <f t="shared" si="52"/>
        <v>2.7670644578214457E-2</v>
      </c>
      <c r="BS495">
        <v>28.51917823641983</v>
      </c>
      <c r="BT495">
        <v>12.339201981602731</v>
      </c>
      <c r="BU495">
        <f t="shared" si="53"/>
        <v>40.85838021802256</v>
      </c>
      <c r="BV495">
        <f t="shared" si="54"/>
        <v>13283.356572737664</v>
      </c>
      <c r="BW495">
        <f t="shared" si="56"/>
        <v>48749.918621947225</v>
      </c>
      <c r="BX495">
        <f t="shared" si="55"/>
        <v>2.1838001166262284E-2</v>
      </c>
    </row>
    <row r="496" spans="1:76" x14ac:dyDescent="0.25">
      <c r="A496">
        <v>28229</v>
      </c>
      <c r="B496" t="s">
        <v>562</v>
      </c>
      <c r="C496" t="s">
        <v>612</v>
      </c>
      <c r="D496" t="s">
        <v>751</v>
      </c>
      <c r="E496" t="s">
        <v>767</v>
      </c>
      <c r="F496">
        <v>26.39714</v>
      </c>
      <c r="G496">
        <v>99.429789999999997</v>
      </c>
      <c r="H496" t="s">
        <v>825</v>
      </c>
      <c r="I496" t="s">
        <v>832</v>
      </c>
      <c r="J496" t="s">
        <v>838</v>
      </c>
      <c r="K496" t="s">
        <v>888</v>
      </c>
      <c r="M496">
        <v>5069300</v>
      </c>
      <c r="O496">
        <v>1999</v>
      </c>
      <c r="P496">
        <v>2030</v>
      </c>
      <c r="Q496">
        <v>31</v>
      </c>
      <c r="AK496">
        <v>12000</v>
      </c>
      <c r="AL496">
        <v>71982</v>
      </c>
      <c r="AO496">
        <v>10000</v>
      </c>
      <c r="AP496">
        <v>20000</v>
      </c>
      <c r="AT496">
        <v>55200</v>
      </c>
      <c r="AU496">
        <v>64400</v>
      </c>
      <c r="AV496">
        <v>88320</v>
      </c>
      <c r="AW496">
        <v>88320</v>
      </c>
      <c r="AX496">
        <v>16000</v>
      </c>
      <c r="AY496">
        <v>15235</v>
      </c>
      <c r="AZ496">
        <v>150669</v>
      </c>
      <c r="BA496">
        <v>44118</v>
      </c>
      <c r="BB496">
        <v>18300</v>
      </c>
      <c r="BC496">
        <v>14000</v>
      </c>
      <c r="BD496">
        <v>14000</v>
      </c>
      <c r="BE496">
        <v>13000</v>
      </c>
      <c r="BG496">
        <v>99000</v>
      </c>
      <c r="BH496">
        <v>67000</v>
      </c>
      <c r="BI496">
        <v>66000</v>
      </c>
      <c r="BJ496" t="s">
        <v>1314</v>
      </c>
      <c r="BK496">
        <v>1594352.6637094789</v>
      </c>
      <c r="BL496">
        <v>6368816.0658457633</v>
      </c>
      <c r="BM496">
        <v>6368816.0658457633</v>
      </c>
      <c r="BN496">
        <v>76582032.161236316</v>
      </c>
      <c r="BO496">
        <v>76481274.28882511</v>
      </c>
      <c r="BP496">
        <f t="shared" si="50"/>
        <v>6360436.7066349518</v>
      </c>
      <c r="BQ496">
        <f t="shared" si="51"/>
        <v>3.9893537053693811E-3</v>
      </c>
      <c r="BR496">
        <f t="shared" si="52"/>
        <v>0.12366996486645082</v>
      </c>
      <c r="BS496">
        <v>56.525187168247683</v>
      </c>
      <c r="BT496">
        <v>11.20508146996494</v>
      </c>
      <c r="BU496">
        <f t="shared" si="53"/>
        <v>67.730268638212621</v>
      </c>
      <c r="BV496">
        <f t="shared" si="54"/>
        <v>43079.408679673361</v>
      </c>
      <c r="BW496">
        <f t="shared" si="56"/>
        <v>158101.42985440124</v>
      </c>
      <c r="BX496">
        <f t="shared" si="55"/>
        <v>9.9163399323808757E-2</v>
      </c>
    </row>
    <row r="497" spans="1:76" x14ac:dyDescent="0.25">
      <c r="A497">
        <v>80276</v>
      </c>
      <c r="B497" t="s">
        <v>563</v>
      </c>
      <c r="C497" t="s">
        <v>612</v>
      </c>
      <c r="D497" t="s">
        <v>732</v>
      </c>
      <c r="E497" t="s">
        <v>767</v>
      </c>
      <c r="F497">
        <v>27.184080000000002</v>
      </c>
      <c r="G497">
        <v>103.25561</v>
      </c>
      <c r="H497" t="s">
        <v>825</v>
      </c>
      <c r="I497" t="s">
        <v>832</v>
      </c>
      <c r="J497" t="s">
        <v>839</v>
      </c>
      <c r="O497">
        <v>2015</v>
      </c>
      <c r="P497">
        <v>2046</v>
      </c>
      <c r="Q497">
        <v>31</v>
      </c>
      <c r="BB497">
        <v>60000</v>
      </c>
      <c r="BC497">
        <v>60000</v>
      </c>
      <c r="BD497">
        <v>57005</v>
      </c>
      <c r="BE497">
        <v>16000</v>
      </c>
      <c r="BF497">
        <v>16000</v>
      </c>
      <c r="BG497">
        <v>55000</v>
      </c>
      <c r="BH497">
        <v>54800</v>
      </c>
      <c r="BI497">
        <v>38430</v>
      </c>
      <c r="BJ497" t="s">
        <v>1315</v>
      </c>
      <c r="BK497">
        <v>1487860.6690864649</v>
      </c>
      <c r="BL497">
        <v>2475704.9902243479</v>
      </c>
      <c r="BM497">
        <v>2475704.9902243479</v>
      </c>
      <c r="BN497">
        <v>297231520.16519451</v>
      </c>
      <c r="BO497">
        <v>297147985.27112788</v>
      </c>
      <c r="BP497">
        <f t="shared" si="50"/>
        <v>2475009.2102008038</v>
      </c>
      <c r="BQ497">
        <f t="shared" si="51"/>
        <v>1.6634684024011742E-3</v>
      </c>
      <c r="BR497">
        <f t="shared" si="52"/>
        <v>5.1567520474436399E-2</v>
      </c>
      <c r="BS497">
        <v>20.220225988346819</v>
      </c>
      <c r="BT497">
        <v>5.2013705630795499</v>
      </c>
      <c r="BU497">
        <f t="shared" si="53"/>
        <v>25.421596551426369</v>
      </c>
      <c r="BV497">
        <f t="shared" si="54"/>
        <v>6291.8685602789255</v>
      </c>
      <c r="BW497">
        <f t="shared" si="56"/>
        <v>23091.157616223656</v>
      </c>
      <c r="BX497">
        <f t="shared" si="55"/>
        <v>1.551970429489305E-2</v>
      </c>
    </row>
    <row r="498" spans="1:76" x14ac:dyDescent="0.25">
      <c r="A498">
        <v>80396</v>
      </c>
      <c r="B498" t="s">
        <v>564</v>
      </c>
      <c r="C498" t="s">
        <v>612</v>
      </c>
      <c r="D498" t="s">
        <v>733</v>
      </c>
      <c r="E498" t="s">
        <v>767</v>
      </c>
      <c r="F498">
        <v>23.871659999999999</v>
      </c>
      <c r="G498">
        <v>108.25993</v>
      </c>
      <c r="H498" t="s">
        <v>825</v>
      </c>
      <c r="I498" t="s">
        <v>832</v>
      </c>
      <c r="J498" t="s">
        <v>839</v>
      </c>
      <c r="O498">
        <v>2015</v>
      </c>
      <c r="P498">
        <v>2046</v>
      </c>
      <c r="Q498">
        <v>31</v>
      </c>
      <c r="BB498">
        <v>16500</v>
      </c>
      <c r="BC498">
        <v>16500</v>
      </c>
      <c r="BD498">
        <v>10000</v>
      </c>
      <c r="BE498">
        <v>10000</v>
      </c>
      <c r="BF498">
        <v>3000</v>
      </c>
      <c r="BG498">
        <v>10000</v>
      </c>
      <c r="BH498">
        <v>8114</v>
      </c>
      <c r="BI498">
        <v>8114</v>
      </c>
      <c r="BJ498" t="s">
        <v>1316</v>
      </c>
      <c r="BK498">
        <v>212652.25132528861</v>
      </c>
      <c r="BL498">
        <v>823298.83490512462</v>
      </c>
      <c r="BM498">
        <v>823298.83490512462</v>
      </c>
      <c r="BN498">
        <v>42469828.901033282</v>
      </c>
      <c r="BO498">
        <v>42469828.901033282</v>
      </c>
      <c r="BP498">
        <f t="shared" si="50"/>
        <v>823298.83490512462</v>
      </c>
      <c r="BQ498">
        <f t="shared" si="51"/>
        <v>3.8715735656414275E-3</v>
      </c>
      <c r="BR498">
        <f t="shared" si="52"/>
        <v>0.12001878053488425</v>
      </c>
      <c r="BS498">
        <v>24.124877871168891</v>
      </c>
      <c r="BT498">
        <v>11.69461611952198</v>
      </c>
      <c r="BU498">
        <f t="shared" si="53"/>
        <v>35.819493990690873</v>
      </c>
      <c r="BV498">
        <f t="shared" si="54"/>
        <v>2949.0147669426906</v>
      </c>
      <c r="BW498">
        <f t="shared" si="56"/>
        <v>10822.884194679675</v>
      </c>
      <c r="BX498">
        <f t="shared" si="55"/>
        <v>5.0894754827326937E-2</v>
      </c>
    </row>
    <row r="499" spans="1:76" x14ac:dyDescent="0.25">
      <c r="A499">
        <v>25695</v>
      </c>
      <c r="B499" t="s">
        <v>565</v>
      </c>
      <c r="C499" t="s">
        <v>612</v>
      </c>
      <c r="D499" t="s">
        <v>732</v>
      </c>
      <c r="E499" t="s">
        <v>765</v>
      </c>
      <c r="F499">
        <v>-16.431999999999999</v>
      </c>
      <c r="G499">
        <v>136.1</v>
      </c>
      <c r="H499" t="s">
        <v>825</v>
      </c>
      <c r="I499" t="s">
        <v>832</v>
      </c>
      <c r="J499" t="s">
        <v>838</v>
      </c>
      <c r="K499" t="s">
        <v>889</v>
      </c>
      <c r="L499">
        <v>117000000</v>
      </c>
      <c r="M499">
        <v>7283072.7272727285</v>
      </c>
      <c r="O499">
        <v>1995</v>
      </c>
      <c r="P499">
        <v>2040</v>
      </c>
      <c r="Q499">
        <v>45</v>
      </c>
      <c r="AH499">
        <v>59680</v>
      </c>
      <c r="AJ499">
        <v>135049</v>
      </c>
      <c r="AK499">
        <v>158860</v>
      </c>
      <c r="AL499">
        <v>187287</v>
      </c>
      <c r="AM499">
        <v>161356</v>
      </c>
      <c r="AN499">
        <v>173000</v>
      </c>
      <c r="AO499">
        <v>130011</v>
      </c>
      <c r="AP499">
        <v>120465</v>
      </c>
      <c r="AQ499">
        <v>153644</v>
      </c>
      <c r="AR499">
        <v>135538</v>
      </c>
      <c r="AS499">
        <v>137737</v>
      </c>
      <c r="AT499">
        <v>142460</v>
      </c>
      <c r="AU499">
        <v>166467</v>
      </c>
      <c r="AV499">
        <v>183517</v>
      </c>
      <c r="AW499">
        <v>194058</v>
      </c>
      <c r="AX499">
        <v>202095</v>
      </c>
      <c r="AY499">
        <v>203300</v>
      </c>
      <c r="AZ499">
        <v>224300</v>
      </c>
      <c r="BA499">
        <v>272700</v>
      </c>
      <c r="BB499">
        <v>200200</v>
      </c>
      <c r="BC499">
        <v>210000</v>
      </c>
      <c r="BD499">
        <v>254300</v>
      </c>
      <c r="BE499">
        <v>271200</v>
      </c>
      <c r="BF499">
        <v>279300</v>
      </c>
      <c r="BG499">
        <v>279600</v>
      </c>
      <c r="BH499">
        <v>273800</v>
      </c>
      <c r="BI499">
        <v>262200</v>
      </c>
      <c r="BJ499" t="s">
        <v>1317</v>
      </c>
      <c r="BK499">
        <v>15459342.734273201</v>
      </c>
      <c r="BL499">
        <v>33626778.460591622</v>
      </c>
      <c r="BM499">
        <v>33626778.460591622</v>
      </c>
      <c r="BN499">
        <v>404881973.26170319</v>
      </c>
      <c r="BO499">
        <v>404510348.44033909</v>
      </c>
      <c r="BP499">
        <f t="shared" si="50"/>
        <v>33595913.797890544</v>
      </c>
      <c r="BQ499">
        <f t="shared" si="51"/>
        <v>2.17317866453719E-3</v>
      </c>
      <c r="BR499">
        <f t="shared" si="52"/>
        <v>9.7793039904173554E-2</v>
      </c>
      <c r="BS499">
        <v>17.563986537917561</v>
      </c>
      <c r="BT499">
        <v>5.0884002018448236</v>
      </c>
      <c r="BU499">
        <f t="shared" si="53"/>
        <v>22.652386739762385</v>
      </c>
      <c r="BV499">
        <f t="shared" si="54"/>
        <v>76102.763222553593</v>
      </c>
      <c r="BW499">
        <f t="shared" si="56"/>
        <v>279297.14102677169</v>
      </c>
      <c r="BX499">
        <f t="shared" si="55"/>
        <v>1.8066559867876714E-2</v>
      </c>
    </row>
    <row r="500" spans="1:76" x14ac:dyDescent="0.25">
      <c r="A500">
        <v>24770</v>
      </c>
      <c r="B500" t="s">
        <v>566</v>
      </c>
      <c r="C500" t="s">
        <v>612</v>
      </c>
      <c r="D500" t="s">
        <v>752</v>
      </c>
      <c r="E500" t="s">
        <v>781</v>
      </c>
      <c r="F500">
        <v>36.19699</v>
      </c>
      <c r="G500">
        <v>-85.934359999999998</v>
      </c>
      <c r="H500" t="s">
        <v>825</v>
      </c>
      <c r="I500" t="s">
        <v>832</v>
      </c>
      <c r="J500" t="s">
        <v>839</v>
      </c>
      <c r="K500" t="s">
        <v>888</v>
      </c>
      <c r="L500">
        <v>23000000</v>
      </c>
      <c r="M500">
        <v>329034.5</v>
      </c>
      <c r="O500">
        <v>1996</v>
      </c>
      <c r="P500">
        <v>2023</v>
      </c>
      <c r="Q500">
        <v>27</v>
      </c>
      <c r="AH500">
        <v>67610</v>
      </c>
      <c r="AI500">
        <v>60100</v>
      </c>
      <c r="AJ500">
        <v>63065</v>
      </c>
      <c r="AK500">
        <v>16166</v>
      </c>
      <c r="AL500">
        <v>46837</v>
      </c>
      <c r="AM500">
        <v>63751</v>
      </c>
      <c r="AN500">
        <v>63726</v>
      </c>
      <c r="AO500">
        <v>28075</v>
      </c>
      <c r="AP500">
        <v>2394</v>
      </c>
      <c r="AT500">
        <v>6758</v>
      </c>
      <c r="AV500">
        <v>13000</v>
      </c>
      <c r="AW500">
        <v>32000</v>
      </c>
      <c r="AX500">
        <v>48000</v>
      </c>
      <c r="AY500">
        <v>50000</v>
      </c>
      <c r="AZ500">
        <v>47000</v>
      </c>
      <c r="BA500">
        <v>47200</v>
      </c>
      <c r="BC500">
        <v>22200</v>
      </c>
      <c r="BD500">
        <v>38800</v>
      </c>
      <c r="BE500">
        <v>31629</v>
      </c>
      <c r="BF500">
        <v>56301</v>
      </c>
      <c r="BG500">
        <v>63840</v>
      </c>
      <c r="BH500">
        <v>63840</v>
      </c>
      <c r="BI500">
        <v>58520</v>
      </c>
      <c r="BJ500" t="s">
        <v>1318</v>
      </c>
      <c r="BK500">
        <v>941028.09791027114</v>
      </c>
      <c r="BL500">
        <v>1793656.4341188599</v>
      </c>
      <c r="BM500">
        <v>1793656.4341188599</v>
      </c>
      <c r="BN500">
        <v>106224899.5983935</v>
      </c>
      <c r="BO500">
        <v>106224899.5983935</v>
      </c>
      <c r="BP500">
        <f t="shared" si="50"/>
        <v>1793656.4341188599</v>
      </c>
      <c r="BQ500">
        <f t="shared" si="51"/>
        <v>1.9060604439995038E-3</v>
      </c>
      <c r="BR500">
        <f t="shared" si="52"/>
        <v>5.1463631987986605E-2</v>
      </c>
      <c r="BS500">
        <v>37.437276034338034</v>
      </c>
      <c r="BT500">
        <v>10.54391664475628</v>
      </c>
      <c r="BU500">
        <f t="shared" si="53"/>
        <v>47.981192679094313</v>
      </c>
      <c r="BV500">
        <f t="shared" si="54"/>
        <v>8606.177496555425</v>
      </c>
      <c r="BW500">
        <f t="shared" si="56"/>
        <v>31584.67141235841</v>
      </c>
      <c r="BX500">
        <f t="shared" si="55"/>
        <v>3.3564004605705272E-2</v>
      </c>
    </row>
    <row r="501" spans="1:76" x14ac:dyDescent="0.25">
      <c r="A501">
        <v>77877</v>
      </c>
      <c r="B501" t="s">
        <v>567</v>
      </c>
      <c r="C501" t="s">
        <v>612</v>
      </c>
      <c r="D501" t="s">
        <v>732</v>
      </c>
      <c r="E501" t="s">
        <v>765</v>
      </c>
      <c r="F501">
        <v>-20.716080000000002</v>
      </c>
      <c r="G501">
        <v>139.47552999999999</v>
      </c>
      <c r="H501" t="s">
        <v>825</v>
      </c>
      <c r="I501" t="s">
        <v>832</v>
      </c>
      <c r="J501" t="s">
        <v>839</v>
      </c>
      <c r="K501" t="s">
        <v>884</v>
      </c>
      <c r="L501">
        <v>115000000</v>
      </c>
      <c r="M501">
        <v>5953272.7272727285</v>
      </c>
      <c r="O501">
        <v>1924</v>
      </c>
      <c r="P501">
        <v>2044</v>
      </c>
      <c r="Q501">
        <v>120</v>
      </c>
      <c r="AL501">
        <v>159536</v>
      </c>
      <c r="AM501">
        <v>191174</v>
      </c>
      <c r="AN501">
        <v>189414</v>
      </c>
      <c r="AO501">
        <v>169398</v>
      </c>
      <c r="AP501">
        <v>191433</v>
      </c>
      <c r="AQ501">
        <v>231167</v>
      </c>
      <c r="AR501">
        <v>209914</v>
      </c>
      <c r="AS501">
        <v>226529</v>
      </c>
      <c r="AT501">
        <v>283063</v>
      </c>
      <c r="AU501">
        <v>324164</v>
      </c>
      <c r="AV501">
        <v>355024</v>
      </c>
      <c r="AW501">
        <v>357011</v>
      </c>
      <c r="AX501">
        <v>390407</v>
      </c>
      <c r="AY501">
        <v>405100</v>
      </c>
      <c r="AZ501">
        <v>437300</v>
      </c>
      <c r="BA501">
        <v>478200</v>
      </c>
      <c r="BB501">
        <v>288200</v>
      </c>
      <c r="BC501">
        <v>226000</v>
      </c>
      <c r="BD501">
        <v>278200</v>
      </c>
      <c r="BE501">
        <v>326400</v>
      </c>
      <c r="BF501">
        <v>354200</v>
      </c>
      <c r="BG501">
        <v>329800</v>
      </c>
      <c r="BH501">
        <v>290200</v>
      </c>
      <c r="BI501">
        <v>287200</v>
      </c>
      <c r="BJ501" t="s">
        <v>1319</v>
      </c>
      <c r="BK501">
        <v>10045663.619598379</v>
      </c>
      <c r="BL501">
        <v>30583179.838711292</v>
      </c>
      <c r="BM501">
        <v>30583179.838711292</v>
      </c>
      <c r="BN501">
        <v>397960913.8897084</v>
      </c>
      <c r="BO501">
        <v>397595641.62939328</v>
      </c>
      <c r="BP501">
        <f t="shared" si="50"/>
        <v>30555108.772339165</v>
      </c>
      <c r="BQ501">
        <f t="shared" si="51"/>
        <v>3.041621731463147E-3</v>
      </c>
      <c r="BR501">
        <f t="shared" si="52"/>
        <v>0.36499460777557763</v>
      </c>
      <c r="BS501">
        <v>11.96720277626776</v>
      </c>
      <c r="BT501">
        <v>3.4429898424064089</v>
      </c>
      <c r="BU501">
        <f t="shared" si="53"/>
        <v>15.410192618674168</v>
      </c>
      <c r="BV501">
        <f t="shared" si="54"/>
        <v>47086.011166628734</v>
      </c>
      <c r="BW501">
        <f t="shared" si="56"/>
        <v>172805.66098152744</v>
      </c>
      <c r="BX501">
        <f t="shared" si="55"/>
        <v>1.7202015469082184E-2</v>
      </c>
    </row>
    <row r="502" spans="1:76" x14ac:dyDescent="0.25">
      <c r="A502">
        <v>28358</v>
      </c>
      <c r="B502" t="s">
        <v>568</v>
      </c>
      <c r="C502" t="s">
        <v>612</v>
      </c>
      <c r="D502" t="s">
        <v>753</v>
      </c>
      <c r="E502" t="s">
        <v>782</v>
      </c>
      <c r="F502">
        <v>27.849710000000002</v>
      </c>
      <c r="G502">
        <v>-105.50122</v>
      </c>
      <c r="H502" t="s">
        <v>825</v>
      </c>
      <c r="I502" t="s">
        <v>835</v>
      </c>
      <c r="J502" t="s">
        <v>839</v>
      </c>
      <c r="K502" t="s">
        <v>890</v>
      </c>
      <c r="L502">
        <v>18010000</v>
      </c>
      <c r="M502">
        <v>637350.08333333337</v>
      </c>
      <c r="O502">
        <v>1951</v>
      </c>
      <c r="P502">
        <v>2014</v>
      </c>
      <c r="Q502">
        <v>63</v>
      </c>
      <c r="AJ502">
        <v>23210</v>
      </c>
      <c r="AK502">
        <v>25600</v>
      </c>
      <c r="AL502">
        <v>31900</v>
      </c>
      <c r="AM502">
        <v>35467</v>
      </c>
      <c r="AN502">
        <v>35900</v>
      </c>
      <c r="AO502">
        <v>34852</v>
      </c>
      <c r="AP502">
        <v>19780</v>
      </c>
      <c r="AQ502">
        <v>17570</v>
      </c>
      <c r="AR502">
        <v>20461</v>
      </c>
      <c r="AS502">
        <v>15756</v>
      </c>
      <c r="AT502">
        <v>14446</v>
      </c>
      <c r="AU502">
        <v>14650</v>
      </c>
      <c r="AV502">
        <v>11050</v>
      </c>
      <c r="AW502">
        <v>13048</v>
      </c>
      <c r="AX502">
        <v>16963</v>
      </c>
      <c r="AY502">
        <v>16598</v>
      </c>
      <c r="AZ502">
        <v>15399</v>
      </c>
      <c r="BJ502" t="s">
        <v>1320</v>
      </c>
      <c r="BK502">
        <v>741220.69466264837</v>
      </c>
      <c r="BL502">
        <v>1695480.245189921</v>
      </c>
      <c r="BM502">
        <v>1695480.245189921</v>
      </c>
      <c r="BN502">
        <v>63455324.357297473</v>
      </c>
      <c r="BO502">
        <v>56841757.82650701</v>
      </c>
      <c r="BP502">
        <f t="shared" si="50"/>
        <v>1518770.5440454348</v>
      </c>
      <c r="BQ502">
        <f t="shared" si="51"/>
        <v>2.0490126017550991E-3</v>
      </c>
      <c r="BR502">
        <f t="shared" si="52"/>
        <v>0.12908779391057124</v>
      </c>
      <c r="BS502">
        <v>2.0595923282332822</v>
      </c>
      <c r="BT502">
        <v>0.98304416561223817</v>
      </c>
      <c r="BU502">
        <f t="shared" si="53"/>
        <v>3.0426364938455204</v>
      </c>
      <c r="BV502">
        <f t="shared" si="54"/>
        <v>462.10666830902557</v>
      </c>
      <c r="BW502">
        <f t="shared" si="56"/>
        <v>1695.9314726941238</v>
      </c>
      <c r="BX502">
        <f t="shared" si="55"/>
        <v>2.2880249902709382E-3</v>
      </c>
    </row>
    <row r="503" spans="1:76" x14ac:dyDescent="0.25">
      <c r="A503">
        <v>36262</v>
      </c>
      <c r="B503" t="s">
        <v>569</v>
      </c>
      <c r="C503" t="s">
        <v>612</v>
      </c>
      <c r="D503" t="s">
        <v>733</v>
      </c>
      <c r="E503" t="s">
        <v>767</v>
      </c>
      <c r="F503">
        <v>23.493490000000001</v>
      </c>
      <c r="G503">
        <v>109.71057</v>
      </c>
      <c r="H503" t="s">
        <v>825</v>
      </c>
      <c r="I503" t="s">
        <v>832</v>
      </c>
      <c r="J503" t="s">
        <v>839</v>
      </c>
      <c r="L503">
        <v>25824300</v>
      </c>
      <c r="M503">
        <v>611686</v>
      </c>
      <c r="O503">
        <v>2016</v>
      </c>
      <c r="P503">
        <v>2047</v>
      </c>
      <c r="Q503">
        <v>31</v>
      </c>
      <c r="BB503">
        <v>9000</v>
      </c>
      <c r="BC503">
        <v>25000</v>
      </c>
      <c r="BD503">
        <v>17400</v>
      </c>
      <c r="BE503">
        <v>45000</v>
      </c>
      <c r="BF503">
        <v>45000</v>
      </c>
      <c r="BG503">
        <v>17600</v>
      </c>
      <c r="BH503">
        <v>19100</v>
      </c>
      <c r="BI503">
        <v>23801</v>
      </c>
      <c r="BJ503" t="s">
        <v>1321</v>
      </c>
      <c r="BK503">
        <v>224551.5099121432</v>
      </c>
      <c r="BL503">
        <v>962383.60940434807</v>
      </c>
      <c r="BM503">
        <v>962383.60940434807</v>
      </c>
      <c r="BN503">
        <v>89343161.931896761</v>
      </c>
      <c r="BO503">
        <v>89343161.931896761</v>
      </c>
      <c r="BP503">
        <f t="shared" si="50"/>
        <v>962383.60940434807</v>
      </c>
      <c r="BQ503">
        <f t="shared" si="51"/>
        <v>4.285803332076836E-3</v>
      </c>
      <c r="BR503">
        <f t="shared" si="52"/>
        <v>0.13285990329438191</v>
      </c>
      <c r="BS503">
        <v>23.761001117086831</v>
      </c>
      <c r="BT503">
        <v>6.3999690552501924</v>
      </c>
      <c r="BU503">
        <f t="shared" si="53"/>
        <v>30.160970172337024</v>
      </c>
      <c r="BV503">
        <f t="shared" si="54"/>
        <v>2902.6423337590586</v>
      </c>
      <c r="BW503">
        <f t="shared" si="56"/>
        <v>10652.697364895745</v>
      </c>
      <c r="BX503">
        <f t="shared" si="55"/>
        <v>4.7439883032020853E-2</v>
      </c>
    </row>
    <row r="504" spans="1:76" x14ac:dyDescent="0.25">
      <c r="A504">
        <v>24800</v>
      </c>
      <c r="B504" t="s">
        <v>570</v>
      </c>
      <c r="C504" t="s">
        <v>612</v>
      </c>
      <c r="D504" t="s">
        <v>733</v>
      </c>
      <c r="E504" t="s">
        <v>781</v>
      </c>
      <c r="F504">
        <v>48.881770000000003</v>
      </c>
      <c r="G504">
        <v>-117.36266999999999</v>
      </c>
      <c r="H504" t="s">
        <v>830</v>
      </c>
      <c r="I504" t="s">
        <v>835</v>
      </c>
      <c r="J504" t="s">
        <v>839</v>
      </c>
      <c r="K504" t="s">
        <v>888</v>
      </c>
      <c r="L504">
        <v>5700000</v>
      </c>
      <c r="M504">
        <v>227526.31578947371</v>
      </c>
      <c r="O504">
        <v>2004</v>
      </c>
      <c r="P504">
        <v>2019</v>
      </c>
      <c r="Q504">
        <v>15</v>
      </c>
      <c r="AP504">
        <v>17000</v>
      </c>
      <c r="AQ504">
        <v>45000</v>
      </c>
      <c r="AR504">
        <v>34200</v>
      </c>
      <c r="AS504">
        <v>28800</v>
      </c>
      <c r="AT504">
        <v>35000</v>
      </c>
      <c r="AU504">
        <v>4800</v>
      </c>
      <c r="BA504">
        <v>30700</v>
      </c>
      <c r="BB504">
        <v>34100</v>
      </c>
      <c r="BC504">
        <v>33100</v>
      </c>
      <c r="BD504">
        <v>29700</v>
      </c>
      <c r="BE504">
        <v>19400</v>
      </c>
      <c r="BJ504" t="s">
        <v>1322</v>
      </c>
      <c r="BK504">
        <v>311641.81858832302</v>
      </c>
      <c r="BL504">
        <v>1347277.2530279281</v>
      </c>
      <c r="BM504">
        <v>1347277.2530279281</v>
      </c>
      <c r="BN504">
        <v>19720032.024558712</v>
      </c>
      <c r="BO504">
        <v>19720032.024558712</v>
      </c>
      <c r="BP504">
        <f t="shared" si="50"/>
        <v>1347277.2530279281</v>
      </c>
      <c r="BQ504">
        <f t="shared" si="51"/>
        <v>4.3231593857680356E-3</v>
      </c>
      <c r="BR504">
        <f t="shared" si="52"/>
        <v>6.4847390786520534E-2</v>
      </c>
      <c r="BS504">
        <v>119.4114765425132</v>
      </c>
      <c r="BT504">
        <v>19.441347117374331</v>
      </c>
      <c r="BU504">
        <f t="shared" si="53"/>
        <v>138.85282365988752</v>
      </c>
      <c r="BV504">
        <f t="shared" si="54"/>
        <v>18707.325083566455</v>
      </c>
      <c r="BW504">
        <f t="shared" si="56"/>
        <v>68655.883056688894</v>
      </c>
      <c r="BX504">
        <f t="shared" si="55"/>
        <v>0.22030381983934866</v>
      </c>
    </row>
    <row r="505" spans="1:76" x14ac:dyDescent="0.25">
      <c r="A505">
        <v>25809</v>
      </c>
      <c r="B505" t="s">
        <v>571</v>
      </c>
      <c r="C505" t="s">
        <v>612</v>
      </c>
      <c r="D505" t="s">
        <v>743</v>
      </c>
      <c r="E505" t="s">
        <v>822</v>
      </c>
      <c r="F505">
        <v>12.372479999999999</v>
      </c>
      <c r="G505">
        <v>-2.6172300000000002</v>
      </c>
      <c r="H505" t="s">
        <v>825</v>
      </c>
      <c r="I505" t="s">
        <v>835</v>
      </c>
      <c r="J505" t="s">
        <v>839</v>
      </c>
      <c r="K505" t="s">
        <v>847</v>
      </c>
      <c r="L505">
        <v>6300000</v>
      </c>
      <c r="M505">
        <v>555182.31578947371</v>
      </c>
      <c r="O505">
        <v>2013</v>
      </c>
      <c r="P505">
        <v>2026</v>
      </c>
      <c r="Q505">
        <v>13</v>
      </c>
      <c r="AY505">
        <v>32215</v>
      </c>
      <c r="AZ505">
        <v>64976</v>
      </c>
      <c r="BA505">
        <v>68804</v>
      </c>
      <c r="BB505">
        <v>81422</v>
      </c>
      <c r="BC505">
        <v>92731</v>
      </c>
      <c r="BD505">
        <v>83428</v>
      </c>
      <c r="BE505">
        <v>81601</v>
      </c>
      <c r="BF505">
        <v>68039</v>
      </c>
      <c r="BG505">
        <v>70307</v>
      </c>
      <c r="BH505">
        <v>19413</v>
      </c>
      <c r="BI505">
        <v>0</v>
      </c>
      <c r="BJ505" t="s">
        <v>1323</v>
      </c>
      <c r="BK505">
        <v>810828.52086679288</v>
      </c>
      <c r="BL505">
        <v>3704039.3858716092</v>
      </c>
      <c r="BM505">
        <v>3704039.3858716092</v>
      </c>
      <c r="BN505">
        <v>22197031.840698179</v>
      </c>
      <c r="BO505">
        <v>19883568.81215959</v>
      </c>
      <c r="BP505">
        <f t="shared" si="50"/>
        <v>3317989.6546749715</v>
      </c>
      <c r="BQ505">
        <f t="shared" si="51"/>
        <v>4.092097859517781E-3</v>
      </c>
      <c r="BR505">
        <f t="shared" si="52"/>
        <v>5.3197272173731151E-2</v>
      </c>
      <c r="BS505">
        <v>8.6382593245554968</v>
      </c>
      <c r="BT505">
        <v>2.8520449394391592</v>
      </c>
      <c r="BU505">
        <f t="shared" si="53"/>
        <v>11.490304263994656</v>
      </c>
      <c r="BV505">
        <f t="shared" si="54"/>
        <v>3812.4710677001981</v>
      </c>
      <c r="BW505">
        <f t="shared" si="56"/>
        <v>13991.768818459726</v>
      </c>
      <c r="BX505">
        <f t="shared" si="55"/>
        <v>1.7256137960591507E-2</v>
      </c>
    </row>
    <row r="506" spans="1:76" x14ac:dyDescent="0.25">
      <c r="A506">
        <v>52503</v>
      </c>
      <c r="B506" t="s">
        <v>572</v>
      </c>
      <c r="C506" t="s">
        <v>612</v>
      </c>
      <c r="D506" t="s">
        <v>732</v>
      </c>
      <c r="E506" t="s">
        <v>823</v>
      </c>
      <c r="F506">
        <v>37.691319999999997</v>
      </c>
      <c r="G506">
        <v>35.855310000000003</v>
      </c>
      <c r="H506" t="s">
        <v>825</v>
      </c>
      <c r="I506" t="s">
        <v>832</v>
      </c>
      <c r="J506" t="s">
        <v>839</v>
      </c>
      <c r="K506" t="s">
        <v>848</v>
      </c>
      <c r="O506">
        <v>2014</v>
      </c>
      <c r="P506">
        <v>2052</v>
      </c>
      <c r="Q506">
        <v>38</v>
      </c>
      <c r="BA506">
        <v>4581</v>
      </c>
      <c r="BB506">
        <v>7998</v>
      </c>
      <c r="BC506">
        <v>17861</v>
      </c>
      <c r="BD506">
        <v>45757</v>
      </c>
      <c r="BE506">
        <v>17812</v>
      </c>
      <c r="BF506">
        <v>12123</v>
      </c>
      <c r="BG506">
        <v>10608</v>
      </c>
      <c r="BH506">
        <v>13766</v>
      </c>
      <c r="BI506">
        <v>8061</v>
      </c>
      <c r="BJ506" t="s">
        <v>1324</v>
      </c>
      <c r="BK506">
        <v>102438.1449015519</v>
      </c>
      <c r="BL506">
        <v>306454.92691958213</v>
      </c>
      <c r="BM506">
        <v>306454.92691958213</v>
      </c>
      <c r="BN506">
        <v>20464177.973523211</v>
      </c>
      <c r="BO506">
        <v>20458426.655701239</v>
      </c>
      <c r="BP506">
        <f t="shared" si="50"/>
        <v>306368.79984987504</v>
      </c>
      <c r="BQ506">
        <f t="shared" si="51"/>
        <v>2.9907687233531079E-3</v>
      </c>
      <c r="BR506">
        <f t="shared" si="52"/>
        <v>0.11364921148741811</v>
      </c>
      <c r="BS506">
        <v>40.870462855318543</v>
      </c>
      <c r="BT506">
        <v>8.3753497002133646</v>
      </c>
      <c r="BU506">
        <f t="shared" si="53"/>
        <v>49.245812555531906</v>
      </c>
      <c r="BV506">
        <f t="shared" si="54"/>
        <v>1508.7380490270218</v>
      </c>
      <c r="BW506">
        <f t="shared" si="56"/>
        <v>5537.0686399291699</v>
      </c>
      <c r="BX506">
        <f t="shared" si="55"/>
        <v>5.4052800792620419E-2</v>
      </c>
    </row>
    <row r="507" spans="1:76" x14ac:dyDescent="0.25">
      <c r="A507">
        <v>80277</v>
      </c>
      <c r="B507" t="s">
        <v>573</v>
      </c>
      <c r="C507" t="s">
        <v>612</v>
      </c>
      <c r="D507" t="s">
        <v>732</v>
      </c>
      <c r="E507" t="s">
        <v>767</v>
      </c>
      <c r="F507">
        <v>28.941490000000002</v>
      </c>
      <c r="G507">
        <v>113.47335</v>
      </c>
      <c r="H507" t="s">
        <v>825</v>
      </c>
      <c r="I507" t="s">
        <v>832</v>
      </c>
      <c r="J507" t="s">
        <v>839</v>
      </c>
      <c r="O507">
        <v>2015</v>
      </c>
      <c r="P507">
        <v>2046</v>
      </c>
      <c r="Q507">
        <v>31</v>
      </c>
      <c r="BB507">
        <v>3600</v>
      </c>
      <c r="BC507">
        <v>3000</v>
      </c>
      <c r="BE507">
        <v>1000</v>
      </c>
      <c r="BG507">
        <v>1000</v>
      </c>
      <c r="BH507">
        <v>1100</v>
      </c>
      <c r="BI507">
        <v>819</v>
      </c>
      <c r="BJ507" t="s">
        <v>1325</v>
      </c>
      <c r="BK507">
        <v>32402.42785623001</v>
      </c>
      <c r="BL507">
        <v>531344.280843821</v>
      </c>
      <c r="BM507">
        <v>531344.280843821</v>
      </c>
      <c r="BN507">
        <v>6473067.7333272537</v>
      </c>
      <c r="BO507">
        <v>6471248.5217339164</v>
      </c>
      <c r="BP507">
        <f t="shared" si="50"/>
        <v>531194.95015309029</v>
      </c>
      <c r="BQ507">
        <f t="shared" si="51"/>
        <v>1.6393677427815258E-2</v>
      </c>
      <c r="BR507">
        <f t="shared" si="52"/>
        <v>0.50820400026227297</v>
      </c>
      <c r="BS507">
        <v>33.090135926838236</v>
      </c>
      <c r="BT507">
        <v>10.68623269128128</v>
      </c>
      <c r="BU507">
        <f t="shared" si="53"/>
        <v>43.77636861811952</v>
      </c>
      <c r="BV507">
        <f t="shared" si="54"/>
        <v>2325.3785945985305</v>
      </c>
      <c r="BW507">
        <f t="shared" si="56"/>
        <v>8534.1394421766072</v>
      </c>
      <c r="BX507">
        <f t="shared" si="55"/>
        <v>0.26337962945377713</v>
      </c>
    </row>
    <row r="508" spans="1:76" x14ac:dyDescent="0.25">
      <c r="A508">
        <v>80359</v>
      </c>
      <c r="B508" t="s">
        <v>574</v>
      </c>
      <c r="C508" t="s">
        <v>612</v>
      </c>
      <c r="D508" t="s">
        <v>733</v>
      </c>
      <c r="E508" t="s">
        <v>767</v>
      </c>
      <c r="F508">
        <v>31.021879999999999</v>
      </c>
      <c r="G508">
        <v>101.61122</v>
      </c>
      <c r="H508" t="s">
        <v>825</v>
      </c>
      <c r="I508" t="s">
        <v>832</v>
      </c>
      <c r="J508" t="s">
        <v>839</v>
      </c>
      <c r="O508">
        <v>2015</v>
      </c>
      <c r="P508">
        <v>2046</v>
      </c>
      <c r="Q508">
        <v>31</v>
      </c>
      <c r="BB508">
        <v>6000</v>
      </c>
      <c r="BC508">
        <v>6000</v>
      </c>
      <c r="BD508">
        <v>4500</v>
      </c>
      <c r="BE508">
        <v>4500</v>
      </c>
      <c r="BG508">
        <v>4500</v>
      </c>
      <c r="BH508">
        <v>3500</v>
      </c>
      <c r="BI508">
        <v>4095</v>
      </c>
      <c r="BJ508" t="s">
        <v>1326</v>
      </c>
      <c r="BK508">
        <v>127483.380949175</v>
      </c>
      <c r="BL508">
        <v>731463.8020946125</v>
      </c>
      <c r="BM508">
        <v>731463.8020946125</v>
      </c>
      <c r="BN508">
        <v>25460334.150682241</v>
      </c>
      <c r="BO508">
        <v>25460334.150682241</v>
      </c>
      <c r="BP508">
        <f t="shared" si="50"/>
        <v>731463.8020946125</v>
      </c>
      <c r="BQ508">
        <f t="shared" si="51"/>
        <v>5.7377188826379811E-3</v>
      </c>
      <c r="BR508">
        <f t="shared" si="52"/>
        <v>0.1778692853617774</v>
      </c>
      <c r="BS508">
        <v>39.27037842184879</v>
      </c>
      <c r="BT508">
        <v>5.0282722111952038</v>
      </c>
      <c r="BU508">
        <f t="shared" si="53"/>
        <v>44.298650633043991</v>
      </c>
      <c r="BV508">
        <f t="shared" si="54"/>
        <v>3240.2859419707274</v>
      </c>
      <c r="BW508">
        <f t="shared" si="56"/>
        <v>11891.849407032569</v>
      </c>
      <c r="BX508">
        <f t="shared" si="55"/>
        <v>9.3281565946024006E-2</v>
      </c>
    </row>
    <row r="509" spans="1:76" x14ac:dyDescent="0.25">
      <c r="A509">
        <v>28449</v>
      </c>
      <c r="B509" t="s">
        <v>575</v>
      </c>
      <c r="C509" t="s">
        <v>612</v>
      </c>
      <c r="D509" t="s">
        <v>732</v>
      </c>
      <c r="E509" t="s">
        <v>767</v>
      </c>
      <c r="F509">
        <v>33.860239999999997</v>
      </c>
      <c r="G509">
        <v>106.65938</v>
      </c>
      <c r="H509" t="s">
        <v>825</v>
      </c>
      <c r="I509" t="s">
        <v>832</v>
      </c>
      <c r="J509" t="s">
        <v>839</v>
      </c>
      <c r="K509" t="s">
        <v>884</v>
      </c>
      <c r="O509">
        <v>1999</v>
      </c>
      <c r="P509">
        <v>2030</v>
      </c>
      <c r="Q509">
        <v>31</v>
      </c>
      <c r="BB509">
        <v>20000</v>
      </c>
      <c r="BC509">
        <v>20000</v>
      </c>
      <c r="BD509">
        <v>16800</v>
      </c>
      <c r="BE509">
        <v>16700</v>
      </c>
      <c r="BF509">
        <v>16700</v>
      </c>
      <c r="BG509">
        <v>17700</v>
      </c>
      <c r="BH509">
        <v>17288</v>
      </c>
      <c r="BI509">
        <v>20313</v>
      </c>
      <c r="BJ509" t="s">
        <v>1327</v>
      </c>
      <c r="BK509">
        <v>2205901.0783278998</v>
      </c>
      <c r="BL509">
        <v>3837858.0062481752</v>
      </c>
      <c r="BM509">
        <v>3837858.0062481752</v>
      </c>
      <c r="BN509">
        <v>440675222.12816858</v>
      </c>
      <c r="BO509">
        <v>440551373.35877228</v>
      </c>
      <c r="BP509">
        <f t="shared" si="50"/>
        <v>3836779.4023981648</v>
      </c>
      <c r="BQ509">
        <f t="shared" si="51"/>
        <v>1.7393252308967955E-3</v>
      </c>
      <c r="BR509">
        <f t="shared" si="52"/>
        <v>5.3919082157800662E-2</v>
      </c>
      <c r="BS509">
        <v>27.023049667566369</v>
      </c>
      <c r="BT509">
        <v>7.6242900862782168</v>
      </c>
      <c r="BU509">
        <f t="shared" si="53"/>
        <v>34.647339753844584</v>
      </c>
      <c r="BV509">
        <f t="shared" si="54"/>
        <v>13293.419951544201</v>
      </c>
      <c r="BW509">
        <f t="shared" si="56"/>
        <v>48786.851222167221</v>
      </c>
      <c r="BX509">
        <f t="shared" si="55"/>
        <v>2.2116518143754777E-2</v>
      </c>
    </row>
    <row r="510" spans="1:76" x14ac:dyDescent="0.25">
      <c r="A510">
        <v>29007</v>
      </c>
      <c r="B510" t="s">
        <v>576</v>
      </c>
      <c r="C510" t="s">
        <v>612</v>
      </c>
      <c r="D510" t="s">
        <v>732</v>
      </c>
      <c r="E510" t="s">
        <v>766</v>
      </c>
      <c r="F510">
        <v>24.949649999999998</v>
      </c>
      <c r="G510">
        <v>74.13355</v>
      </c>
      <c r="H510" t="s">
        <v>826</v>
      </c>
      <c r="I510" t="s">
        <v>832</v>
      </c>
      <c r="J510" t="s">
        <v>839</v>
      </c>
      <c r="K510" t="s">
        <v>884</v>
      </c>
      <c r="L510">
        <v>34300000</v>
      </c>
      <c r="M510">
        <v>1029781.818181818</v>
      </c>
      <c r="O510">
        <v>1983</v>
      </c>
      <c r="P510">
        <v>2038</v>
      </c>
      <c r="Q510">
        <v>55</v>
      </c>
      <c r="AL510">
        <v>12700</v>
      </c>
      <c r="AM510">
        <v>18900</v>
      </c>
      <c r="AN510">
        <v>28599</v>
      </c>
      <c r="AO510">
        <v>28000</v>
      </c>
      <c r="AS510">
        <v>20325</v>
      </c>
      <c r="AT510">
        <v>20325</v>
      </c>
      <c r="AU510">
        <v>19698</v>
      </c>
      <c r="AV510">
        <v>21960</v>
      </c>
      <c r="AW510">
        <v>23193</v>
      </c>
      <c r="AX510">
        <v>27790</v>
      </c>
      <c r="AY510">
        <v>25183</v>
      </c>
      <c r="AZ510">
        <v>26500</v>
      </c>
      <c r="BA510">
        <v>25400</v>
      </c>
      <c r="BB510">
        <v>31800</v>
      </c>
      <c r="BC510">
        <v>32000</v>
      </c>
      <c r="BD510">
        <v>37237</v>
      </c>
      <c r="BE510">
        <v>44305</v>
      </c>
      <c r="BF510">
        <v>37272</v>
      </c>
      <c r="BG510">
        <v>45925</v>
      </c>
      <c r="BH510">
        <v>40635</v>
      </c>
      <c r="BI510">
        <v>57000</v>
      </c>
      <c r="BJ510" t="s">
        <v>1328</v>
      </c>
      <c r="BK510">
        <v>1940471.6810528859</v>
      </c>
      <c r="BL510">
        <v>4881995.1021227799</v>
      </c>
      <c r="BM510">
        <v>2101034.2785798172</v>
      </c>
      <c r="BN510">
        <v>118696168.2297131</v>
      </c>
      <c r="BO510">
        <v>118587221.8077234</v>
      </c>
      <c r="BP510">
        <f t="shared" si="50"/>
        <v>2099105.8240176952</v>
      </c>
      <c r="BQ510">
        <f t="shared" si="51"/>
        <v>1.0817503004623781E-3</v>
      </c>
      <c r="BR510">
        <f t="shared" si="52"/>
        <v>5.9496266525430795E-2</v>
      </c>
      <c r="BS510">
        <v>0.98637262782527257</v>
      </c>
      <c r="BT510">
        <v>1.24858253033777</v>
      </c>
      <c r="BU510">
        <f t="shared" si="53"/>
        <v>2.2349551581630425</v>
      </c>
      <c r="BV510">
        <f t="shared" si="54"/>
        <v>469.14073889184317</v>
      </c>
      <c r="BW510">
        <f t="shared" si="56"/>
        <v>1721.7465117330644</v>
      </c>
      <c r="BX510">
        <f t="shared" si="55"/>
        <v>8.872824728876523E-4</v>
      </c>
    </row>
    <row r="511" spans="1:76" x14ac:dyDescent="0.25">
      <c r="A511">
        <v>25750</v>
      </c>
      <c r="B511" t="s">
        <v>577</v>
      </c>
      <c r="C511" t="s">
        <v>612</v>
      </c>
      <c r="D511" t="s">
        <v>734</v>
      </c>
      <c r="E511" t="s">
        <v>766</v>
      </c>
      <c r="F511">
        <v>25.83079</v>
      </c>
      <c r="G511">
        <v>74.737129999999993</v>
      </c>
      <c r="H511" t="s">
        <v>826</v>
      </c>
      <c r="I511" t="s">
        <v>832</v>
      </c>
      <c r="J511" t="s">
        <v>839</v>
      </c>
      <c r="K511" t="s">
        <v>884</v>
      </c>
      <c r="L511">
        <v>75710000</v>
      </c>
      <c r="M511">
        <v>7165608.333333333</v>
      </c>
      <c r="O511">
        <v>1989</v>
      </c>
      <c r="P511">
        <v>2031</v>
      </c>
      <c r="Q511">
        <v>42</v>
      </c>
      <c r="AB511">
        <v>78800</v>
      </c>
      <c r="AE511">
        <v>106570</v>
      </c>
      <c r="AL511">
        <v>161799</v>
      </c>
      <c r="AM511">
        <v>171299</v>
      </c>
      <c r="AN511">
        <v>205200</v>
      </c>
      <c r="AO511">
        <v>165000</v>
      </c>
      <c r="AP511">
        <v>220664</v>
      </c>
      <c r="AQ511">
        <v>212445</v>
      </c>
      <c r="AR511">
        <v>283698</v>
      </c>
      <c r="AS511">
        <v>455526</v>
      </c>
      <c r="AT511">
        <v>489576</v>
      </c>
      <c r="AU511">
        <v>591743</v>
      </c>
      <c r="AV511">
        <v>612937</v>
      </c>
      <c r="AW511">
        <v>677426</v>
      </c>
      <c r="AX511">
        <v>649580</v>
      </c>
      <c r="AY511">
        <v>677269</v>
      </c>
      <c r="AZ511">
        <v>652700</v>
      </c>
      <c r="BA511">
        <v>640900</v>
      </c>
      <c r="BB511">
        <v>510100</v>
      </c>
      <c r="BC511">
        <v>483000</v>
      </c>
      <c r="BD511">
        <v>438000</v>
      </c>
      <c r="BE511">
        <v>357571</v>
      </c>
      <c r="BF511">
        <v>380740</v>
      </c>
      <c r="BG511">
        <v>414837</v>
      </c>
      <c r="BH511">
        <v>454664</v>
      </c>
      <c r="BI511">
        <v>485000</v>
      </c>
      <c r="BJ511" t="s">
        <v>1329</v>
      </c>
      <c r="BK511">
        <v>12344334.53160456</v>
      </c>
      <c r="BL511">
        <v>9788228.8052663319</v>
      </c>
      <c r="BM511">
        <v>9788228.8052663319</v>
      </c>
      <c r="BN511">
        <v>261996702.52686799</v>
      </c>
      <c r="BO511">
        <v>261756226.3283596</v>
      </c>
      <c r="BP511">
        <f t="shared" si="50"/>
        <v>9779244.5851195939</v>
      </c>
      <c r="BQ511">
        <f t="shared" si="51"/>
        <v>7.9220508485753521E-4</v>
      </c>
      <c r="BR511">
        <f t="shared" si="52"/>
        <v>3.3272613564016479E-2</v>
      </c>
      <c r="BS511">
        <v>0.9323269182942906</v>
      </c>
      <c r="BT511">
        <v>1.362722692815109</v>
      </c>
      <c r="BU511">
        <f t="shared" si="53"/>
        <v>2.2950496111093996</v>
      </c>
      <c r="BV511">
        <f t="shared" si="54"/>
        <v>2244.3851482022428</v>
      </c>
      <c r="BW511">
        <f t="shared" si="56"/>
        <v>8236.8934939022311</v>
      </c>
      <c r="BX511">
        <f t="shared" si="55"/>
        <v>6.6726103969507128E-4</v>
      </c>
    </row>
    <row r="512" spans="1:76" x14ac:dyDescent="0.25">
      <c r="A512">
        <v>24851</v>
      </c>
      <c r="B512" t="s">
        <v>578</v>
      </c>
      <c r="C512" t="s">
        <v>612</v>
      </c>
      <c r="D512" t="s">
        <v>732</v>
      </c>
      <c r="E512" t="s">
        <v>781</v>
      </c>
      <c r="F512">
        <v>67.987882999999997</v>
      </c>
      <c r="G512">
        <v>-163.11350200000001</v>
      </c>
      <c r="H512" t="s">
        <v>826</v>
      </c>
      <c r="I512" t="s">
        <v>832</v>
      </c>
      <c r="J512" t="s">
        <v>838</v>
      </c>
      <c r="K512" t="s">
        <v>884</v>
      </c>
      <c r="L512">
        <v>98000000</v>
      </c>
      <c r="M512">
        <v>9446839.1304347832</v>
      </c>
      <c r="O512">
        <v>1989</v>
      </c>
      <c r="P512">
        <v>2031</v>
      </c>
      <c r="Q512">
        <v>42</v>
      </c>
      <c r="AB512">
        <v>188400</v>
      </c>
      <c r="AC512">
        <v>222900</v>
      </c>
      <c r="AD512">
        <v>219000</v>
      </c>
      <c r="AE512">
        <v>251350</v>
      </c>
      <c r="AF512">
        <v>297700</v>
      </c>
      <c r="AG512">
        <v>325370</v>
      </c>
      <c r="AH512">
        <v>294600</v>
      </c>
      <c r="AI512">
        <v>336499</v>
      </c>
      <c r="AJ512">
        <v>445000</v>
      </c>
      <c r="AK512">
        <v>521000</v>
      </c>
      <c r="AL512">
        <v>531200</v>
      </c>
      <c r="AM512">
        <v>517700</v>
      </c>
      <c r="AN512">
        <v>578400</v>
      </c>
      <c r="AO512">
        <v>579300</v>
      </c>
      <c r="AP512">
        <v>554200</v>
      </c>
      <c r="AQ512">
        <v>568000</v>
      </c>
      <c r="AR512">
        <v>557500</v>
      </c>
      <c r="AS512">
        <v>575400</v>
      </c>
      <c r="AT512">
        <v>515200</v>
      </c>
      <c r="AU512">
        <v>582500</v>
      </c>
      <c r="AV512">
        <v>538000</v>
      </c>
      <c r="AW512">
        <v>572200</v>
      </c>
      <c r="AX512">
        <v>529100</v>
      </c>
      <c r="AY512">
        <v>551300</v>
      </c>
      <c r="AZ512">
        <v>596000</v>
      </c>
      <c r="BA512">
        <v>567000</v>
      </c>
      <c r="BB512">
        <v>583000</v>
      </c>
      <c r="BC512">
        <v>541900</v>
      </c>
      <c r="BD512">
        <v>583200</v>
      </c>
      <c r="BE512">
        <v>552400</v>
      </c>
      <c r="BF512">
        <v>490700</v>
      </c>
      <c r="BG512">
        <v>503400</v>
      </c>
      <c r="BH512">
        <v>553100</v>
      </c>
      <c r="BI512">
        <v>539800</v>
      </c>
      <c r="BJ512" t="s">
        <v>1330</v>
      </c>
      <c r="BK512">
        <v>22451303.75656651</v>
      </c>
      <c r="BL512">
        <v>9505798.8866054434</v>
      </c>
      <c r="BM512">
        <v>9505798.8866054434</v>
      </c>
      <c r="BN512">
        <v>339131909.22775149</v>
      </c>
      <c r="BO512">
        <v>338820633.7363525</v>
      </c>
      <c r="BP512">
        <f t="shared" si="50"/>
        <v>9497073.8974815775</v>
      </c>
      <c r="BQ512">
        <f t="shared" si="51"/>
        <v>4.230076792179115E-4</v>
      </c>
      <c r="BR512">
        <f t="shared" si="52"/>
        <v>1.7766322527152281E-2</v>
      </c>
      <c r="BS512">
        <v>2.8684339929534528</v>
      </c>
      <c r="BT512">
        <v>8.9152625286765179</v>
      </c>
      <c r="BU512">
        <f t="shared" si="53"/>
        <v>11.78369652162997</v>
      </c>
      <c r="BV512">
        <f t="shared" si="54"/>
        <v>11191.063665141644</v>
      </c>
      <c r="BW512">
        <f t="shared" si="56"/>
        <v>41071.203651069831</v>
      </c>
      <c r="BX512">
        <f t="shared" si="55"/>
        <v>1.8293460413877929E-3</v>
      </c>
    </row>
    <row r="513" spans="1:76" x14ac:dyDescent="0.25">
      <c r="A513">
        <v>80375</v>
      </c>
      <c r="B513" t="s">
        <v>579</v>
      </c>
      <c r="C513" t="s">
        <v>612</v>
      </c>
      <c r="D513" t="s">
        <v>732</v>
      </c>
      <c r="E513" t="s">
        <v>767</v>
      </c>
      <c r="F513">
        <v>48.806640000000002</v>
      </c>
      <c r="G513">
        <v>116.27115000000001</v>
      </c>
      <c r="H513" t="s">
        <v>825</v>
      </c>
      <c r="I513" t="s">
        <v>832</v>
      </c>
      <c r="J513" t="s">
        <v>839</v>
      </c>
      <c r="L513">
        <v>6081000</v>
      </c>
      <c r="M513">
        <v>179723.6</v>
      </c>
      <c r="O513">
        <v>2015</v>
      </c>
      <c r="P513">
        <v>2051</v>
      </c>
      <c r="Q513">
        <v>36</v>
      </c>
      <c r="BB513">
        <v>30000</v>
      </c>
      <c r="BC513">
        <v>34400</v>
      </c>
      <c r="BD513">
        <v>28300</v>
      </c>
      <c r="BE513">
        <v>19500</v>
      </c>
      <c r="BF513">
        <v>17400</v>
      </c>
      <c r="BG513">
        <v>20300</v>
      </c>
      <c r="BH513">
        <v>20600</v>
      </c>
      <c r="BI513">
        <v>20105</v>
      </c>
      <c r="BJ513" t="s">
        <v>1331</v>
      </c>
      <c r="BK513">
        <v>580989.99087081233</v>
      </c>
      <c r="BL513">
        <v>1587744.234076228</v>
      </c>
      <c r="BM513">
        <v>1587744.234076228</v>
      </c>
      <c r="BN513">
        <v>21043481.020550579</v>
      </c>
      <c r="BO513">
        <v>21024166.05868122</v>
      </c>
      <c r="BP513">
        <f t="shared" si="50"/>
        <v>1586286.9077284851</v>
      </c>
      <c r="BQ513">
        <f t="shared" si="51"/>
        <v>2.7303171012479774E-3</v>
      </c>
      <c r="BR513">
        <f t="shared" si="52"/>
        <v>9.8291415644927188E-2</v>
      </c>
      <c r="BS513">
        <v>1.3211653355671491</v>
      </c>
      <c r="BT513">
        <v>1.826678716524317</v>
      </c>
      <c r="BU513">
        <f t="shared" si="53"/>
        <v>3.1478440520914663</v>
      </c>
      <c r="BV513">
        <f t="shared" si="54"/>
        <v>499.3383807403676</v>
      </c>
      <c r="BW513">
        <f t="shared" si="56"/>
        <v>1832.5718573171491</v>
      </c>
      <c r="BX513">
        <f t="shared" si="55"/>
        <v>3.1542227682277509E-3</v>
      </c>
    </row>
    <row r="514" spans="1:76" x14ac:dyDescent="0.25">
      <c r="A514">
        <v>28349</v>
      </c>
      <c r="B514" t="s">
        <v>580</v>
      </c>
      <c r="C514" t="s">
        <v>612</v>
      </c>
      <c r="D514" t="s">
        <v>754</v>
      </c>
      <c r="E514" t="s">
        <v>824</v>
      </c>
      <c r="F514">
        <v>-27.95</v>
      </c>
      <c r="G514">
        <v>16.766670000000001</v>
      </c>
      <c r="H514" t="s">
        <v>826</v>
      </c>
      <c r="I514" t="s">
        <v>832</v>
      </c>
      <c r="J514" t="s">
        <v>839</v>
      </c>
      <c r="K514" t="s">
        <v>884</v>
      </c>
      <c r="L514">
        <v>16740000</v>
      </c>
      <c r="M514">
        <v>584651.04761904757</v>
      </c>
      <c r="O514">
        <v>1969</v>
      </c>
      <c r="P514">
        <v>2032</v>
      </c>
      <c r="Q514">
        <v>63</v>
      </c>
      <c r="AI514">
        <v>40519</v>
      </c>
      <c r="AJ514">
        <v>42274</v>
      </c>
      <c r="AL514">
        <v>39126</v>
      </c>
      <c r="AO514">
        <v>111000</v>
      </c>
      <c r="AP514">
        <v>104000</v>
      </c>
      <c r="AQ514">
        <v>102000</v>
      </c>
      <c r="AR514">
        <v>90000</v>
      </c>
      <c r="AX514">
        <v>51867</v>
      </c>
      <c r="AY514">
        <v>59820</v>
      </c>
      <c r="AZ514">
        <v>54743</v>
      </c>
      <c r="BA514">
        <v>51638</v>
      </c>
      <c r="BB514">
        <v>40763</v>
      </c>
      <c r="BC514">
        <v>48717</v>
      </c>
      <c r="BD514">
        <v>42706</v>
      </c>
      <c r="BE514">
        <v>41730</v>
      </c>
      <c r="BF514">
        <v>38827</v>
      </c>
      <c r="BG514">
        <v>34518</v>
      </c>
      <c r="BH514">
        <v>22997</v>
      </c>
      <c r="BI514">
        <v>22997</v>
      </c>
      <c r="BJ514" t="s">
        <v>1332</v>
      </c>
      <c r="BK514">
        <v>1041544.916669725</v>
      </c>
      <c r="BL514">
        <v>2202605.118970531</v>
      </c>
      <c r="BM514">
        <v>2202605.118970531</v>
      </c>
      <c r="BN514">
        <v>68922755.563431308</v>
      </c>
      <c r="BO514">
        <v>4934264.0220871232</v>
      </c>
      <c r="BP514">
        <f t="shared" si="50"/>
        <v>157687.18334830526</v>
      </c>
      <c r="BQ514">
        <f t="shared" si="51"/>
        <v>1.5139739134102849E-4</v>
      </c>
      <c r="BR514">
        <f t="shared" si="52"/>
        <v>9.5380356544847947E-3</v>
      </c>
      <c r="BS514">
        <v>21.959537331216129</v>
      </c>
      <c r="BT514">
        <v>10.12716294652817</v>
      </c>
      <c r="BU514">
        <f t="shared" si="53"/>
        <v>32.086700277744299</v>
      </c>
      <c r="BV514">
        <f t="shared" si="54"/>
        <v>505.96613897387823</v>
      </c>
      <c r="BW514">
        <f t="shared" si="56"/>
        <v>1856.8957300341331</v>
      </c>
      <c r="BX514">
        <f t="shared" si="55"/>
        <v>1.7828282777966422E-3</v>
      </c>
    </row>
    <row r="515" spans="1:76" x14ac:dyDescent="0.25">
      <c r="A515">
        <v>30768</v>
      </c>
      <c r="B515" t="s">
        <v>581</v>
      </c>
      <c r="C515" t="s">
        <v>612</v>
      </c>
      <c r="D515" t="s">
        <v>741</v>
      </c>
      <c r="E515" t="s">
        <v>782</v>
      </c>
      <c r="F515">
        <v>23.65203</v>
      </c>
      <c r="G515">
        <v>-103.75245</v>
      </c>
      <c r="H515" t="s">
        <v>825</v>
      </c>
      <c r="I515" t="s">
        <v>832</v>
      </c>
      <c r="J515" t="s">
        <v>839</v>
      </c>
      <c r="L515">
        <v>38085000</v>
      </c>
      <c r="M515">
        <v>392575.04166666669</v>
      </c>
      <c r="O515">
        <v>1995</v>
      </c>
      <c r="P515">
        <v>2039</v>
      </c>
      <c r="Q515">
        <v>44</v>
      </c>
      <c r="AJ515">
        <v>7000</v>
      </c>
      <c r="AK515">
        <v>12000</v>
      </c>
      <c r="AL515">
        <v>19200</v>
      </c>
      <c r="AM515">
        <v>29842</v>
      </c>
      <c r="AN515">
        <v>32500</v>
      </c>
      <c r="AO515">
        <v>27157</v>
      </c>
      <c r="AP515">
        <v>30334</v>
      </c>
      <c r="AQ515">
        <v>32245</v>
      </c>
      <c r="AR515">
        <v>29237</v>
      </c>
      <c r="AS515">
        <v>25371</v>
      </c>
      <c r="AT515">
        <v>26331</v>
      </c>
      <c r="AU515">
        <v>25405</v>
      </c>
      <c r="AV515">
        <v>25180</v>
      </c>
      <c r="AW515">
        <v>23780</v>
      </c>
      <c r="AX515">
        <v>19829</v>
      </c>
      <c r="AY515">
        <v>15828</v>
      </c>
      <c r="AZ515">
        <v>13112</v>
      </c>
      <c r="BA515">
        <v>13738</v>
      </c>
      <c r="BB515">
        <v>13823</v>
      </c>
      <c r="BC515">
        <v>14079</v>
      </c>
      <c r="BD515">
        <v>15587</v>
      </c>
      <c r="BE515">
        <v>12801</v>
      </c>
      <c r="BF515">
        <v>14135</v>
      </c>
      <c r="BG515">
        <v>14452</v>
      </c>
      <c r="BH515">
        <v>15219</v>
      </c>
      <c r="BI515">
        <v>16236</v>
      </c>
      <c r="BJ515" t="s">
        <v>1333</v>
      </c>
      <c r="BK515">
        <v>703928.85245824594</v>
      </c>
      <c r="BL515">
        <v>4305603.9446121464</v>
      </c>
      <c r="BM515">
        <v>3178805.993003536</v>
      </c>
      <c r="BN515">
        <v>134185657.4477334</v>
      </c>
      <c r="BO515">
        <v>120202222.7760824</v>
      </c>
      <c r="BP515">
        <f t="shared" ref="BP515:BP539" si="57">(BO515/BN515)*BM515</f>
        <v>2847543.8687013797</v>
      </c>
      <c r="BQ515">
        <f t="shared" ref="BQ515:BQ539" si="58">BP515/(BK515*1000)</f>
        <v>4.0452154486312715E-3</v>
      </c>
      <c r="BR515">
        <f t="shared" ref="BR515:BR539" si="59">BQ515*Q515</f>
        <v>0.17798947973977594</v>
      </c>
      <c r="BS515">
        <v>15.895587046594841</v>
      </c>
      <c r="BT515">
        <v>5.4914864376513552</v>
      </c>
      <c r="BU515">
        <f t="shared" ref="BU515:BU539" si="60">SUM(BS515:BT515)</f>
        <v>21.387073484246194</v>
      </c>
      <c r="BV515">
        <f t="shared" si="54"/>
        <v>6090.062996953111</v>
      </c>
      <c r="BW515">
        <f t="shared" si="56"/>
        <v>22350.531198817916</v>
      </c>
      <c r="BX515">
        <f t="shared" si="55"/>
        <v>3.1751122461830976E-2</v>
      </c>
    </row>
    <row r="516" spans="1:76" x14ac:dyDescent="0.25">
      <c r="A516">
        <v>30411</v>
      </c>
      <c r="B516" t="s">
        <v>582</v>
      </c>
      <c r="C516" t="s">
        <v>612</v>
      </c>
      <c r="D516" t="s">
        <v>755</v>
      </c>
      <c r="E516" t="s">
        <v>821</v>
      </c>
      <c r="F516">
        <v>-21.09778</v>
      </c>
      <c r="G516">
        <v>-67.209440000000001</v>
      </c>
      <c r="H516" t="s">
        <v>826</v>
      </c>
      <c r="I516" t="s">
        <v>833</v>
      </c>
      <c r="J516" t="s">
        <v>838</v>
      </c>
      <c r="K516" t="s">
        <v>891</v>
      </c>
      <c r="L516">
        <v>285303000</v>
      </c>
      <c r="M516">
        <v>3905047.0909090908</v>
      </c>
      <c r="O516">
        <v>2007</v>
      </c>
      <c r="P516">
        <v>2023</v>
      </c>
      <c r="Q516">
        <v>16</v>
      </c>
      <c r="AS516">
        <v>19000</v>
      </c>
      <c r="AT516">
        <v>173400</v>
      </c>
      <c r="AU516">
        <v>246300</v>
      </c>
      <c r="AV516">
        <v>193000</v>
      </c>
      <c r="AW516">
        <v>189000</v>
      </c>
      <c r="AX516">
        <v>165000</v>
      </c>
      <c r="AY516">
        <v>203344</v>
      </c>
      <c r="AZ516">
        <v>211817</v>
      </c>
      <c r="BA516">
        <v>218781</v>
      </c>
      <c r="BB516">
        <v>229500</v>
      </c>
      <c r="BC516">
        <v>234750</v>
      </c>
      <c r="BD516">
        <v>217000</v>
      </c>
      <c r="BE516">
        <v>206000</v>
      </c>
      <c r="BF516">
        <v>140000</v>
      </c>
      <c r="BG516">
        <v>178000</v>
      </c>
      <c r="BH516">
        <v>171678</v>
      </c>
      <c r="BI516">
        <v>214254</v>
      </c>
      <c r="BJ516" t="s">
        <v>1334</v>
      </c>
      <c r="BK516">
        <v>4002137.6351219569</v>
      </c>
      <c r="BL516">
        <v>36135921.113721237</v>
      </c>
      <c r="BM516">
        <v>36135921.113721237</v>
      </c>
      <c r="BN516">
        <v>987299501.00413465</v>
      </c>
      <c r="BO516">
        <v>986393298.64165902</v>
      </c>
      <c r="BP516">
        <f t="shared" si="57"/>
        <v>36102753.41025316</v>
      </c>
      <c r="BQ516">
        <f t="shared" si="58"/>
        <v>9.0208675217520358E-3</v>
      </c>
      <c r="BR516">
        <f t="shared" si="59"/>
        <v>0.14433388034803257</v>
      </c>
      <c r="BS516">
        <v>0.30020026844452691</v>
      </c>
      <c r="BT516">
        <v>1.273419139326845</v>
      </c>
      <c r="BU516">
        <f t="shared" si="60"/>
        <v>1.5736194077713719</v>
      </c>
      <c r="BV516">
        <f t="shared" ref="BV516:BV539" si="61">(BP516/10000)*BU516</f>
        <v>5681.1993440358456</v>
      </c>
      <c r="BW516">
        <f t="shared" si="56"/>
        <v>20850.001592611552</v>
      </c>
      <c r="BX516">
        <f t="shared" ref="BX516:BX539" si="62">(BW516*1000)/(BK516*1000)</f>
        <v>5.2097162800289832E-3</v>
      </c>
    </row>
    <row r="517" spans="1:76" x14ac:dyDescent="0.25">
      <c r="A517">
        <v>29435</v>
      </c>
      <c r="B517" t="s">
        <v>583</v>
      </c>
      <c r="C517" t="s">
        <v>612</v>
      </c>
      <c r="D517" t="s">
        <v>744</v>
      </c>
      <c r="E517" t="s">
        <v>782</v>
      </c>
      <c r="F517">
        <v>23.652999999999999</v>
      </c>
      <c r="G517">
        <v>-103.754</v>
      </c>
      <c r="H517" t="s">
        <v>827</v>
      </c>
      <c r="I517" t="s">
        <v>832</v>
      </c>
      <c r="J517" t="s">
        <v>839</v>
      </c>
      <c r="K517" t="s">
        <v>892</v>
      </c>
      <c r="L517">
        <v>13500000</v>
      </c>
      <c r="M517">
        <v>447500</v>
      </c>
      <c r="O517">
        <v>1958</v>
      </c>
      <c r="P517">
        <v>2007</v>
      </c>
      <c r="Q517">
        <v>49</v>
      </c>
      <c r="AF517">
        <v>44000</v>
      </c>
      <c r="AL517">
        <v>36400</v>
      </c>
      <c r="AM517">
        <v>32599</v>
      </c>
      <c r="AN517">
        <v>25900</v>
      </c>
      <c r="AO517">
        <v>25900</v>
      </c>
      <c r="AP517">
        <v>52440</v>
      </c>
      <c r="AQ517">
        <v>18757</v>
      </c>
      <c r="AR517">
        <v>15384</v>
      </c>
      <c r="AS517">
        <v>8269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1333</v>
      </c>
      <c r="BK517">
        <v>836488.29350008781</v>
      </c>
      <c r="BL517">
        <v>4305603.9446121464</v>
      </c>
      <c r="BM517">
        <v>1126797.951608611</v>
      </c>
      <c r="BN517">
        <v>47565068.230067506</v>
      </c>
      <c r="BO517">
        <v>42607647.454627693</v>
      </c>
      <c r="BP517">
        <f t="shared" si="57"/>
        <v>1009358.5831206153</v>
      </c>
      <c r="BQ517">
        <f t="shared" si="58"/>
        <v>1.2066619353358701E-3</v>
      </c>
      <c r="BR517">
        <f t="shared" si="59"/>
        <v>5.9126434831457637E-2</v>
      </c>
      <c r="BS517">
        <v>15.895587046594841</v>
      </c>
      <c r="BT517">
        <v>5.4914864376513552</v>
      </c>
      <c r="BU517">
        <f t="shared" si="60"/>
        <v>21.387073484246194</v>
      </c>
      <c r="BV517">
        <f t="shared" si="61"/>
        <v>2158.7226189155222</v>
      </c>
      <c r="BW517">
        <f t="shared" si="56"/>
        <v>7922.5120114199663</v>
      </c>
      <c r="BX517">
        <f t="shared" si="62"/>
        <v>9.4711570657732506E-3</v>
      </c>
    </row>
    <row r="518" spans="1:76" x14ac:dyDescent="0.25">
      <c r="A518">
        <v>27383</v>
      </c>
      <c r="B518" t="s">
        <v>584</v>
      </c>
      <c r="C518" t="s">
        <v>612</v>
      </c>
      <c r="D518" t="s">
        <v>732</v>
      </c>
      <c r="E518" t="s">
        <v>783</v>
      </c>
      <c r="F518">
        <v>42.11974</v>
      </c>
      <c r="G518">
        <v>22.518470000000001</v>
      </c>
      <c r="H518" t="s">
        <v>825</v>
      </c>
      <c r="I518" t="s">
        <v>832</v>
      </c>
      <c r="J518" t="s">
        <v>839</v>
      </c>
      <c r="K518" t="s">
        <v>844</v>
      </c>
      <c r="L518">
        <v>18937797</v>
      </c>
      <c r="M518">
        <v>435500</v>
      </c>
      <c r="O518">
        <v>1966</v>
      </c>
      <c r="P518">
        <v>2039</v>
      </c>
      <c r="Q518">
        <v>73</v>
      </c>
      <c r="AR518">
        <v>8364</v>
      </c>
      <c r="AS518">
        <v>18473</v>
      </c>
      <c r="AT518">
        <v>28706</v>
      </c>
      <c r="AU518">
        <v>30610</v>
      </c>
      <c r="AV518">
        <v>26583</v>
      </c>
      <c r="AW518">
        <v>22524</v>
      </c>
      <c r="AX518">
        <v>21789</v>
      </c>
      <c r="AY518">
        <v>23182</v>
      </c>
      <c r="AZ518">
        <v>23522</v>
      </c>
      <c r="BA518">
        <v>23476</v>
      </c>
      <c r="BB518">
        <v>22515</v>
      </c>
      <c r="BC518">
        <v>21585</v>
      </c>
      <c r="BD518">
        <v>22532</v>
      </c>
      <c r="BE518">
        <v>23369</v>
      </c>
      <c r="BF518">
        <v>23815</v>
      </c>
      <c r="BG518">
        <v>22167</v>
      </c>
      <c r="BH518">
        <v>21473</v>
      </c>
      <c r="BI518">
        <v>20338</v>
      </c>
      <c r="BJ518" t="s">
        <v>1335</v>
      </c>
      <c r="BK518">
        <v>1225045.4742825101</v>
      </c>
      <c r="BL518">
        <v>2292600.28611319</v>
      </c>
      <c r="BM518">
        <v>2292600.28611319</v>
      </c>
      <c r="BN518">
        <v>65534808.705893733</v>
      </c>
      <c r="BO518">
        <v>65474656.950106077</v>
      </c>
      <c r="BP518">
        <f t="shared" si="57"/>
        <v>2290496.0008447631</v>
      </c>
      <c r="BQ518">
        <f t="shared" si="58"/>
        <v>1.8697232461401246E-3</v>
      </c>
      <c r="BR518">
        <f t="shared" si="59"/>
        <v>0.1364897969682291</v>
      </c>
      <c r="BS518">
        <v>60.028484399173557</v>
      </c>
      <c r="BT518">
        <v>16.096423817996399</v>
      </c>
      <c r="BU518">
        <f t="shared" si="60"/>
        <v>76.12490821716996</v>
      </c>
      <c r="BV518">
        <f t="shared" si="61"/>
        <v>17436.379783610242</v>
      </c>
      <c r="BW518">
        <f t="shared" si="56"/>
        <v>63991.513805849587</v>
      </c>
      <c r="BX518">
        <f t="shared" si="62"/>
        <v>5.2236031354940857E-2</v>
      </c>
    </row>
    <row r="519" spans="1:76" x14ac:dyDescent="0.25">
      <c r="A519">
        <v>28799</v>
      </c>
      <c r="B519" t="s">
        <v>585</v>
      </c>
      <c r="C519" t="s">
        <v>612</v>
      </c>
      <c r="D519" t="s">
        <v>732</v>
      </c>
      <c r="E519" t="s">
        <v>766</v>
      </c>
      <c r="F519">
        <v>25.002849999999999</v>
      </c>
      <c r="G519">
        <v>74.14461</v>
      </c>
      <c r="H519" t="s">
        <v>825</v>
      </c>
      <c r="I519" t="s">
        <v>832</v>
      </c>
      <c r="J519" t="s">
        <v>839</v>
      </c>
      <c r="K519" t="s">
        <v>884</v>
      </c>
      <c r="L519">
        <v>45400000</v>
      </c>
      <c r="M519">
        <v>1069225</v>
      </c>
      <c r="O519">
        <v>2006</v>
      </c>
      <c r="P519">
        <v>2030</v>
      </c>
      <c r="Q519">
        <v>24</v>
      </c>
      <c r="AR519">
        <v>3000</v>
      </c>
      <c r="AS519">
        <v>11596</v>
      </c>
      <c r="AT519">
        <v>11597</v>
      </c>
      <c r="AU519">
        <v>11866</v>
      </c>
      <c r="AV519">
        <v>19753</v>
      </c>
      <c r="AW519">
        <v>26695</v>
      </c>
      <c r="AX519">
        <v>51150</v>
      </c>
      <c r="AY519">
        <v>52602</v>
      </c>
      <c r="AZ519">
        <v>53600</v>
      </c>
      <c r="BA519">
        <v>65100</v>
      </c>
      <c r="BB519">
        <v>91000</v>
      </c>
      <c r="BC519">
        <v>117000</v>
      </c>
      <c r="BD519">
        <v>162709</v>
      </c>
      <c r="BE519">
        <v>174016</v>
      </c>
      <c r="BF519">
        <v>160122</v>
      </c>
      <c r="BG519">
        <v>149996</v>
      </c>
      <c r="BH519">
        <v>166378</v>
      </c>
      <c r="BI519">
        <v>171000</v>
      </c>
      <c r="BJ519" t="s">
        <v>1328</v>
      </c>
      <c r="BK519">
        <v>2110363.1761142211</v>
      </c>
      <c r="BL519">
        <v>4881995.1021227799</v>
      </c>
      <c r="BM519">
        <v>2780960.8235429628</v>
      </c>
      <c r="BN519">
        <v>157108047.7442849</v>
      </c>
      <c r="BO519">
        <v>156963844.60847351</v>
      </c>
      <c r="BP519">
        <f t="shared" si="57"/>
        <v>2778408.2918484933</v>
      </c>
      <c r="BQ519">
        <f t="shared" si="58"/>
        <v>1.316554573779255E-3</v>
      </c>
      <c r="BR519">
        <f t="shared" si="59"/>
        <v>3.1597309770702117E-2</v>
      </c>
      <c r="BS519">
        <v>0.98637262782527257</v>
      </c>
      <c r="BT519">
        <v>1.24858253033777</v>
      </c>
      <c r="BU519">
        <f t="shared" si="60"/>
        <v>2.2349551581630425</v>
      </c>
      <c r="BV519">
        <f t="shared" si="61"/>
        <v>620.96179433497582</v>
      </c>
      <c r="BW519">
        <f t="shared" ref="BW519:BW539" si="63">BV519*3.67</f>
        <v>2278.9297852093614</v>
      </c>
      <c r="BX519">
        <f t="shared" si="62"/>
        <v>1.0798756398912909E-3</v>
      </c>
    </row>
    <row r="520" spans="1:76" x14ac:dyDescent="0.25">
      <c r="A520">
        <v>61042</v>
      </c>
      <c r="B520" t="s">
        <v>586</v>
      </c>
      <c r="C520" t="s">
        <v>612</v>
      </c>
      <c r="D520" t="s">
        <v>732</v>
      </c>
      <c r="E520" t="s">
        <v>767</v>
      </c>
      <c r="F520">
        <v>26.979379999999999</v>
      </c>
      <c r="G520">
        <v>102.24674</v>
      </c>
      <c r="H520" t="s">
        <v>825</v>
      </c>
      <c r="I520" t="s">
        <v>832</v>
      </c>
      <c r="J520" t="s">
        <v>839</v>
      </c>
      <c r="O520">
        <v>2016</v>
      </c>
      <c r="P520">
        <v>2047</v>
      </c>
      <c r="Q520">
        <v>31</v>
      </c>
      <c r="BB520">
        <v>3100</v>
      </c>
      <c r="BC520">
        <v>3000</v>
      </c>
      <c r="BD520">
        <v>2800</v>
      </c>
      <c r="BE520">
        <v>2900</v>
      </c>
      <c r="BF520">
        <v>3500</v>
      </c>
      <c r="BG520">
        <v>2900</v>
      </c>
      <c r="BH520">
        <v>2900</v>
      </c>
      <c r="BI520">
        <v>2508</v>
      </c>
      <c r="BJ520" t="s">
        <v>1336</v>
      </c>
      <c r="BK520">
        <v>68581.256265718766</v>
      </c>
      <c r="BL520">
        <v>23207862.83664595</v>
      </c>
      <c r="BM520">
        <v>23207862.83664595</v>
      </c>
      <c r="BN520">
        <v>13700551.051742161</v>
      </c>
      <c r="BO520">
        <v>13696700.605194209</v>
      </c>
      <c r="BP520">
        <f t="shared" si="57"/>
        <v>23201340.424882568</v>
      </c>
      <c r="BQ520">
        <f t="shared" si="58"/>
        <v>0.33830439522700984</v>
      </c>
      <c r="BR520">
        <f t="shared" si="59"/>
        <v>10.487436252037305</v>
      </c>
      <c r="BS520">
        <v>41.987140630901017</v>
      </c>
      <c r="BT520">
        <v>4.8073669504852523</v>
      </c>
      <c r="BU520">
        <f t="shared" si="60"/>
        <v>46.79450758138627</v>
      </c>
      <c r="BV520">
        <f t="shared" si="61"/>
        <v>108569.53004104912</v>
      </c>
      <c r="BW520">
        <f t="shared" si="63"/>
        <v>398450.17525065027</v>
      </c>
      <c r="BX520">
        <f t="shared" si="62"/>
        <v>5.8098990445268459</v>
      </c>
    </row>
    <row r="521" spans="1:76" x14ac:dyDescent="0.25">
      <c r="A521">
        <v>80286</v>
      </c>
      <c r="B521" t="s">
        <v>587</v>
      </c>
      <c r="C521" t="s">
        <v>612</v>
      </c>
      <c r="D521" t="s">
        <v>732</v>
      </c>
      <c r="E521" t="s">
        <v>767</v>
      </c>
      <c r="F521">
        <v>33.911360000000002</v>
      </c>
      <c r="G521">
        <v>106.52511</v>
      </c>
      <c r="H521" t="s">
        <v>825</v>
      </c>
      <c r="I521" t="s">
        <v>832</v>
      </c>
      <c r="J521" t="s">
        <v>839</v>
      </c>
      <c r="O521">
        <v>2015</v>
      </c>
      <c r="P521">
        <v>2046</v>
      </c>
      <c r="Q521">
        <v>31</v>
      </c>
      <c r="BB521">
        <v>9600</v>
      </c>
      <c r="BC521">
        <v>9600</v>
      </c>
      <c r="BD521">
        <v>8000</v>
      </c>
      <c r="BE521">
        <v>8000</v>
      </c>
      <c r="BG521">
        <v>8000</v>
      </c>
      <c r="BH521">
        <v>7900</v>
      </c>
      <c r="BI521">
        <v>7680</v>
      </c>
      <c r="BJ521" t="s">
        <v>1337</v>
      </c>
      <c r="BK521">
        <v>58788.294891802732</v>
      </c>
      <c r="BL521">
        <v>371685.48666312551</v>
      </c>
      <c r="BM521">
        <v>371685.48666312551</v>
      </c>
      <c r="BN521">
        <v>11744200.664527951</v>
      </c>
      <c r="BO521">
        <v>11740900.036930099</v>
      </c>
      <c r="BP521">
        <f t="shared" si="57"/>
        <v>371581.02698893868</v>
      </c>
      <c r="BQ521">
        <f t="shared" si="58"/>
        <v>6.3206634530363088E-3</v>
      </c>
      <c r="BR521">
        <f t="shared" si="59"/>
        <v>0.19594056704412557</v>
      </c>
      <c r="BS521">
        <v>34.104221705216553</v>
      </c>
      <c r="BT521">
        <v>10.82028625478709</v>
      </c>
      <c r="BU521">
        <f t="shared" si="60"/>
        <v>44.924507960003645</v>
      </c>
      <c r="BV521">
        <f t="shared" si="61"/>
        <v>1669.3094804750906</v>
      </c>
      <c r="BW521">
        <f t="shared" si="63"/>
        <v>6126.3657933435825</v>
      </c>
      <c r="BX521">
        <f t="shared" si="62"/>
        <v>0.1042106392882952</v>
      </c>
    </row>
    <row r="522" spans="1:76" x14ac:dyDescent="0.25">
      <c r="A522">
        <v>80287</v>
      </c>
      <c r="B522" t="s">
        <v>588</v>
      </c>
      <c r="C522" t="s">
        <v>612</v>
      </c>
      <c r="D522" t="s">
        <v>733</v>
      </c>
      <c r="E522" t="s">
        <v>767</v>
      </c>
      <c r="F522">
        <v>24.837499999999999</v>
      </c>
      <c r="G522">
        <v>107.57083</v>
      </c>
      <c r="H522" t="s">
        <v>825</v>
      </c>
      <c r="I522" t="s">
        <v>832</v>
      </c>
      <c r="J522" t="s">
        <v>839</v>
      </c>
      <c r="O522">
        <v>2015</v>
      </c>
      <c r="P522">
        <v>2046</v>
      </c>
      <c r="Q522">
        <v>31</v>
      </c>
      <c r="BB522">
        <v>22000</v>
      </c>
      <c r="BC522">
        <v>22000</v>
      </c>
      <c r="BD522">
        <v>20000</v>
      </c>
      <c r="BE522">
        <v>35000</v>
      </c>
      <c r="BF522">
        <v>35000</v>
      </c>
      <c r="BG522">
        <v>20000</v>
      </c>
      <c r="BH522">
        <v>20100</v>
      </c>
      <c r="BI522">
        <v>9648</v>
      </c>
      <c r="BJ522" t="s">
        <v>1300</v>
      </c>
      <c r="BK522">
        <v>231985.11191086451</v>
      </c>
      <c r="BL522">
        <v>6428416.7193837482</v>
      </c>
      <c r="BM522">
        <v>1363040.436311055</v>
      </c>
      <c r="BN522">
        <v>46330889.746239103</v>
      </c>
      <c r="BO522">
        <v>46330889.746239103</v>
      </c>
      <c r="BP522">
        <f t="shared" si="57"/>
        <v>1363040.436311055</v>
      </c>
      <c r="BQ522">
        <f t="shared" si="58"/>
        <v>5.8755513450137915E-3</v>
      </c>
      <c r="BR522">
        <f t="shared" si="59"/>
        <v>0.18214209169542753</v>
      </c>
      <c r="BS522">
        <v>37.083623461698423</v>
      </c>
      <c r="BT522">
        <v>16.156873240248991</v>
      </c>
      <c r="BU522">
        <f t="shared" si="60"/>
        <v>53.240496701947414</v>
      </c>
      <c r="BV522">
        <f t="shared" si="61"/>
        <v>7256.8949854039683</v>
      </c>
      <c r="BW522">
        <f t="shared" si="63"/>
        <v>26632.804596432565</v>
      </c>
      <c r="BX522">
        <f t="shared" si="62"/>
        <v>0.11480393882632291</v>
      </c>
    </row>
    <row r="523" spans="1:76" x14ac:dyDescent="0.25">
      <c r="A523">
        <v>28012</v>
      </c>
      <c r="B523" t="s">
        <v>589</v>
      </c>
      <c r="C523" t="s">
        <v>612</v>
      </c>
      <c r="D523" t="s">
        <v>756</v>
      </c>
      <c r="E523" t="s">
        <v>789</v>
      </c>
      <c r="F523">
        <v>46.791789999999999</v>
      </c>
      <c r="G523">
        <v>113.32678</v>
      </c>
      <c r="H523" t="s">
        <v>825</v>
      </c>
      <c r="I523" t="s">
        <v>832</v>
      </c>
      <c r="J523" t="s">
        <v>838</v>
      </c>
      <c r="K523" t="s">
        <v>849</v>
      </c>
      <c r="L523">
        <v>7570000</v>
      </c>
      <c r="M523">
        <v>1035000</v>
      </c>
      <c r="O523">
        <v>2005</v>
      </c>
      <c r="P523">
        <v>2042</v>
      </c>
      <c r="Q523">
        <v>37</v>
      </c>
      <c r="AQ523">
        <v>12000</v>
      </c>
      <c r="AR523">
        <v>55000</v>
      </c>
      <c r="AS523">
        <v>77000</v>
      </c>
      <c r="AT523">
        <v>71000</v>
      </c>
      <c r="AU523">
        <v>79000</v>
      </c>
      <c r="AV523">
        <v>56000</v>
      </c>
      <c r="AW523">
        <v>52400</v>
      </c>
      <c r="AX523">
        <v>59600</v>
      </c>
      <c r="AY523">
        <v>52000</v>
      </c>
      <c r="AZ523">
        <v>50000</v>
      </c>
      <c r="BA523">
        <v>33000</v>
      </c>
      <c r="BB523">
        <v>33000</v>
      </c>
      <c r="BC523">
        <v>33000</v>
      </c>
      <c r="BD523">
        <v>33000</v>
      </c>
      <c r="BE523">
        <v>33000</v>
      </c>
      <c r="BF523">
        <v>33000</v>
      </c>
      <c r="BG523">
        <v>33000</v>
      </c>
      <c r="BH523">
        <v>33000</v>
      </c>
      <c r="BI523">
        <v>33000</v>
      </c>
      <c r="BJ523" t="s">
        <v>1338</v>
      </c>
      <c r="BK523">
        <v>2088112.2768104561</v>
      </c>
      <c r="BL523">
        <v>3438055.0320676509</v>
      </c>
      <c r="BM523">
        <v>3438055.0320676509</v>
      </c>
      <c r="BN523">
        <v>34961847.389558233</v>
      </c>
      <c r="BO523">
        <v>34961847.389558233</v>
      </c>
      <c r="BP523">
        <f t="shared" si="57"/>
        <v>3438055.0320676509</v>
      </c>
      <c r="BQ523">
        <f t="shared" si="58"/>
        <v>1.6464895447668177E-3</v>
      </c>
      <c r="BR523">
        <f t="shared" si="59"/>
        <v>6.0920113156372253E-2</v>
      </c>
      <c r="BS523">
        <v>0.88861049370642053</v>
      </c>
      <c r="BT523">
        <v>3.733212359644098</v>
      </c>
      <c r="BU523">
        <f t="shared" si="60"/>
        <v>4.621822853350519</v>
      </c>
      <c r="BV523">
        <f t="shared" si="61"/>
        <v>1589.0081318287021</v>
      </c>
      <c r="BW523">
        <f t="shared" si="63"/>
        <v>5831.659843811336</v>
      </c>
      <c r="BX523">
        <f t="shared" si="62"/>
        <v>2.7927903631307909E-3</v>
      </c>
    </row>
    <row r="524" spans="1:76" x14ac:dyDescent="0.25">
      <c r="A524">
        <v>27388</v>
      </c>
      <c r="B524" t="s">
        <v>590</v>
      </c>
      <c r="C524" t="s">
        <v>612</v>
      </c>
      <c r="D524" t="s">
        <v>732</v>
      </c>
      <c r="E524" t="s">
        <v>769</v>
      </c>
      <c r="F524">
        <v>-17.9434</v>
      </c>
      <c r="G524">
        <v>-46.805869999999999</v>
      </c>
      <c r="H524" t="s">
        <v>826</v>
      </c>
      <c r="I524" t="s">
        <v>832</v>
      </c>
      <c r="J524" t="s">
        <v>839</v>
      </c>
      <c r="L524">
        <v>18110000</v>
      </c>
      <c r="M524">
        <v>1608500</v>
      </c>
      <c r="O524">
        <v>1989</v>
      </c>
      <c r="P524">
        <v>2031</v>
      </c>
      <c r="Q524">
        <v>42</v>
      </c>
      <c r="AA524">
        <v>31900</v>
      </c>
      <c r="AB524">
        <v>41900</v>
      </c>
      <c r="AK524">
        <v>72626</v>
      </c>
      <c r="AL524">
        <v>64000</v>
      </c>
      <c r="AM524">
        <v>80000</v>
      </c>
      <c r="AN524">
        <v>89000</v>
      </c>
      <c r="AO524">
        <v>102000</v>
      </c>
      <c r="AP524">
        <v>107000</v>
      </c>
      <c r="AQ524">
        <v>118000</v>
      </c>
      <c r="AR524">
        <v>136000</v>
      </c>
      <c r="AS524">
        <v>157000</v>
      </c>
      <c r="AT524">
        <v>144000</v>
      </c>
      <c r="AU524">
        <v>166000</v>
      </c>
      <c r="AV524">
        <v>200000</v>
      </c>
      <c r="AW524">
        <v>172000</v>
      </c>
      <c r="AX524">
        <v>149000</v>
      </c>
      <c r="AY524">
        <v>146000</v>
      </c>
      <c r="AZ524">
        <v>135797</v>
      </c>
      <c r="BA524">
        <v>134004</v>
      </c>
      <c r="BB524">
        <v>135509</v>
      </c>
      <c r="BC524">
        <v>135379</v>
      </c>
      <c r="BD524">
        <v>140842</v>
      </c>
      <c r="BE524">
        <v>139041</v>
      </c>
      <c r="BF524">
        <v>147990</v>
      </c>
      <c r="BG524">
        <v>140500</v>
      </c>
      <c r="BH524">
        <v>131527</v>
      </c>
      <c r="BI524">
        <v>145662</v>
      </c>
      <c r="BJ524" t="s">
        <v>1339</v>
      </c>
      <c r="BK524">
        <v>4907594.1568532009</v>
      </c>
      <c r="BL524">
        <v>6320780.8394520758</v>
      </c>
      <c r="BM524">
        <v>6320780.8394520758</v>
      </c>
      <c r="BN524">
        <v>62670192.613414049</v>
      </c>
      <c r="BO524">
        <v>62612670.173115723</v>
      </c>
      <c r="BP524">
        <f t="shared" si="57"/>
        <v>6314979.2498396263</v>
      </c>
      <c r="BQ524">
        <f t="shared" si="58"/>
        <v>1.286776992555728E-3</v>
      </c>
      <c r="BR524">
        <f t="shared" si="59"/>
        <v>5.4044633687340575E-2</v>
      </c>
      <c r="BS524">
        <v>63.607316161457668</v>
      </c>
      <c r="BT524">
        <v>12.78818129233561</v>
      </c>
      <c r="BU524">
        <f t="shared" si="60"/>
        <v>76.395497453793283</v>
      </c>
      <c r="BV524">
        <f t="shared" si="61"/>
        <v>48243.598120188064</v>
      </c>
      <c r="BW524">
        <f t="shared" si="63"/>
        <v>177054.00510109018</v>
      </c>
      <c r="BX524">
        <f t="shared" si="62"/>
        <v>3.6077556424229468E-2</v>
      </c>
    </row>
    <row r="525" spans="1:76" x14ac:dyDescent="0.25">
      <c r="A525">
        <v>35515</v>
      </c>
      <c r="B525" t="s">
        <v>591</v>
      </c>
      <c r="C525" t="s">
        <v>612</v>
      </c>
      <c r="D525" t="s">
        <v>757</v>
      </c>
      <c r="E525" t="s">
        <v>782</v>
      </c>
      <c r="F525">
        <v>25.06063</v>
      </c>
      <c r="G525">
        <v>-103.73475999999999</v>
      </c>
      <c r="H525" t="s">
        <v>826</v>
      </c>
      <c r="I525" t="s">
        <v>832</v>
      </c>
      <c r="J525" t="s">
        <v>839</v>
      </c>
      <c r="K525" t="s">
        <v>893</v>
      </c>
      <c r="L525">
        <v>50226000</v>
      </c>
      <c r="M525">
        <v>1377286.25</v>
      </c>
      <c r="O525">
        <v>2013</v>
      </c>
      <c r="P525">
        <v>2037</v>
      </c>
      <c r="Q525">
        <v>24</v>
      </c>
      <c r="AY525">
        <v>41197</v>
      </c>
      <c r="AZ525">
        <v>83968</v>
      </c>
      <c r="BA525">
        <v>80538</v>
      </c>
      <c r="BB525">
        <v>85810</v>
      </c>
      <c r="BC525">
        <v>80728</v>
      </c>
      <c r="BD525">
        <v>78345</v>
      </c>
      <c r="BE525">
        <v>82482</v>
      </c>
      <c r="BF525">
        <v>85902</v>
      </c>
      <c r="BG525">
        <v>90679</v>
      </c>
      <c r="BH525">
        <v>86525</v>
      </c>
      <c r="BI525">
        <v>81066</v>
      </c>
      <c r="BJ525" t="s">
        <v>1340</v>
      </c>
      <c r="BK525">
        <v>1838218.3280064201</v>
      </c>
      <c r="BL525">
        <v>1757053.4530812299</v>
      </c>
      <c r="BM525">
        <v>1757053.4530812299</v>
      </c>
      <c r="BN525">
        <v>176963193.84617561</v>
      </c>
      <c r="BO525">
        <v>158519385.26341709</v>
      </c>
      <c r="BP525">
        <f t="shared" si="57"/>
        <v>1573926.34707706</v>
      </c>
      <c r="BQ525">
        <f t="shared" si="58"/>
        <v>8.5622383538304218E-4</v>
      </c>
      <c r="BR525">
        <f t="shared" si="59"/>
        <v>2.0549372049193014E-2</v>
      </c>
      <c r="BS525">
        <v>1.7107446631981771</v>
      </c>
      <c r="BT525">
        <v>1.769206172050116</v>
      </c>
      <c r="BU525">
        <f t="shared" si="60"/>
        <v>3.4799508352482933</v>
      </c>
      <c r="BV525">
        <f t="shared" si="61"/>
        <v>547.71863061301099</v>
      </c>
      <c r="BW525">
        <f t="shared" si="63"/>
        <v>2010.1273743497502</v>
      </c>
      <c r="BX525">
        <f t="shared" si="62"/>
        <v>1.0935193843539621E-3</v>
      </c>
    </row>
    <row r="526" spans="1:76" x14ac:dyDescent="0.25">
      <c r="A526">
        <v>30968</v>
      </c>
      <c r="B526" t="s">
        <v>592</v>
      </c>
      <c r="C526" t="s">
        <v>612</v>
      </c>
      <c r="D526" t="s">
        <v>758</v>
      </c>
      <c r="E526" t="s">
        <v>767</v>
      </c>
      <c r="F526">
        <v>22.90681</v>
      </c>
      <c r="G526">
        <v>104.54027000000001</v>
      </c>
      <c r="H526" t="s">
        <v>825</v>
      </c>
      <c r="I526" t="s">
        <v>833</v>
      </c>
      <c r="J526" t="s">
        <v>838</v>
      </c>
      <c r="O526">
        <v>2002</v>
      </c>
      <c r="P526">
        <v>2033</v>
      </c>
      <c r="Q526">
        <v>31</v>
      </c>
      <c r="AN526">
        <v>16992</v>
      </c>
      <c r="AO526">
        <v>16992</v>
      </c>
      <c r="AP526">
        <v>16992</v>
      </c>
      <c r="AQ526">
        <v>18880</v>
      </c>
      <c r="AR526">
        <v>18880</v>
      </c>
      <c r="AS526">
        <v>22657</v>
      </c>
      <c r="AT526">
        <v>37761</v>
      </c>
      <c r="AU526">
        <v>37761</v>
      </c>
      <c r="AV526">
        <v>52865</v>
      </c>
      <c r="AW526">
        <v>64194</v>
      </c>
      <c r="AX526">
        <v>75522</v>
      </c>
      <c r="AY526">
        <v>75522</v>
      </c>
      <c r="AZ526">
        <v>84736</v>
      </c>
      <c r="BA526">
        <v>83074</v>
      </c>
      <c r="BB526">
        <v>40000</v>
      </c>
      <c r="BC526">
        <v>70000</v>
      </c>
      <c r="BD526">
        <v>86600</v>
      </c>
      <c r="BE526">
        <v>107100</v>
      </c>
      <c r="BF526">
        <v>66600</v>
      </c>
      <c r="BG526">
        <v>98000</v>
      </c>
      <c r="BH526">
        <v>98000</v>
      </c>
      <c r="BI526">
        <v>98000</v>
      </c>
      <c r="BJ526" t="s">
        <v>1341</v>
      </c>
      <c r="BK526">
        <v>1994468.09728866</v>
      </c>
      <c r="BL526">
        <v>7103610.1720639048</v>
      </c>
      <c r="BM526">
        <v>7103610.1720639048</v>
      </c>
      <c r="BN526">
        <v>95800899.918684572</v>
      </c>
      <c r="BO526">
        <v>95674856.059851438</v>
      </c>
      <c r="BP526">
        <f t="shared" si="57"/>
        <v>7094264.0548719661</v>
      </c>
      <c r="BQ526">
        <f t="shared" si="58"/>
        <v>3.5569704346317308E-3</v>
      </c>
      <c r="BR526">
        <f t="shared" si="59"/>
        <v>0.11026608347358366</v>
      </c>
      <c r="BS526">
        <v>64.595841434547495</v>
      </c>
      <c r="BT526">
        <v>12.29024022996196</v>
      </c>
      <c r="BU526">
        <f t="shared" si="60"/>
        <v>76.886081664509447</v>
      </c>
      <c r="BV526">
        <f t="shared" si="61"/>
        <v>54545.016547247986</v>
      </c>
      <c r="BW526">
        <f t="shared" si="63"/>
        <v>200180.2107284001</v>
      </c>
      <c r="BX526">
        <f t="shared" si="62"/>
        <v>0.10036771758873009</v>
      </c>
    </row>
    <row r="527" spans="1:76" x14ac:dyDescent="0.25">
      <c r="A527">
        <v>35632</v>
      </c>
      <c r="B527" t="s">
        <v>593</v>
      </c>
      <c r="C527" t="s">
        <v>612</v>
      </c>
      <c r="D527" t="s">
        <v>732</v>
      </c>
      <c r="E527" t="s">
        <v>767</v>
      </c>
      <c r="F527">
        <v>39.67586</v>
      </c>
      <c r="G527">
        <v>75.044629999999998</v>
      </c>
      <c r="H527" t="s">
        <v>826</v>
      </c>
      <c r="I527" t="s">
        <v>832</v>
      </c>
      <c r="J527" t="s">
        <v>839</v>
      </c>
      <c r="L527">
        <v>127000000</v>
      </c>
      <c r="M527">
        <v>1417934.666666667</v>
      </c>
      <c r="O527">
        <v>2012</v>
      </c>
      <c r="P527">
        <v>2043</v>
      </c>
      <c r="Q527">
        <v>31</v>
      </c>
      <c r="AY527">
        <v>30684</v>
      </c>
      <c r="AZ527">
        <v>40651</v>
      </c>
      <c r="BA527">
        <v>72150</v>
      </c>
      <c r="BB527">
        <v>90048</v>
      </c>
      <c r="BC527">
        <v>79398</v>
      </c>
      <c r="BD527">
        <v>93551</v>
      </c>
      <c r="BE527">
        <v>90048</v>
      </c>
      <c r="BF527">
        <v>110121</v>
      </c>
      <c r="BG527">
        <v>142084</v>
      </c>
      <c r="BH527">
        <v>140760</v>
      </c>
      <c r="BI527">
        <v>140744</v>
      </c>
      <c r="BJ527" t="s">
        <v>1342</v>
      </c>
      <c r="BK527">
        <v>2667143.0919435308</v>
      </c>
      <c r="BL527">
        <v>1640123.108677597</v>
      </c>
      <c r="BM527">
        <v>1640123.108677597</v>
      </c>
      <c r="BN527">
        <v>439487270.12167799</v>
      </c>
      <c r="BO527">
        <v>439083882.49506909</v>
      </c>
      <c r="BP527">
        <f t="shared" si="57"/>
        <v>1638617.7058749795</v>
      </c>
      <c r="BQ527">
        <f t="shared" si="58"/>
        <v>6.1437187634388554E-4</v>
      </c>
      <c r="BR527">
        <f t="shared" si="59"/>
        <v>1.9045528166660452E-2</v>
      </c>
      <c r="BS527">
        <v>0.54090800229338931</v>
      </c>
      <c r="BT527">
        <v>1.6264010042689041</v>
      </c>
      <c r="BU527">
        <f t="shared" si="60"/>
        <v>2.1673090065622933</v>
      </c>
      <c r="BV527">
        <f t="shared" si="61"/>
        <v>355.1390912255286</v>
      </c>
      <c r="BW527">
        <f t="shared" si="63"/>
        <v>1303.3604647976899</v>
      </c>
      <c r="BX527">
        <f t="shared" si="62"/>
        <v>4.8867286825917506E-4</v>
      </c>
    </row>
    <row r="528" spans="1:76" x14ac:dyDescent="0.25">
      <c r="A528">
        <v>34112</v>
      </c>
      <c r="B528" t="s">
        <v>594</v>
      </c>
      <c r="C528" t="s">
        <v>612</v>
      </c>
      <c r="D528" t="s">
        <v>733</v>
      </c>
      <c r="E528" t="s">
        <v>767</v>
      </c>
      <c r="F528">
        <v>41.112920000000003</v>
      </c>
      <c r="G528">
        <v>107.08564</v>
      </c>
      <c r="H528" t="s">
        <v>825</v>
      </c>
      <c r="I528" t="s">
        <v>832</v>
      </c>
      <c r="J528" t="s">
        <v>839</v>
      </c>
      <c r="L528">
        <v>63000000</v>
      </c>
      <c r="M528">
        <v>1100242.5714285709</v>
      </c>
      <c r="O528">
        <v>2006</v>
      </c>
      <c r="P528">
        <v>2065</v>
      </c>
      <c r="Q528">
        <v>59</v>
      </c>
      <c r="AR528">
        <v>17017</v>
      </c>
      <c r="AS528">
        <v>28748</v>
      </c>
      <c r="AT528">
        <v>21259</v>
      </c>
      <c r="AU528">
        <v>22475</v>
      </c>
      <c r="AV528">
        <v>23999</v>
      </c>
      <c r="AW528">
        <v>19528</v>
      </c>
      <c r="AX528">
        <v>25506</v>
      </c>
      <c r="AY528">
        <v>29275</v>
      </c>
      <c r="AZ528">
        <v>40214</v>
      </c>
      <c r="BA528">
        <v>62165</v>
      </c>
      <c r="BB528">
        <v>74191</v>
      </c>
      <c r="BC528">
        <v>87529</v>
      </c>
      <c r="BD528">
        <v>74435</v>
      </c>
      <c r="BE528">
        <v>75335</v>
      </c>
      <c r="BF528">
        <v>47662</v>
      </c>
      <c r="BG528">
        <v>50432</v>
      </c>
      <c r="BH528">
        <v>45302</v>
      </c>
      <c r="BI528">
        <v>50842</v>
      </c>
      <c r="BJ528" t="s">
        <v>1296</v>
      </c>
      <c r="BK528">
        <v>928260.81603035284</v>
      </c>
      <c r="BL528">
        <v>7007183.3300384209</v>
      </c>
      <c r="BM528">
        <v>3040109.6533937692</v>
      </c>
      <c r="BN528">
        <v>217958248.69249111</v>
      </c>
      <c r="BO528">
        <v>217958248.69249111</v>
      </c>
      <c r="BP528">
        <f t="shared" si="57"/>
        <v>3040109.6533937692</v>
      </c>
      <c r="BQ528">
        <f t="shared" si="58"/>
        <v>3.2750597686484291E-3</v>
      </c>
      <c r="BR528">
        <f t="shared" si="59"/>
        <v>0.19322852635025731</v>
      </c>
      <c r="BS528">
        <v>5.2640925314814737</v>
      </c>
      <c r="BT528">
        <v>2.8407771565035151</v>
      </c>
      <c r="BU528">
        <f t="shared" si="60"/>
        <v>8.1048696879849889</v>
      </c>
      <c r="BV528">
        <f t="shared" si="61"/>
        <v>2463.969257794171</v>
      </c>
      <c r="BW528">
        <f t="shared" si="63"/>
        <v>9042.7671761046076</v>
      </c>
      <c r="BX528">
        <f t="shared" si="62"/>
        <v>9.7416232808096043E-3</v>
      </c>
    </row>
    <row r="529" spans="1:76" x14ac:dyDescent="0.25">
      <c r="A529">
        <v>80369</v>
      </c>
      <c r="B529" t="s">
        <v>595</v>
      </c>
      <c r="C529" t="s">
        <v>612</v>
      </c>
      <c r="D529" t="s">
        <v>732</v>
      </c>
      <c r="E529" t="s">
        <v>767</v>
      </c>
      <c r="F529">
        <v>44.814729999999997</v>
      </c>
      <c r="G529">
        <v>118.46809</v>
      </c>
      <c r="H529" t="s">
        <v>825</v>
      </c>
      <c r="I529" t="s">
        <v>832</v>
      </c>
      <c r="J529" t="s">
        <v>839</v>
      </c>
      <c r="O529">
        <v>2015</v>
      </c>
      <c r="P529">
        <v>2046</v>
      </c>
      <c r="Q529">
        <v>31</v>
      </c>
      <c r="BB529">
        <v>20000</v>
      </c>
      <c r="BC529">
        <v>20000</v>
      </c>
      <c r="BD529">
        <v>70000</v>
      </c>
      <c r="BE529">
        <v>64500</v>
      </c>
      <c r="BG529">
        <v>59300</v>
      </c>
      <c r="BH529">
        <v>56100</v>
      </c>
      <c r="BI529">
        <v>55736</v>
      </c>
      <c r="BJ529" t="s">
        <v>1343</v>
      </c>
      <c r="BK529">
        <v>345690.32199008088</v>
      </c>
      <c r="BL529">
        <v>52728263.263068117</v>
      </c>
      <c r="BM529">
        <v>52728263.263068117</v>
      </c>
      <c r="BN529">
        <v>69058926.044866204</v>
      </c>
      <c r="BO529">
        <v>69039517.504115522</v>
      </c>
      <c r="BP529">
        <f t="shared" si="57"/>
        <v>52713444.343851373</v>
      </c>
      <c r="BQ529">
        <f t="shared" si="58"/>
        <v>0.15248747503369189</v>
      </c>
      <c r="BR529">
        <f t="shared" si="59"/>
        <v>4.7271117260444484</v>
      </c>
      <c r="BS529">
        <v>1.462918524295997</v>
      </c>
      <c r="BT529">
        <v>1.4915867296891749</v>
      </c>
      <c r="BU529">
        <f t="shared" si="60"/>
        <v>2.9545052539851717</v>
      </c>
      <c r="BV529">
        <f t="shared" si="61"/>
        <v>15574.21482695638</v>
      </c>
      <c r="BW529">
        <f t="shared" si="63"/>
        <v>57157.368414929915</v>
      </c>
      <c r="BX529">
        <f t="shared" si="62"/>
        <v>0.16534269193850895</v>
      </c>
    </row>
    <row r="530" spans="1:76" x14ac:dyDescent="0.25">
      <c r="A530">
        <v>80293</v>
      </c>
      <c r="B530" t="s">
        <v>596</v>
      </c>
      <c r="C530" t="s">
        <v>612</v>
      </c>
      <c r="D530" t="s">
        <v>732</v>
      </c>
      <c r="E530" t="s">
        <v>767</v>
      </c>
      <c r="F530">
        <v>24.461390000000002</v>
      </c>
      <c r="G530">
        <v>101.4663</v>
      </c>
      <c r="H530" t="s">
        <v>825</v>
      </c>
      <c r="I530" t="s">
        <v>832</v>
      </c>
      <c r="J530" t="s">
        <v>839</v>
      </c>
      <c r="O530">
        <v>2015</v>
      </c>
      <c r="P530">
        <v>2046</v>
      </c>
      <c r="Q530">
        <v>31</v>
      </c>
      <c r="BB530">
        <v>3500</v>
      </c>
      <c r="BC530">
        <v>3500</v>
      </c>
      <c r="BD530">
        <v>3500</v>
      </c>
      <c r="BE530">
        <v>4000</v>
      </c>
      <c r="BF530">
        <v>4000</v>
      </c>
      <c r="BG530">
        <v>3500</v>
      </c>
      <c r="BH530">
        <v>3700</v>
      </c>
      <c r="BI530">
        <v>3700</v>
      </c>
      <c r="BJ530" t="s">
        <v>1344</v>
      </c>
      <c r="BK530">
        <v>97669.037600139942</v>
      </c>
      <c r="BL530">
        <v>1573758.49920678</v>
      </c>
      <c r="BM530">
        <v>1573758.49920678</v>
      </c>
      <c r="BN530">
        <v>19511448.297632299</v>
      </c>
      <c r="BO530">
        <v>19505964.737995941</v>
      </c>
      <c r="BP530">
        <f t="shared" si="57"/>
        <v>1573316.2051006744</v>
      </c>
      <c r="BQ530">
        <f t="shared" si="58"/>
        <v>1.6108648592831225E-2</v>
      </c>
      <c r="BR530">
        <f t="shared" si="59"/>
        <v>0.49936810637776796</v>
      </c>
      <c r="BS530">
        <v>51.695405377723183</v>
      </c>
      <c r="BT530">
        <v>13.898025477350441</v>
      </c>
      <c r="BU530">
        <f t="shared" si="60"/>
        <v>65.59343085507362</v>
      </c>
      <c r="BV530">
        <f t="shared" si="61"/>
        <v>10319.920771243791</v>
      </c>
      <c r="BW530">
        <f t="shared" si="63"/>
        <v>37874.10923046471</v>
      </c>
      <c r="BX530">
        <f t="shared" si="62"/>
        <v>0.38778010064481727</v>
      </c>
    </row>
    <row r="531" spans="1:76" x14ac:dyDescent="0.25">
      <c r="A531">
        <v>33052</v>
      </c>
      <c r="B531" t="s">
        <v>597</v>
      </c>
      <c r="C531" t="s">
        <v>612</v>
      </c>
      <c r="D531" t="s">
        <v>759</v>
      </c>
      <c r="E531" t="s">
        <v>767</v>
      </c>
      <c r="F531">
        <v>44.112360000000002</v>
      </c>
      <c r="G531">
        <v>117.54367999999999</v>
      </c>
      <c r="H531" t="s">
        <v>825</v>
      </c>
      <c r="I531" t="s">
        <v>832</v>
      </c>
      <c r="J531" t="s">
        <v>839</v>
      </c>
      <c r="K531" t="s">
        <v>894</v>
      </c>
      <c r="O531">
        <v>2004</v>
      </c>
      <c r="P531">
        <v>2028</v>
      </c>
      <c r="Q531">
        <v>24</v>
      </c>
      <c r="BB531">
        <v>24000</v>
      </c>
      <c r="BC531">
        <v>29500</v>
      </c>
      <c r="BD531">
        <v>22500</v>
      </c>
      <c r="BE531">
        <v>19320</v>
      </c>
      <c r="BF531">
        <v>15000</v>
      </c>
      <c r="BG531">
        <v>21000</v>
      </c>
      <c r="BH531">
        <v>16749</v>
      </c>
      <c r="BI531">
        <v>18945</v>
      </c>
      <c r="BJ531" t="s">
        <v>1345</v>
      </c>
      <c r="BK531">
        <v>1320345.994435973</v>
      </c>
      <c r="BL531">
        <v>374157.12245052838</v>
      </c>
      <c r="BM531">
        <v>374157.12245052838</v>
      </c>
      <c r="BN531">
        <v>274167998.79295689</v>
      </c>
      <c r="BO531">
        <v>263692804.21153009</v>
      </c>
      <c r="BP531">
        <f t="shared" si="57"/>
        <v>359861.62232304708</v>
      </c>
      <c r="BQ531">
        <f t="shared" si="58"/>
        <v>2.7255100090395112E-4</v>
      </c>
      <c r="BR531">
        <f t="shared" si="59"/>
        <v>6.5412240216948265E-3</v>
      </c>
      <c r="BS531">
        <v>2.703478166877161</v>
      </c>
      <c r="BT531">
        <v>2.9728380313687728</v>
      </c>
      <c r="BU531">
        <f t="shared" si="60"/>
        <v>5.6763161982459334</v>
      </c>
      <c r="BV531">
        <f t="shared" si="61"/>
        <v>204.26883559193723</v>
      </c>
      <c r="BW531">
        <f t="shared" si="63"/>
        <v>749.66662662240958</v>
      </c>
      <c r="BX531">
        <f t="shared" si="62"/>
        <v>5.6778043768948084E-4</v>
      </c>
    </row>
    <row r="532" spans="1:76" x14ac:dyDescent="0.25">
      <c r="A532">
        <v>80378</v>
      </c>
      <c r="B532" t="s">
        <v>598</v>
      </c>
      <c r="C532" t="s">
        <v>612</v>
      </c>
      <c r="D532" t="s">
        <v>733</v>
      </c>
      <c r="E532" t="s">
        <v>767</v>
      </c>
      <c r="F532">
        <v>25.36504</v>
      </c>
      <c r="G532">
        <v>118.26088</v>
      </c>
      <c r="H532" t="s">
        <v>825</v>
      </c>
      <c r="I532" t="s">
        <v>832</v>
      </c>
      <c r="J532" t="s">
        <v>839</v>
      </c>
      <c r="O532">
        <v>2015</v>
      </c>
      <c r="P532">
        <v>2046</v>
      </c>
      <c r="Q532">
        <v>31</v>
      </c>
      <c r="BB532">
        <v>6600</v>
      </c>
      <c r="BC532">
        <v>6500</v>
      </c>
      <c r="BD532">
        <v>2800</v>
      </c>
      <c r="BE532">
        <v>1800</v>
      </c>
      <c r="BF532">
        <v>300</v>
      </c>
      <c r="BG532">
        <v>1800</v>
      </c>
      <c r="BH532">
        <v>200</v>
      </c>
      <c r="BI532">
        <v>1800</v>
      </c>
      <c r="BJ532" t="s">
        <v>1346</v>
      </c>
      <c r="BK532">
        <v>27803.87465163671</v>
      </c>
      <c r="BL532">
        <v>918765.85340995528</v>
      </c>
      <c r="BM532">
        <v>918765.85340995528</v>
      </c>
      <c r="BN532">
        <v>5552848.803065381</v>
      </c>
      <c r="BO532">
        <v>5552848.803065381</v>
      </c>
      <c r="BP532">
        <f t="shared" si="57"/>
        <v>918765.85340995528</v>
      </c>
      <c r="BQ532">
        <f t="shared" si="58"/>
        <v>3.3044525805178415E-2</v>
      </c>
      <c r="BR532">
        <f t="shared" si="59"/>
        <v>1.0243802999605309</v>
      </c>
      <c r="BS532">
        <v>27.40668163024359</v>
      </c>
      <c r="BT532">
        <v>7.1637749612486239</v>
      </c>
      <c r="BU532">
        <f t="shared" si="60"/>
        <v>34.570456591492217</v>
      </c>
      <c r="BV532">
        <f t="shared" si="61"/>
        <v>3176.2155053054162</v>
      </c>
      <c r="BW532">
        <f t="shared" si="63"/>
        <v>11656.710904470878</v>
      </c>
      <c r="BX532">
        <f t="shared" si="62"/>
        <v>0.41924771459091192</v>
      </c>
    </row>
    <row r="533" spans="1:76" x14ac:dyDescent="0.25">
      <c r="A533">
        <v>80299</v>
      </c>
      <c r="B533" t="s">
        <v>599</v>
      </c>
      <c r="C533" t="s">
        <v>612</v>
      </c>
      <c r="D533" t="s">
        <v>733</v>
      </c>
      <c r="E533" t="s">
        <v>767</v>
      </c>
      <c r="F533">
        <v>33.408380000000001</v>
      </c>
      <c r="G533">
        <v>109.14618</v>
      </c>
      <c r="H533" t="s">
        <v>825</v>
      </c>
      <c r="I533" t="s">
        <v>832</v>
      </c>
      <c r="J533" t="s">
        <v>839</v>
      </c>
      <c r="O533">
        <v>2015</v>
      </c>
      <c r="P533">
        <v>2046</v>
      </c>
      <c r="Q533">
        <v>31</v>
      </c>
      <c r="BB533">
        <v>8000</v>
      </c>
      <c r="BC533">
        <v>8000</v>
      </c>
      <c r="BD533">
        <v>6000</v>
      </c>
      <c r="BE533">
        <v>6000</v>
      </c>
      <c r="BF533">
        <v>2000</v>
      </c>
      <c r="BG533">
        <v>6000</v>
      </c>
      <c r="BH533">
        <v>6000</v>
      </c>
      <c r="BI533">
        <v>6000</v>
      </c>
      <c r="BJ533" t="s">
        <v>1347</v>
      </c>
      <c r="BK533">
        <v>178851.0253006171</v>
      </c>
      <c r="BL533">
        <v>563560.47389254486</v>
      </c>
      <c r="BM533">
        <v>563560.47389254486</v>
      </c>
      <c r="BN533">
        <v>35719219.504864432</v>
      </c>
      <c r="BO533">
        <v>35719219.504864432</v>
      </c>
      <c r="BP533">
        <f t="shared" si="57"/>
        <v>563560.47389254486</v>
      </c>
      <c r="BQ533">
        <f t="shared" si="58"/>
        <v>3.151004993934471E-3</v>
      </c>
      <c r="BR533">
        <f t="shared" si="59"/>
        <v>9.7681154811968596E-2</v>
      </c>
      <c r="BS533">
        <v>21.03640852135484</v>
      </c>
      <c r="BT533">
        <v>6.8950102942126312</v>
      </c>
      <c r="BU533">
        <f t="shared" si="60"/>
        <v>27.931418815567472</v>
      </c>
      <c r="BV533">
        <f t="shared" si="61"/>
        <v>1574.1043624192348</v>
      </c>
      <c r="BW533">
        <f t="shared" si="63"/>
        <v>5776.9630100785917</v>
      </c>
      <c r="BX533">
        <f t="shared" si="62"/>
        <v>3.2300418744418899E-2</v>
      </c>
    </row>
    <row r="534" spans="1:76" x14ac:dyDescent="0.25">
      <c r="A534">
        <v>34161</v>
      </c>
      <c r="B534" t="s">
        <v>600</v>
      </c>
      <c r="C534" t="s">
        <v>612</v>
      </c>
      <c r="D534" t="s">
        <v>733</v>
      </c>
      <c r="E534" t="s">
        <v>767</v>
      </c>
      <c r="F534">
        <v>29.023260000000001</v>
      </c>
      <c r="G534">
        <v>102.79797000000001</v>
      </c>
      <c r="H534" t="s">
        <v>825</v>
      </c>
      <c r="I534" t="s">
        <v>832</v>
      </c>
      <c r="J534" t="s">
        <v>839</v>
      </c>
      <c r="O534">
        <v>2005</v>
      </c>
      <c r="P534">
        <v>2036</v>
      </c>
      <c r="Q534">
        <v>31</v>
      </c>
      <c r="BB534">
        <v>6000</v>
      </c>
      <c r="BC534">
        <v>2000</v>
      </c>
      <c r="BD534">
        <v>132</v>
      </c>
      <c r="BE534">
        <v>2200</v>
      </c>
      <c r="BF534">
        <v>3000</v>
      </c>
      <c r="BG534">
        <v>4200</v>
      </c>
      <c r="BH534">
        <v>4200</v>
      </c>
      <c r="BI534">
        <v>4200</v>
      </c>
      <c r="BJ534" t="s">
        <v>1348</v>
      </c>
      <c r="BK534">
        <v>144089.12040761759</v>
      </c>
      <c r="BL534">
        <v>1641554.3947333</v>
      </c>
      <c r="BM534">
        <v>1641554.3947333</v>
      </c>
      <c r="BN534">
        <v>28776748.198405638</v>
      </c>
      <c r="BO534">
        <v>28776748.198405638</v>
      </c>
      <c r="BP534">
        <f t="shared" si="57"/>
        <v>1641554.3947333</v>
      </c>
      <c r="BQ534">
        <f t="shared" si="58"/>
        <v>1.1392632490846377E-2</v>
      </c>
      <c r="BR534">
        <f t="shared" si="59"/>
        <v>0.35317160721623769</v>
      </c>
      <c r="BS534">
        <v>35.614858504298297</v>
      </c>
      <c r="BT534">
        <v>9.6095559532636869</v>
      </c>
      <c r="BU534">
        <f t="shared" si="60"/>
        <v>45.224414457561984</v>
      </c>
      <c r="BV534">
        <f t="shared" si="61"/>
        <v>7423.8336302051066</v>
      </c>
      <c r="BW534">
        <f t="shared" si="63"/>
        <v>27245.469422852741</v>
      </c>
      <c r="BX534">
        <f t="shared" si="62"/>
        <v>0.18908762400504145</v>
      </c>
    </row>
    <row r="535" spans="1:76" x14ac:dyDescent="0.25">
      <c r="A535">
        <v>30711</v>
      </c>
      <c r="B535" t="s">
        <v>601</v>
      </c>
      <c r="C535" t="s">
        <v>612</v>
      </c>
      <c r="D535" t="s">
        <v>760</v>
      </c>
      <c r="E535" t="s">
        <v>773</v>
      </c>
      <c r="F535">
        <v>51.167529999999999</v>
      </c>
      <c r="G535">
        <v>82.172319999999999</v>
      </c>
      <c r="H535" t="s">
        <v>825</v>
      </c>
      <c r="I535" t="s">
        <v>832</v>
      </c>
      <c r="J535" t="s">
        <v>839</v>
      </c>
      <c r="O535">
        <v>2007</v>
      </c>
      <c r="P535">
        <v>2025</v>
      </c>
      <c r="Q535">
        <v>18</v>
      </c>
      <c r="AS535">
        <v>202</v>
      </c>
      <c r="AT535">
        <v>768</v>
      </c>
      <c r="AU535">
        <v>1183</v>
      </c>
      <c r="AV535">
        <v>1204</v>
      </c>
      <c r="AW535">
        <v>1271</v>
      </c>
      <c r="AX535">
        <v>1078</v>
      </c>
      <c r="AY535">
        <v>1078</v>
      </c>
      <c r="AZ535">
        <v>1078</v>
      </c>
      <c r="BA535">
        <v>1078</v>
      </c>
      <c r="BB535">
        <v>970</v>
      </c>
      <c r="BC535">
        <v>862</v>
      </c>
      <c r="BD535">
        <v>903</v>
      </c>
      <c r="BE535">
        <v>1095</v>
      </c>
      <c r="BF535">
        <v>1078</v>
      </c>
      <c r="BG535">
        <v>1078</v>
      </c>
      <c r="BH535">
        <v>1078</v>
      </c>
      <c r="BI535">
        <v>1078</v>
      </c>
      <c r="BJ535" t="s">
        <v>1349</v>
      </c>
      <c r="BK535">
        <v>26116.099853807631</v>
      </c>
      <c r="BL535">
        <v>372983.58979727072</v>
      </c>
      <c r="BM535">
        <v>372983.58979727072</v>
      </c>
      <c r="BN535">
        <v>5422971.6024201484</v>
      </c>
      <c r="BO535">
        <v>5215774.9821180031</v>
      </c>
      <c r="BP535">
        <f>(BO535/BN535)*BM535</f>
        <v>358732.92707949667</v>
      </c>
      <c r="BQ535">
        <f t="shared" si="58"/>
        <v>1.3736083453793149E-2</v>
      </c>
      <c r="BR535">
        <f t="shared" si="59"/>
        <v>0.24724950216827668</v>
      </c>
      <c r="BS535">
        <v>32.762248162605722</v>
      </c>
      <c r="BT535">
        <v>10.325206840835509</v>
      </c>
      <c r="BU535">
        <f t="shared" si="60"/>
        <v>43.087455003441235</v>
      </c>
      <c r="BV535">
        <f t="shared" si="61"/>
        <v>1545.6888853790579</v>
      </c>
      <c r="BW535">
        <f t="shared" si="63"/>
        <v>5672.6782093411421</v>
      </c>
      <c r="BX535">
        <f t="shared" si="62"/>
        <v>0.21721000613014912</v>
      </c>
    </row>
    <row r="536" spans="1:76" x14ac:dyDescent="0.25">
      <c r="A536">
        <v>28798</v>
      </c>
      <c r="B536" t="s">
        <v>602</v>
      </c>
      <c r="C536" t="s">
        <v>612</v>
      </c>
      <c r="D536" t="s">
        <v>732</v>
      </c>
      <c r="E536" t="s">
        <v>766</v>
      </c>
      <c r="F536">
        <v>24.363790000000002</v>
      </c>
      <c r="G536">
        <v>73.720969999999994</v>
      </c>
      <c r="H536" t="s">
        <v>826</v>
      </c>
      <c r="I536" t="s">
        <v>832</v>
      </c>
      <c r="J536" t="s">
        <v>839</v>
      </c>
      <c r="K536" t="s">
        <v>884</v>
      </c>
      <c r="L536">
        <v>49700000</v>
      </c>
      <c r="M536">
        <v>846779.16666666663</v>
      </c>
      <c r="O536">
        <v>2000</v>
      </c>
      <c r="P536">
        <v>2030</v>
      </c>
      <c r="Q536">
        <v>30</v>
      </c>
      <c r="AL536">
        <v>24200</v>
      </c>
      <c r="AM536">
        <v>24200</v>
      </c>
      <c r="AN536">
        <v>28299</v>
      </c>
      <c r="AO536">
        <v>28200</v>
      </c>
      <c r="AS536">
        <v>29796</v>
      </c>
      <c r="AT536">
        <v>29796</v>
      </c>
      <c r="AU536">
        <v>28187</v>
      </c>
      <c r="AV536">
        <v>28122</v>
      </c>
      <c r="AW536">
        <v>24810</v>
      </c>
      <c r="AX536">
        <v>10050</v>
      </c>
      <c r="AY536">
        <v>9587</v>
      </c>
      <c r="AZ536">
        <v>25700</v>
      </c>
      <c r="BA536">
        <v>27400</v>
      </c>
      <c r="BB536">
        <v>33300</v>
      </c>
      <c r="BC536">
        <v>39000</v>
      </c>
      <c r="BD536">
        <v>40071</v>
      </c>
      <c r="BE536">
        <v>54661</v>
      </c>
      <c r="BF536">
        <v>71672</v>
      </c>
      <c r="BG536">
        <v>88769</v>
      </c>
      <c r="BH536">
        <v>99673</v>
      </c>
      <c r="BI536">
        <v>103000</v>
      </c>
      <c r="BJ536" t="s">
        <v>1350</v>
      </c>
      <c r="BK536">
        <v>1909627.0631964491</v>
      </c>
      <c r="BL536">
        <v>6834916.4864738518</v>
      </c>
      <c r="BM536">
        <v>6834916.4864738518</v>
      </c>
      <c r="BN536">
        <v>171988325.3940739</v>
      </c>
      <c r="BO536">
        <v>171830464.25200731</v>
      </c>
      <c r="BP536">
        <f t="shared" si="57"/>
        <v>6828642.9925026046</v>
      </c>
      <c r="BQ536">
        <f t="shared" si="58"/>
        <v>3.5759039679048167E-3</v>
      </c>
      <c r="BR536">
        <f t="shared" si="59"/>
        <v>0.1072771190371445</v>
      </c>
      <c r="BS536">
        <v>2.0745851353783271</v>
      </c>
      <c r="BT536">
        <v>1.5404306156912311</v>
      </c>
      <c r="BU536">
        <f t="shared" si="60"/>
        <v>3.6150157510695582</v>
      </c>
      <c r="BV536">
        <f t="shared" si="61"/>
        <v>2468.5651976327681</v>
      </c>
      <c r="BW536">
        <f t="shared" si="63"/>
        <v>9059.634275312259</v>
      </c>
      <c r="BX536">
        <f t="shared" si="62"/>
        <v>4.7441903447617137E-3</v>
      </c>
    </row>
    <row r="537" spans="1:76" x14ac:dyDescent="0.25">
      <c r="A537">
        <v>30732</v>
      </c>
      <c r="B537" t="s">
        <v>603</v>
      </c>
      <c r="C537" t="s">
        <v>612</v>
      </c>
      <c r="D537" t="s">
        <v>761</v>
      </c>
      <c r="E537" t="s">
        <v>770</v>
      </c>
      <c r="F537">
        <v>48.274290000000001</v>
      </c>
      <c r="G537">
        <v>70.228949999999998</v>
      </c>
      <c r="H537" t="s">
        <v>825</v>
      </c>
      <c r="I537" t="s">
        <v>832</v>
      </c>
      <c r="J537" t="s">
        <v>838</v>
      </c>
      <c r="K537" t="s">
        <v>884</v>
      </c>
      <c r="O537">
        <v>1976</v>
      </c>
      <c r="P537">
        <v>2014</v>
      </c>
      <c r="Q537">
        <v>38</v>
      </c>
      <c r="AO537">
        <v>35000</v>
      </c>
      <c r="AP537">
        <v>40000</v>
      </c>
      <c r="AQ537">
        <v>40000</v>
      </c>
      <c r="AR537">
        <v>40000</v>
      </c>
      <c r="AS537">
        <v>40000</v>
      </c>
      <c r="AT537">
        <v>40000</v>
      </c>
      <c r="AU537">
        <v>40000</v>
      </c>
      <c r="AV537">
        <v>40000</v>
      </c>
      <c r="AW537">
        <v>40000</v>
      </c>
      <c r="AX537">
        <v>40000</v>
      </c>
      <c r="AY537">
        <v>40000</v>
      </c>
      <c r="AZ537">
        <v>40000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1351</v>
      </c>
      <c r="BK537">
        <v>1140485.7501964171</v>
      </c>
      <c r="BL537">
        <v>16035476.193120761</v>
      </c>
      <c r="BM537">
        <v>16035476.193120761</v>
      </c>
      <c r="BN537">
        <v>63763789.350404352</v>
      </c>
      <c r="BO537">
        <v>54709228.057690769</v>
      </c>
      <c r="BP537">
        <f t="shared" si="57"/>
        <v>13758412.619458782</v>
      </c>
      <c r="BQ537">
        <f t="shared" si="58"/>
        <v>1.2063642721611626E-2</v>
      </c>
      <c r="BR537">
        <f t="shared" si="59"/>
        <v>0.45841842342124178</v>
      </c>
      <c r="BS537">
        <v>0.58417891619479756</v>
      </c>
      <c r="BT537">
        <v>2.3302359636474641</v>
      </c>
      <c r="BU537">
        <f t="shared" si="60"/>
        <v>2.9144148798422616</v>
      </c>
      <c r="BV537">
        <f t="shared" si="61"/>
        <v>4009.772246116022</v>
      </c>
      <c r="BW537">
        <f t="shared" si="63"/>
        <v>14715.864143245801</v>
      </c>
      <c r="BX537">
        <f t="shared" si="62"/>
        <v>1.2903154766038418E-2</v>
      </c>
    </row>
    <row r="538" spans="1:76" x14ac:dyDescent="0.25">
      <c r="A538">
        <v>80301</v>
      </c>
      <c r="B538" t="s">
        <v>604</v>
      </c>
      <c r="C538" t="s">
        <v>612</v>
      </c>
      <c r="D538" t="s">
        <v>732</v>
      </c>
      <c r="E538" t="s">
        <v>767</v>
      </c>
      <c r="F538">
        <v>30.287050000000001</v>
      </c>
      <c r="G538">
        <v>91.193479999999994</v>
      </c>
      <c r="H538" t="s">
        <v>825</v>
      </c>
      <c r="I538" t="s">
        <v>832</v>
      </c>
      <c r="J538" t="s">
        <v>839</v>
      </c>
      <c r="O538">
        <v>2015</v>
      </c>
      <c r="P538">
        <v>2046</v>
      </c>
      <c r="Q538">
        <v>31</v>
      </c>
      <c r="BB538">
        <v>10000</v>
      </c>
      <c r="BC538">
        <v>10000</v>
      </c>
      <c r="BD538">
        <v>10000</v>
      </c>
      <c r="BE538">
        <v>1500</v>
      </c>
      <c r="BF538">
        <v>1500</v>
      </c>
      <c r="BG538">
        <v>8500</v>
      </c>
      <c r="BH538">
        <v>7630</v>
      </c>
      <c r="BI538">
        <v>7630</v>
      </c>
      <c r="BJ538" t="s">
        <v>1352</v>
      </c>
      <c r="BK538">
        <v>226349.71555815189</v>
      </c>
      <c r="BL538">
        <v>379337.64601417299</v>
      </c>
      <c r="BM538">
        <v>379337.64601417299</v>
      </c>
      <c r="BN538">
        <v>45218125.21976082</v>
      </c>
      <c r="BO538">
        <v>45205416.973683737</v>
      </c>
      <c r="BP538">
        <f t="shared" si="57"/>
        <v>379231.03575272538</v>
      </c>
      <c r="BQ538">
        <f t="shared" si="58"/>
        <v>1.6754208628784271E-3</v>
      </c>
      <c r="BR538">
        <f t="shared" si="59"/>
        <v>5.1938046749231241E-2</v>
      </c>
      <c r="BS538">
        <v>2.913487207969101</v>
      </c>
      <c r="BT538">
        <v>4.0158851034415424</v>
      </c>
      <c r="BU538">
        <f t="shared" si="60"/>
        <v>6.9293723114106438</v>
      </c>
      <c r="BV538">
        <f t="shared" si="61"/>
        <v>262.78330387725151</v>
      </c>
      <c r="BW538">
        <f t="shared" si="63"/>
        <v>964.41472522951301</v>
      </c>
      <c r="BX538">
        <f t="shared" si="62"/>
        <v>4.2607286819485463E-3</v>
      </c>
    </row>
    <row r="539" spans="1:76" x14ac:dyDescent="0.25">
      <c r="A539">
        <v>80373</v>
      </c>
      <c r="B539" t="s">
        <v>605</v>
      </c>
      <c r="C539" t="s">
        <v>612</v>
      </c>
      <c r="D539" t="s">
        <v>733</v>
      </c>
      <c r="E539" t="s">
        <v>767</v>
      </c>
      <c r="F539">
        <v>27.70224</v>
      </c>
      <c r="G539">
        <v>111.49297</v>
      </c>
      <c r="H539" t="s">
        <v>825</v>
      </c>
      <c r="I539" t="s">
        <v>832</v>
      </c>
      <c r="J539" t="s">
        <v>839</v>
      </c>
      <c r="O539">
        <v>2015</v>
      </c>
      <c r="P539">
        <v>2046</v>
      </c>
      <c r="Q539">
        <v>31</v>
      </c>
      <c r="BB539">
        <v>4800</v>
      </c>
      <c r="BC539">
        <v>2000</v>
      </c>
      <c r="BE539">
        <v>200</v>
      </c>
      <c r="BF539">
        <v>2400</v>
      </c>
      <c r="BG539">
        <v>200</v>
      </c>
      <c r="BH539">
        <v>200</v>
      </c>
      <c r="BI539">
        <v>200</v>
      </c>
      <c r="BJ539" t="s">
        <v>1353</v>
      </c>
      <c r="BK539">
        <v>24024.846330093169</v>
      </c>
      <c r="BL539">
        <v>1490555.293296241</v>
      </c>
      <c r="BM539">
        <v>1490555.293296241</v>
      </c>
      <c r="BN539">
        <v>4798120.4367871964</v>
      </c>
      <c r="BO539">
        <v>4798120.4367871964</v>
      </c>
      <c r="BP539">
        <f t="shared" si="57"/>
        <v>1490555.293296241</v>
      </c>
      <c r="BQ539">
        <f t="shared" si="58"/>
        <v>6.2042240471240538E-2</v>
      </c>
      <c r="BR539">
        <f t="shared" si="59"/>
        <v>1.9233094546084566</v>
      </c>
      <c r="BS539">
        <v>31.475718159369681</v>
      </c>
      <c r="BT539">
        <v>4.9119053156239039</v>
      </c>
      <c r="BU539">
        <f t="shared" si="60"/>
        <v>36.387623474993582</v>
      </c>
      <c r="BV539">
        <f t="shared" si="61"/>
        <v>5423.7764781122241</v>
      </c>
      <c r="BW539">
        <f t="shared" si="63"/>
        <v>19905.259674671863</v>
      </c>
      <c r="BX539">
        <f t="shared" si="62"/>
        <v>0.82852807469319079</v>
      </c>
    </row>
    <row r="543" spans="1:76" x14ac:dyDescent="0.25">
      <c r="E543" t="str" cm="1">
        <f t="array" ref="E543:E607">_xlfn.UNIQUE(E2:E540)</f>
        <v>Saudi Arabia</v>
      </c>
    </row>
    <row r="544" spans="1:76" x14ac:dyDescent="0.25">
      <c r="E544" t="str">
        <v>Jamaica</v>
      </c>
    </row>
    <row r="545" spans="5:5" x14ac:dyDescent="0.25">
      <c r="E545" t="str">
        <v>Ghana</v>
      </c>
    </row>
    <row r="546" spans="5:5" x14ac:dyDescent="0.25">
      <c r="E546" t="str">
        <v>Australia</v>
      </c>
    </row>
    <row r="547" spans="5:5" x14ac:dyDescent="0.25">
      <c r="E547" t="str">
        <v>India</v>
      </c>
    </row>
    <row r="548" spans="5:5" x14ac:dyDescent="0.25">
      <c r="E548" t="str">
        <v>China</v>
      </c>
    </row>
    <row r="549" spans="5:5" x14ac:dyDescent="0.25">
      <c r="E549" t="str">
        <v>Guinea</v>
      </c>
    </row>
    <row r="550" spans="5:5" x14ac:dyDescent="0.25">
      <c r="E550" t="str">
        <v>Guyana</v>
      </c>
    </row>
    <row r="551" spans="5:5" x14ac:dyDescent="0.25">
      <c r="E551" t="str">
        <v>Brazil</v>
      </c>
    </row>
    <row r="552" spans="5:5" x14ac:dyDescent="0.25">
      <c r="E552" t="str">
        <v>Kazakhstan</v>
      </c>
    </row>
    <row r="553" spans="5:5" x14ac:dyDescent="0.25">
      <c r="E553" t="str">
        <v>Venezuela</v>
      </c>
    </row>
    <row r="554" spans="5:5" x14ac:dyDescent="0.25">
      <c r="E554" t="str">
        <v>Montenegro</v>
      </c>
    </row>
    <row r="555" spans="5:5" x14ac:dyDescent="0.25">
      <c r="E555" t="str">
        <v>Russia</v>
      </c>
    </row>
    <row r="556" spans="5:5" x14ac:dyDescent="0.25">
      <c r="E556" t="str">
        <v>Sierra Leone</v>
      </c>
    </row>
    <row r="557" spans="5:5" x14ac:dyDescent="0.25">
      <c r="E557" t="str">
        <v>Indonesia</v>
      </c>
    </row>
    <row r="558" spans="5:5" x14ac:dyDescent="0.25">
      <c r="E558" t="str">
        <v>Morocco</v>
      </c>
    </row>
    <row r="559" spans="5:5" x14ac:dyDescent="0.25">
      <c r="E559" t="str">
        <v>Uzbekistan</v>
      </c>
    </row>
    <row r="560" spans="5:5" x14ac:dyDescent="0.25">
      <c r="E560" t="str">
        <v>Chile</v>
      </c>
    </row>
    <row r="561" spans="5:5" x14ac:dyDescent="0.25">
      <c r="E561" t="str">
        <v>Peru</v>
      </c>
    </row>
    <row r="562" spans="5:5" x14ac:dyDescent="0.25">
      <c r="E562" t="str">
        <v>Philippines</v>
      </c>
    </row>
    <row r="563" spans="5:5" x14ac:dyDescent="0.25">
      <c r="E563" t="str">
        <v>USA</v>
      </c>
    </row>
    <row r="564" spans="5:5" x14ac:dyDescent="0.25">
      <c r="E564" t="str">
        <v>Mexico</v>
      </c>
    </row>
    <row r="565" spans="5:5" x14ac:dyDescent="0.25">
      <c r="E565" t="str">
        <v>North Macedonia</v>
      </c>
    </row>
    <row r="566" spans="5:5" x14ac:dyDescent="0.25">
      <c r="E566" t="str">
        <v>Dominican Republic</v>
      </c>
    </row>
    <row r="567" spans="5:5" x14ac:dyDescent="0.25">
      <c r="E567" t="str">
        <v>Zambia</v>
      </c>
    </row>
    <row r="568" spans="5:5" x14ac:dyDescent="0.25">
      <c r="E568" t="str">
        <v>Panama</v>
      </c>
    </row>
    <row r="569" spans="5:5" x14ac:dyDescent="0.25">
      <c r="E569" t="str">
        <v>Canada</v>
      </c>
    </row>
    <row r="570" spans="5:5" x14ac:dyDescent="0.25">
      <c r="E570" t="str">
        <v>Bulgaria</v>
      </c>
    </row>
    <row r="571" spans="5:5" x14ac:dyDescent="0.25">
      <c r="E571" t="str">
        <v>Mongolia</v>
      </c>
    </row>
    <row r="572" spans="5:5" x14ac:dyDescent="0.25">
      <c r="E572" t="str">
        <v>Dem. Rep. Congo</v>
      </c>
    </row>
    <row r="573" spans="5:5" x14ac:dyDescent="0.25">
      <c r="E573" t="str">
        <v>Mauritania</v>
      </c>
    </row>
    <row r="574" spans="5:5" x14ac:dyDescent="0.25">
      <c r="E574" t="str">
        <v>Poland</v>
      </c>
    </row>
    <row r="575" spans="5:5" x14ac:dyDescent="0.25">
      <c r="E575" t="str">
        <v>Spain</v>
      </c>
    </row>
    <row r="576" spans="5:5" x14ac:dyDescent="0.25">
      <c r="E576" t="str">
        <v>Laos</v>
      </c>
    </row>
    <row r="577" spans="5:5" x14ac:dyDescent="0.25">
      <c r="E577" t="str">
        <v>Pakistan</v>
      </c>
    </row>
    <row r="578" spans="5:5" x14ac:dyDescent="0.25">
      <c r="E578" t="str">
        <v>Iran</v>
      </c>
    </row>
    <row r="579" spans="5:5" x14ac:dyDescent="0.25">
      <c r="E579" t="str">
        <v>Armenia</v>
      </c>
    </row>
    <row r="580" spans="5:5" x14ac:dyDescent="0.25">
      <c r="E580" t="str">
        <v>South Africa</v>
      </c>
    </row>
    <row r="581" spans="5:5" x14ac:dyDescent="0.25">
      <c r="E581" t="str">
        <v>Sweden</v>
      </c>
    </row>
    <row r="582" spans="5:5" x14ac:dyDescent="0.25">
      <c r="E582" t="str">
        <v>Austria</v>
      </c>
    </row>
    <row r="583" spans="5:5" x14ac:dyDescent="0.25">
      <c r="E583" t="str">
        <v>Malaysia</v>
      </c>
    </row>
    <row r="584" spans="5:5" x14ac:dyDescent="0.25">
      <c r="E584" t="str">
        <v>Ukraine</v>
      </c>
    </row>
    <row r="585" spans="5:5" x14ac:dyDescent="0.25">
      <c r="E585" t="str">
        <v>Norway</v>
      </c>
    </row>
    <row r="586" spans="5:5" x14ac:dyDescent="0.25">
      <c r="E586" t="str">
        <v>Liberia</v>
      </c>
    </row>
    <row r="587" spans="5:5" x14ac:dyDescent="0.25">
      <c r="E587" t="str">
        <v>Bosnia &amp; Herzegovina</v>
      </c>
    </row>
    <row r="588" spans="5:5" x14ac:dyDescent="0.25">
      <c r="E588" t="str">
        <v>Zimbabwe</v>
      </c>
    </row>
    <row r="589" spans="5:5" x14ac:dyDescent="0.25">
      <c r="E589" t="str">
        <v>Argentina</v>
      </c>
    </row>
    <row r="590" spans="5:5" x14ac:dyDescent="0.25">
      <c r="E590" t="str">
        <v>Algeria</v>
      </c>
    </row>
    <row r="591" spans="5:5" x14ac:dyDescent="0.25">
      <c r="E591" t="str">
        <v>Germany</v>
      </c>
    </row>
    <row r="592" spans="5:5" x14ac:dyDescent="0.25">
      <c r="E592" t="str">
        <v>Gabon</v>
      </c>
    </row>
    <row r="593" spans="5:5" x14ac:dyDescent="0.25">
      <c r="E593" t="str">
        <v>Madagascar</v>
      </c>
    </row>
    <row r="594" spans="5:5" x14ac:dyDescent="0.25">
      <c r="E594" t="str">
        <v>Colombia</v>
      </c>
    </row>
    <row r="595" spans="5:5" x14ac:dyDescent="0.25">
      <c r="E595" t="str">
        <v>New Caledonia</v>
      </c>
    </row>
    <row r="596" spans="5:5" x14ac:dyDescent="0.25">
      <c r="E596" t="str">
        <v>Finland</v>
      </c>
    </row>
    <row r="597" spans="5:5" x14ac:dyDescent="0.25">
      <c r="E597" t="str">
        <v>Greece</v>
      </c>
    </row>
    <row r="598" spans="5:5" x14ac:dyDescent="0.25">
      <c r="E598" t="str">
        <v>Cuba</v>
      </c>
    </row>
    <row r="599" spans="5:5" x14ac:dyDescent="0.25">
      <c r="E599" t="str">
        <v>Botswana</v>
      </c>
    </row>
    <row r="600" spans="5:5" x14ac:dyDescent="0.25">
      <c r="E600" t="str">
        <v>Papua New Guinea</v>
      </c>
    </row>
    <row r="601" spans="5:5" x14ac:dyDescent="0.25">
      <c r="E601" t="str">
        <v>Myanmar</v>
      </c>
    </row>
    <row r="602" spans="5:5" x14ac:dyDescent="0.25">
      <c r="E602" t="str">
        <v>Eritrea</v>
      </c>
    </row>
    <row r="603" spans="5:5" x14ac:dyDescent="0.25">
      <c r="E603" t="str">
        <v>Bolivia</v>
      </c>
    </row>
    <row r="604" spans="5:5" x14ac:dyDescent="0.25">
      <c r="E604" t="str">
        <v>Burkina Faso</v>
      </c>
    </row>
    <row r="605" spans="5:5" x14ac:dyDescent="0.25">
      <c r="E605" t="str">
        <v>Türkiye</v>
      </c>
    </row>
    <row r="606" spans="5:5" x14ac:dyDescent="0.25">
      <c r="E606" t="str">
        <v>Namibia</v>
      </c>
    </row>
    <row r="607" spans="5:5" x14ac:dyDescent="0.25">
      <c r="E607">
        <v>0</v>
      </c>
    </row>
  </sheetData>
  <autoFilter ref="A1:BX53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Leshem Cohen</cp:lastModifiedBy>
  <dcterms:created xsi:type="dcterms:W3CDTF">2025-09-11T18:46:28Z</dcterms:created>
  <dcterms:modified xsi:type="dcterms:W3CDTF">2025-09-19T19:25:39Z</dcterms:modified>
</cp:coreProperties>
</file>