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ufb\OneDrive\桌面\Thesis\"/>
    </mc:Choice>
  </mc:AlternateContent>
  <xr:revisionPtr revIDLastSave="0" documentId="13_ncr:1_{ACD24EFD-D886-4981-B199-990DD655133B}" xr6:coauthVersionLast="47" xr6:coauthVersionMax="47" xr10:uidLastSave="{00000000-0000-0000-0000-000000000000}"/>
  <bookViews>
    <workbookView xWindow="3328" yWindow="3464" windowWidth="26464" windowHeight="13490" activeTab="5" xr2:uid="{00000000-000D-0000-FFFF-FFFF00000000}"/>
  </bookViews>
  <sheets>
    <sheet name="QLD Solar" sheetId="1" r:id="rId1"/>
    <sheet name="QLD Wind" sheetId="2" r:id="rId2"/>
    <sheet name="NSW Solar" sheetId="3" r:id="rId3"/>
    <sheet name="NSW Wind" sheetId="4" r:id="rId4"/>
    <sheet name="VIC Solar" sheetId="5" r:id="rId5"/>
    <sheet name="VIC Wind" sheetId="6" r:id="rId6"/>
    <sheet name="SA Solar" sheetId="7" r:id="rId7"/>
    <sheet name="SA Wind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5" l="1"/>
  <c r="K5" i="5"/>
  <c r="J5" i="5"/>
  <c r="I5" i="5"/>
  <c r="H5" i="5"/>
  <c r="G5" i="5"/>
  <c r="F5" i="5"/>
  <c r="D5" i="5"/>
  <c r="C5" i="5"/>
  <c r="B5" i="5"/>
</calcChain>
</file>

<file path=xl/sharedStrings.xml><?xml version="1.0" encoding="utf-8"?>
<sst xmlns="http://schemas.openxmlformats.org/spreadsheetml/2006/main" count="256" uniqueCount="187">
  <si>
    <t>Barcaldine Solar Farm</t>
  </si>
  <si>
    <t>Blue Grass Solar Farm</t>
  </si>
  <si>
    <t>Childers Solar Farm</t>
  </si>
  <si>
    <t>Clare Solar Farm</t>
  </si>
  <si>
    <t>Clermont Solar Farm</t>
  </si>
  <si>
    <t>Collinsville Solar PV</t>
  </si>
  <si>
    <t>Columboola Solar Farm</t>
  </si>
  <si>
    <t>Darling Downs Solar Farm</t>
  </si>
  <si>
    <t>Daydream Solar Farm</t>
  </si>
  <si>
    <t>Edenvale Solar Park</t>
  </si>
  <si>
    <t>Emerald Solar Park</t>
  </si>
  <si>
    <t>Gangarri Solar Farm</t>
  </si>
  <si>
    <t>Hamilton Solar Farm</t>
  </si>
  <si>
    <t>Haughton Solar Farm</t>
  </si>
  <si>
    <t>Hayman Solar Farm</t>
  </si>
  <si>
    <t>Hughenden Solar Farm</t>
  </si>
  <si>
    <t>Kennedy Energy Park</t>
  </si>
  <si>
    <t>Kidston Solar Stage 1</t>
  </si>
  <si>
    <t>Lilyvale Solar Farm</t>
  </si>
  <si>
    <t>Longreach Solar Farm</t>
  </si>
  <si>
    <t>Maryrorough Solar Farm</t>
  </si>
  <si>
    <t>Middlemount Solar Farm</t>
  </si>
  <si>
    <t>Moura Solar Farm</t>
  </si>
  <si>
    <t>Oakey 1 Solar Farm</t>
  </si>
  <si>
    <t>Oakey 2 Solar Farm</t>
  </si>
  <si>
    <t>Ross River Solar Farm</t>
  </si>
  <si>
    <t>Rugby Run Solar Farm</t>
  </si>
  <si>
    <t>Sun Metals Solar Farm</t>
  </si>
  <si>
    <t>Susan River Solar Farm</t>
  </si>
  <si>
    <t>Wandoan Solar Farm 1</t>
  </si>
  <si>
    <t>WARWICK SOLAR FARM 1</t>
  </si>
  <si>
    <t>WARWICK SOLAR FARM 2</t>
  </si>
  <si>
    <t>Western Downs GPH</t>
  </si>
  <si>
    <t>Whitsunday Solar Farm</t>
  </si>
  <si>
    <t>Woolooga Solar Farm</t>
  </si>
  <si>
    <t>Yarranlea Solar Farm</t>
  </si>
  <si>
    <t>Solar plant Name</t>
  </si>
  <si>
    <t>Baking Board Solar Farm</t>
  </si>
  <si>
    <t>Installed Capacity(MW)</t>
  </si>
  <si>
    <t>Capacity Factor (%)</t>
  </si>
  <si>
    <t>Generation get power  over the year</t>
  </si>
  <si>
    <t>Revenue($/MWh/Year)</t>
  </si>
  <si>
    <t>Profit($/MW/Year)</t>
  </si>
  <si>
    <t>Latitude</t>
  </si>
  <si>
    <t>Longitude</t>
  </si>
  <si>
    <t>Days worked in a year</t>
  </si>
  <si>
    <t>Days above Average daily Power Generation</t>
  </si>
  <si>
    <t>Solar Plant Name</t>
  </si>
  <si>
    <t>Avonlie Solar Farm</t>
  </si>
  <si>
    <t>Beryl Solar Farm</t>
  </si>
  <si>
    <t>Bomen Solar Farm</t>
  </si>
  <si>
    <t>Broken Hill Solar Plant</t>
  </si>
  <si>
    <t>Coleambally Solar Farm</t>
  </si>
  <si>
    <t>Corowa Solar Farm</t>
  </si>
  <si>
    <t>Darlington Point Solar Farm</t>
  </si>
  <si>
    <t>Finely Solar Farm</t>
  </si>
  <si>
    <t>Goonumbla Solar Farm</t>
  </si>
  <si>
    <t>Griffith Solar Farm</t>
  </si>
  <si>
    <t>Gullen Solar Farm</t>
  </si>
  <si>
    <t>Gunnedah Solar Farm</t>
  </si>
  <si>
    <t>Hillston Sun Farm</t>
  </si>
  <si>
    <t>Jemalong Solar Project</t>
  </si>
  <si>
    <t>Junee Solar Farm</t>
  </si>
  <si>
    <t>Limondale Solar Farm 1</t>
  </si>
  <si>
    <t>Limondale Solar Farm 2</t>
  </si>
  <si>
    <t>Manildra Solar Farm</t>
  </si>
  <si>
    <t>Metz Solar Farm</t>
  </si>
  <si>
    <t>Molong Solar Farm</t>
  </si>
  <si>
    <t>Moree Solar Farm</t>
  </si>
  <si>
    <t>Mugga Lane Solar Park</t>
  </si>
  <si>
    <t>Narromine Solar Farm</t>
  </si>
  <si>
    <t>NEVERTIRE SOLAR FARM</t>
  </si>
  <si>
    <t>New England Solar Farm</t>
  </si>
  <si>
    <t>Nyngan Solar Plant</t>
  </si>
  <si>
    <t>Parkes Solar Farm</t>
  </si>
  <si>
    <t>Royalla Solar Farm</t>
  </si>
  <si>
    <t>Sebastopol Solar Farm</t>
  </si>
  <si>
    <t>South Keswick Solar Farm</t>
  </si>
  <si>
    <t>Sunraysia Solar Farm</t>
  </si>
  <si>
    <t>Suntop Solar Farm</t>
  </si>
  <si>
    <t>Wagga North Solar Farm</t>
  </si>
  <si>
    <t>Wellington Solar Farm</t>
  </si>
  <si>
    <t>West Wyalong Solar Farm</t>
  </si>
  <si>
    <t>White Rock Solar Farm</t>
  </si>
  <si>
    <t>Wyalong Solar Farm</t>
  </si>
  <si>
    <t>Bannerton Solar Park</t>
  </si>
  <si>
    <t>Cohuna Solar Farm</t>
  </si>
  <si>
    <t>Gannawarra Solar Farm</t>
  </si>
  <si>
    <t>GLENROWAN SOLAR FARM</t>
  </si>
  <si>
    <t>Glenrowan West Solar Farm</t>
  </si>
  <si>
    <t>Karadoc Solar Farm</t>
  </si>
  <si>
    <t>Kiamal Solar Farm</t>
  </si>
  <si>
    <t>Numurkah Solar Farm</t>
  </si>
  <si>
    <t>Wemen Solar Farm</t>
  </si>
  <si>
    <t>Winton Solar Farm</t>
  </si>
  <si>
    <t>Yatpool Solar Farm</t>
  </si>
  <si>
    <t>Adelaide Desalination Plant</t>
  </si>
  <si>
    <t>Bolivar Waste Water Treatment Plant</t>
  </si>
  <si>
    <t>Bungala One Solar Farm</t>
  </si>
  <si>
    <t>Bungala Two Solar Farm</t>
  </si>
  <si>
    <t>Happy Valley WTP</t>
  </si>
  <si>
    <t>Mannum 2 Solar Farm</t>
  </si>
  <si>
    <t>Mannum-Adelaide Pipeline Pumping Station No 2</t>
  </si>
  <si>
    <t>Mannum-Adelaide Pipeline Pumping Station No 3</t>
  </si>
  <si>
    <t>Morgan-Whyalla Pipeline Pumping Station No 1</t>
  </si>
  <si>
    <t>Morgan-Whyalla Pipeline Pumping Station No 2</t>
  </si>
  <si>
    <t>Morgan-Whyalla Pipeline Pumping Station No 3</t>
  </si>
  <si>
    <t>Morgan-Whyalla Pipeline Pumping Station No 4</t>
  </si>
  <si>
    <t>Murray Bridge-Onkaparinga Pipeline Pumping Station No 2</t>
  </si>
  <si>
    <t>Port Augusta Renewable Energy Park</t>
  </si>
  <si>
    <t>Tailem Bend 2 Solar</t>
  </si>
  <si>
    <t>Tailem Bend Solar Project 1</t>
  </si>
  <si>
    <t>Wind plant Name</t>
  </si>
  <si>
    <t>Coopers Gap Wind Farm</t>
  </si>
  <si>
    <t>Dulacca Wind Farm</t>
  </si>
  <si>
    <t>Kaban Wind Farm</t>
  </si>
  <si>
    <t>Mount Emerald Wind Farm</t>
  </si>
  <si>
    <t>Wind Plant Name</t>
  </si>
  <si>
    <t>Bango 973</t>
  </si>
  <si>
    <t>Bango 999</t>
  </si>
  <si>
    <t>Boco Rock Wind Farm</t>
  </si>
  <si>
    <t>Bodangora Wind Farm</t>
  </si>
  <si>
    <t>Capital Wind Farm</t>
  </si>
  <si>
    <t>Collector Wind Farm</t>
  </si>
  <si>
    <t>Crookwell 2 Wind Farm</t>
  </si>
  <si>
    <t>Crudine Ridge Wind Farm</t>
  </si>
  <si>
    <t>Cullerin Range Wind Farm</t>
  </si>
  <si>
    <t>Flyers Creek Wind Farm</t>
  </si>
  <si>
    <t>Gullen Range Wind Farm 1</t>
  </si>
  <si>
    <t xml:space="preserve">Gunning Wind Farm </t>
  </si>
  <si>
    <t>Rye Park Renewable Energy</t>
  </si>
  <si>
    <t>Sapphire Wind Farm</t>
  </si>
  <si>
    <t>Silverton Wind Farm</t>
  </si>
  <si>
    <t>Taralga Wind Farm</t>
  </si>
  <si>
    <t>White Rock Wind Farm</t>
  </si>
  <si>
    <t>Woodlawn Wind Farm</t>
  </si>
  <si>
    <t>Ararat Wind Farm</t>
  </si>
  <si>
    <t>Bald Hills Wind Farm</t>
  </si>
  <si>
    <t>Berrybank 1 Wind Farm</t>
  </si>
  <si>
    <t>Berrybank 2 Wind Farm</t>
  </si>
  <si>
    <t>Bulgana Green Power Hub</t>
  </si>
  <si>
    <t>Challicum Hills Wind Farm</t>
  </si>
  <si>
    <t>Cherry Tree Wind Farm</t>
  </si>
  <si>
    <t>Crowlands Wind Farm</t>
  </si>
  <si>
    <t>Diapur Wind Farm</t>
  </si>
  <si>
    <t>Dundonnell Wind Farm</t>
  </si>
  <si>
    <t>Elaine Wind Farm</t>
  </si>
  <si>
    <t>Ferguson North Wind Farm</t>
  </si>
  <si>
    <t>Ferguson South Wind Farm</t>
  </si>
  <si>
    <t>Kiata Wind Farm</t>
  </si>
  <si>
    <t>Macarthur Wind Farm</t>
  </si>
  <si>
    <t>Moorabool Wind Farm</t>
  </si>
  <si>
    <t>Mortlake South Wind Farm</t>
  </si>
  <si>
    <t>Mortons Lane Wind Farm</t>
  </si>
  <si>
    <t>Mt Gellibrand Wind Farm</t>
  </si>
  <si>
    <t>Mt Mercer Wind Farm</t>
  </si>
  <si>
    <t>Murra Warra Wind Farm</t>
  </si>
  <si>
    <t>Murra Warra Wind Farm Stage 2</t>
  </si>
  <si>
    <t>Oaklands Hill Wind Farm</t>
  </si>
  <si>
    <t>Portland Wind Farm</t>
  </si>
  <si>
    <t>Salt Creek Wind Farm</t>
  </si>
  <si>
    <t>Stockyard Hill Wind Farm</t>
  </si>
  <si>
    <t>Waubra Wind Farm</t>
  </si>
  <si>
    <t>Yaloak South Wind Farm</t>
  </si>
  <si>
    <t>Yambuk Wind Farm</t>
  </si>
  <si>
    <t>Yendon Wind Farm</t>
  </si>
  <si>
    <t>Canunda Wind Farm</t>
  </si>
  <si>
    <t>Cathedral Rocks Wind Farm</t>
  </si>
  <si>
    <t>Clements Gap Wind Farm</t>
  </si>
  <si>
    <t>Goyder South Wind Farm 1A</t>
  </si>
  <si>
    <t>Goyder South Wind Farm 1B</t>
  </si>
  <si>
    <t>Hallett Wind Farm</t>
  </si>
  <si>
    <t>Hornsdale Wind Farm</t>
  </si>
  <si>
    <t>Lake Bonney Stage 1</t>
  </si>
  <si>
    <t>Lake Bonney Stage 2</t>
  </si>
  <si>
    <t>Lake Bonney Stage 3</t>
  </si>
  <si>
    <t>Lincoln Gap Wind Farm</t>
  </si>
  <si>
    <t>Mount Millar Wind Farm</t>
  </si>
  <si>
    <t>North Brown Hill Wind Farm</t>
  </si>
  <si>
    <t>Snowtown North Wind Farm</t>
  </si>
  <si>
    <t>Snowtown South Wind Farm</t>
  </si>
  <si>
    <t>Snowtown Wind Farm</t>
  </si>
  <si>
    <t>Starfish Hill Wind Farm</t>
  </si>
  <si>
    <t>The Bluff Wind Farm</t>
  </si>
  <si>
    <t>Waterloo Wind Farm</t>
  </si>
  <si>
    <t>Wattle Point Wind Farm</t>
  </si>
  <si>
    <t>Willogoleche Wind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</si>
</sst>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"/>
  <sheetViews>
    <sheetView workbookViewId="0">
      <selection activeCell="C20" sqref="C20"/>
    </sheetView>
  </sheetViews>
  <sheetFormatPr defaultRowHeight="14.3" x14ac:dyDescent="0.25"/>
  <cols>
    <col min="1" max="1" width="42.25" bestFit="1" customWidth="1"/>
    <col min="2" max="2" width="23.75" bestFit="1" customWidth="1"/>
    <col min="3" max="3" width="21" bestFit="1" customWidth="1"/>
    <col min="4" max="4" width="21.125" bestFit="1" customWidth="1"/>
    <col min="5" max="5" width="18.875" bestFit="1" customWidth="1"/>
    <col min="6" max="6" width="16" bestFit="1" customWidth="1"/>
    <col min="7" max="7" width="19.875" bestFit="1" customWidth="1"/>
    <col min="8" max="8" width="19.25" bestFit="1" customWidth="1"/>
    <col min="9" max="9" width="22.75" bestFit="1" customWidth="1"/>
    <col min="10" max="10" width="25.125" bestFit="1" customWidth="1"/>
    <col min="11" max="11" width="20.75" bestFit="1" customWidth="1"/>
    <col min="12" max="12" width="19" bestFit="1" customWidth="1"/>
    <col min="13" max="13" width="18.125" bestFit="1" customWidth="1"/>
    <col min="14" max="14" width="19.25" bestFit="1" customWidth="1"/>
    <col min="15" max="15" width="19.875" bestFit="1" customWidth="1"/>
    <col min="16" max="16" width="20.625" bestFit="1" customWidth="1"/>
    <col min="17" max="17" width="19" bestFit="1" customWidth="1"/>
    <col min="18" max="18" width="22.375" bestFit="1" customWidth="1"/>
    <col min="19" max="19" width="20.625" bestFit="1" customWidth="1"/>
    <col min="20" max="20" width="20.5" bestFit="1" customWidth="1"/>
    <col min="21" max="21" width="18" bestFit="1" customWidth="1"/>
    <col min="22" max="22" width="21" bestFit="1" customWidth="1"/>
    <col min="23" max="23" width="23.625" bestFit="1" customWidth="1"/>
    <col min="24" max="24" width="24" bestFit="1" customWidth="1"/>
    <col min="25" max="25" width="17.375" bestFit="1" customWidth="1"/>
    <col min="26" max="27" width="18.875" bestFit="1" customWidth="1"/>
    <col min="28" max="28" width="20.625" bestFit="1" customWidth="1"/>
    <col min="29" max="29" width="21.5" bestFit="1" customWidth="1"/>
    <col min="30" max="30" width="21.625" bestFit="1" customWidth="1"/>
    <col min="31" max="31" width="21.875" bestFit="1" customWidth="1"/>
    <col min="32" max="32" width="22" bestFit="1" customWidth="1"/>
    <col min="33" max="34" width="25.375" bestFit="1" customWidth="1"/>
    <col min="35" max="35" width="20.375" bestFit="1" customWidth="1"/>
    <col min="36" max="36" width="22.625" bestFit="1" customWidth="1"/>
    <col min="37" max="37" width="21.125" bestFit="1" customWidth="1"/>
    <col min="38" max="38" width="20" bestFit="1" customWidth="1"/>
  </cols>
  <sheetData>
    <row r="1" spans="1:38" x14ac:dyDescent="0.25">
      <c r="A1" t="s">
        <v>36</v>
      </c>
      <c r="B1" t="s">
        <v>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</row>
    <row r="2" spans="1:38" x14ac:dyDescent="0.25">
      <c r="A2" t="s">
        <v>43</v>
      </c>
      <c r="B2">
        <v>-22.1647</v>
      </c>
      <c r="C2">
        <v>-23.547699999999999</v>
      </c>
      <c r="D2">
        <v>-26.71</v>
      </c>
      <c r="E2">
        <v>-25.236999999999998</v>
      </c>
      <c r="F2">
        <v>-19.831</v>
      </c>
      <c r="G2">
        <v>-20.527999999999999</v>
      </c>
      <c r="H2">
        <v>-22.838699999999999</v>
      </c>
      <c r="I2">
        <v>-26.632899999999999</v>
      </c>
      <c r="J2">
        <v>-27.111999999999998</v>
      </c>
      <c r="K2">
        <v>-20.489899999999999</v>
      </c>
      <c r="L2">
        <v>-26.936499999999999</v>
      </c>
      <c r="M2">
        <v>-23.508800000000001</v>
      </c>
      <c r="N2">
        <v>-26.254799999999999</v>
      </c>
      <c r="O2">
        <v>-20.504799999999999</v>
      </c>
      <c r="P2">
        <v>-19.732199999999999</v>
      </c>
      <c r="Q2">
        <v>-20.4877</v>
      </c>
      <c r="R2">
        <v>-20.875</v>
      </c>
      <c r="S2">
        <v>-20.927099999999999</v>
      </c>
      <c r="T2">
        <v>-18.8887</v>
      </c>
      <c r="U2">
        <v>-23.087499999999999</v>
      </c>
      <c r="V2">
        <v>-23.446100000000001</v>
      </c>
      <c r="W2">
        <v>-27.709599999999998</v>
      </c>
      <c r="X2">
        <v>-22.822199999999999</v>
      </c>
      <c r="Y2">
        <v>-24.518699999999999</v>
      </c>
      <c r="Z2">
        <v>-27.4025</v>
      </c>
      <c r="AA2">
        <v>-27.4025</v>
      </c>
      <c r="AB2">
        <v>-19.4253</v>
      </c>
      <c r="AC2">
        <v>-22.140499999999999</v>
      </c>
      <c r="AD2">
        <v>-19.4373</v>
      </c>
      <c r="AE2">
        <v>-25.420300000000001</v>
      </c>
      <c r="AF2">
        <v>-26.124700000000001</v>
      </c>
      <c r="AG2">
        <v>-28.2104</v>
      </c>
      <c r="AH2">
        <v>-28.2104</v>
      </c>
      <c r="AI2">
        <v>-26.957799999999999</v>
      </c>
      <c r="AJ2">
        <v>-20.494900000000001</v>
      </c>
      <c r="AK2">
        <v>-26.076000000000001</v>
      </c>
      <c r="AL2">
        <v>-27.723700000000001</v>
      </c>
    </row>
    <row r="3" spans="1:38" x14ac:dyDescent="0.25">
      <c r="A3" t="s">
        <v>44</v>
      </c>
      <c r="B3">
        <v>144.58449999999999</v>
      </c>
      <c r="C3">
        <v>145.31890000000001</v>
      </c>
      <c r="D3">
        <v>150.63999999999999</v>
      </c>
      <c r="E3">
        <v>152.27799999999999</v>
      </c>
      <c r="F3">
        <v>147.33799999999999</v>
      </c>
      <c r="G3">
        <v>147.80770000000001</v>
      </c>
      <c r="H3">
        <v>147.5812</v>
      </c>
      <c r="I3">
        <v>150.303</v>
      </c>
      <c r="J3">
        <v>150.8819</v>
      </c>
      <c r="K3">
        <v>147.7713</v>
      </c>
      <c r="L3">
        <v>150.05600000000001</v>
      </c>
      <c r="M3">
        <v>148.12799999999999</v>
      </c>
      <c r="N3">
        <v>149.98670000000001</v>
      </c>
      <c r="O3">
        <v>147.7671</v>
      </c>
      <c r="P3">
        <v>147.0761</v>
      </c>
      <c r="Q3">
        <v>147.7449</v>
      </c>
      <c r="R3">
        <v>144.17009999999999</v>
      </c>
      <c r="S3">
        <v>144.20699999999999</v>
      </c>
      <c r="T3">
        <v>144.13910000000001</v>
      </c>
      <c r="U3">
        <v>148.43899999999999</v>
      </c>
      <c r="V3">
        <v>144.35919999999999</v>
      </c>
      <c r="W3">
        <v>151.54560000000001</v>
      </c>
      <c r="X3">
        <v>148.7201</v>
      </c>
      <c r="Y3">
        <v>150.09780000000001</v>
      </c>
      <c r="Z3">
        <v>151.64259999999999</v>
      </c>
      <c r="AA3">
        <v>151.64259999999999</v>
      </c>
      <c r="AB3">
        <v>146.7157</v>
      </c>
      <c r="AC3">
        <v>147.9188</v>
      </c>
      <c r="AD3">
        <v>146.696</v>
      </c>
      <c r="AE3">
        <v>152.74199999999999</v>
      </c>
      <c r="AF3">
        <v>149.96369999999999</v>
      </c>
      <c r="AG3">
        <v>152.0488</v>
      </c>
      <c r="AH3">
        <v>152.0488</v>
      </c>
      <c r="AI3">
        <v>150.38589999999999</v>
      </c>
      <c r="AJ3">
        <v>147.74809999999999</v>
      </c>
      <c r="AK3">
        <v>152.44319999999999</v>
      </c>
      <c r="AL3">
        <v>151.5308</v>
      </c>
    </row>
    <row r="4" spans="1:38" x14ac:dyDescent="0.25">
      <c r="A4" t="s">
        <v>38</v>
      </c>
      <c r="B4">
        <v>14</v>
      </c>
      <c r="C4">
        <v>20</v>
      </c>
      <c r="D4">
        <v>148</v>
      </c>
      <c r="E4">
        <v>56</v>
      </c>
      <c r="F4">
        <v>100</v>
      </c>
      <c r="G4">
        <v>75</v>
      </c>
      <c r="H4">
        <v>40</v>
      </c>
      <c r="I4">
        <v>162</v>
      </c>
      <c r="J4">
        <v>108</v>
      </c>
      <c r="K4">
        <v>150</v>
      </c>
      <c r="L4">
        <v>146</v>
      </c>
      <c r="M4">
        <v>72</v>
      </c>
      <c r="N4">
        <v>120</v>
      </c>
      <c r="O4">
        <v>56</v>
      </c>
      <c r="P4">
        <v>100</v>
      </c>
      <c r="Q4">
        <v>50</v>
      </c>
      <c r="R4">
        <v>18</v>
      </c>
      <c r="S4">
        <v>15</v>
      </c>
      <c r="T4">
        <v>47</v>
      </c>
      <c r="U4">
        <v>100</v>
      </c>
      <c r="V4">
        <v>14</v>
      </c>
      <c r="W4">
        <v>27</v>
      </c>
      <c r="X4">
        <v>26</v>
      </c>
      <c r="Y4">
        <v>82</v>
      </c>
      <c r="Z4">
        <v>25</v>
      </c>
      <c r="AA4">
        <v>55</v>
      </c>
      <c r="AB4">
        <v>116</v>
      </c>
      <c r="AC4">
        <v>65</v>
      </c>
      <c r="AD4">
        <v>121</v>
      </c>
      <c r="AE4">
        <v>75</v>
      </c>
      <c r="AF4">
        <v>125</v>
      </c>
      <c r="AG4">
        <v>32</v>
      </c>
      <c r="AH4">
        <v>32</v>
      </c>
      <c r="AI4">
        <v>400</v>
      </c>
      <c r="AJ4">
        <v>56</v>
      </c>
      <c r="AK4">
        <v>176</v>
      </c>
      <c r="AL4">
        <v>103</v>
      </c>
    </row>
    <row r="5" spans="1:38" s="3" customFormat="1" x14ac:dyDescent="0.25">
      <c r="A5" s="3" t="s">
        <v>39</v>
      </c>
      <c r="B5" s="2">
        <v>0</v>
      </c>
      <c r="C5" s="2">
        <v>20.302046232876762</v>
      </c>
      <c r="D5" s="2">
        <v>29.343582238059952</v>
      </c>
      <c r="E5" s="2">
        <v>20.666495433789976</v>
      </c>
      <c r="F5" s="2">
        <v>17.003925228310475</v>
      </c>
      <c r="G5" s="2">
        <v>24.916170471841696</v>
      </c>
      <c r="H5" s="2">
        <v>25.912617009132425</v>
      </c>
      <c r="I5" s="2">
        <v>24.530696135633278</v>
      </c>
      <c r="J5" s="2">
        <v>22.969820205479433</v>
      </c>
      <c r="K5" s="2">
        <v>24.776520547945186</v>
      </c>
      <c r="L5" s="2">
        <v>19.571231312941762</v>
      </c>
      <c r="M5" s="2">
        <v>17.76692351598173</v>
      </c>
      <c r="N5" s="2">
        <v>17.92002901445959</v>
      </c>
      <c r="O5" s="2">
        <v>23.155447855511969</v>
      </c>
      <c r="P5" s="2">
        <v>24.980415525114065</v>
      </c>
      <c r="Q5" s="2">
        <v>21.01174885844749</v>
      </c>
      <c r="R5" s="2">
        <v>19.477387747336415</v>
      </c>
      <c r="S5" s="2">
        <v>21.677480974124808</v>
      </c>
      <c r="T5" s="2">
        <v>27.812636014767357</v>
      </c>
      <c r="U5" s="2">
        <v>20.991456050228329</v>
      </c>
      <c r="V5" s="2">
        <v>17.278347195042365</v>
      </c>
      <c r="W5" s="2">
        <v>25.999355234229693</v>
      </c>
      <c r="X5" s="2">
        <v>26.145958465050889</v>
      </c>
      <c r="Y5" s="2">
        <v>21.111668894086201</v>
      </c>
      <c r="Z5" s="2">
        <v>19.661897260273971</v>
      </c>
      <c r="AA5" s="2">
        <v>21.880553134080614</v>
      </c>
      <c r="AB5" s="2">
        <v>23.654280821917816</v>
      </c>
      <c r="AC5" s="2">
        <v>28.673225324903356</v>
      </c>
      <c r="AD5" s="2">
        <v>22.164001943469604</v>
      </c>
      <c r="AE5" s="2">
        <v>21.891445966514532</v>
      </c>
      <c r="AF5" s="2">
        <v>5.5208136986301382</v>
      </c>
      <c r="AG5" s="2">
        <v>17.480991367009128</v>
      </c>
      <c r="AH5" s="2">
        <v>18.951045234018281</v>
      </c>
      <c r="AI5" s="2">
        <v>21.214361444063911</v>
      </c>
      <c r="AJ5" s="2">
        <v>14.561802837573392</v>
      </c>
      <c r="AK5" s="2">
        <v>18.130193739622275</v>
      </c>
      <c r="AL5" s="2">
        <v>24.141166821829195</v>
      </c>
    </row>
    <row r="6" spans="1:38" s="3" customFormat="1" x14ac:dyDescent="0.25">
      <c r="A6" s="3" t="s">
        <v>40</v>
      </c>
      <c r="B6" s="2">
        <v>0</v>
      </c>
      <c r="C6" s="2">
        <v>47.534246575342465</v>
      </c>
      <c r="D6" s="2">
        <v>49.594748858447488</v>
      </c>
      <c r="E6" s="2">
        <v>48.504566210045667</v>
      </c>
      <c r="F6" s="2">
        <v>48.396118721461193</v>
      </c>
      <c r="G6" s="2">
        <v>48.464611872146115</v>
      </c>
      <c r="H6" s="2">
        <v>49.902968036529685</v>
      </c>
      <c r="I6" s="2">
        <v>52.17465753424657</v>
      </c>
      <c r="J6" s="2">
        <v>49.851598173515981</v>
      </c>
      <c r="K6" s="2">
        <v>47.659817351598171</v>
      </c>
      <c r="L6" s="2">
        <v>42.699771689497716</v>
      </c>
      <c r="M6" s="2">
        <v>41.101598173515981</v>
      </c>
      <c r="N6" s="2">
        <v>48.1107305936073</v>
      </c>
      <c r="O6" s="2">
        <v>47.277397260273972</v>
      </c>
      <c r="P6" s="2">
        <v>48.675799086757991</v>
      </c>
      <c r="Q6" s="2">
        <v>43.087899543378995</v>
      </c>
      <c r="R6" s="2">
        <v>46.906392694063925</v>
      </c>
      <c r="S6" s="2">
        <v>38.49885844748858</v>
      </c>
      <c r="T6" s="2">
        <v>47.631278538812786</v>
      </c>
      <c r="U6" s="2">
        <v>46.124429223744286</v>
      </c>
      <c r="V6" s="2">
        <v>42.345890410958901</v>
      </c>
      <c r="W6" s="2">
        <v>48.162100456621005</v>
      </c>
      <c r="X6" s="2">
        <v>46.757990867579906</v>
      </c>
      <c r="Y6" s="2">
        <v>49.36643835616438</v>
      </c>
      <c r="Z6" s="2">
        <v>48.881278538812786</v>
      </c>
      <c r="AA6" s="2">
        <v>49.497716894977167</v>
      </c>
      <c r="AB6" s="2">
        <v>47.739726027397261</v>
      </c>
      <c r="AC6" s="2">
        <v>48.675799086757991</v>
      </c>
      <c r="AD6" s="2">
        <v>46.272831050228305</v>
      </c>
      <c r="AE6" s="2">
        <v>48.961187214611876</v>
      </c>
      <c r="AF6" s="2">
        <v>24.274958170663691</v>
      </c>
      <c r="AG6" s="2">
        <v>38.053652968036531</v>
      </c>
      <c r="AH6" s="2">
        <v>40.8675799086758</v>
      </c>
      <c r="AI6" s="2">
        <v>45.536529680365298</v>
      </c>
      <c r="AJ6" s="2">
        <v>37.363013698630141</v>
      </c>
      <c r="AK6" s="2">
        <v>46.786529680365298</v>
      </c>
      <c r="AL6" s="2">
        <v>49.520547945205479</v>
      </c>
    </row>
    <row r="7" spans="1:38" x14ac:dyDescent="0.25">
      <c r="A7" t="s">
        <v>41</v>
      </c>
      <c r="B7" s="2">
        <v>0</v>
      </c>
      <c r="C7" s="2">
        <v>41.923982888559053</v>
      </c>
      <c r="D7" s="2">
        <v>30.821079867601153</v>
      </c>
      <c r="E7" s="2">
        <v>28.191841428066308</v>
      </c>
      <c r="F7" s="2">
        <v>65.168547763464886</v>
      </c>
      <c r="G7" s="2">
        <v>33.473168749897667</v>
      </c>
      <c r="H7" s="2">
        <v>26.374590779777613</v>
      </c>
      <c r="I7" s="2">
        <v>25.561346119958323</v>
      </c>
      <c r="J7" s="2">
        <v>19.241918372990966</v>
      </c>
      <c r="K7" s="2">
        <v>31.03660775434648</v>
      </c>
      <c r="L7" s="2">
        <v>14.032124011948122</v>
      </c>
      <c r="M7" s="2">
        <v>59.010942195104391</v>
      </c>
      <c r="N7" s="2">
        <v>29.47201800426717</v>
      </c>
      <c r="O7" s="2">
        <v>31.659394619916746</v>
      </c>
      <c r="P7" s="2">
        <v>45.851172515784576</v>
      </c>
      <c r="Q7" s="2">
        <v>38.410595249711413</v>
      </c>
      <c r="R7" s="2">
        <v>38.460910232158845</v>
      </c>
      <c r="S7" s="2">
        <v>42.421661559158551</v>
      </c>
      <c r="T7" s="2">
        <v>41.55034130195483</v>
      </c>
      <c r="U7" s="2">
        <v>36.691449379641334</v>
      </c>
      <c r="V7" s="2">
        <v>66.190430560592858</v>
      </c>
      <c r="W7" s="2">
        <v>25.148972517905335</v>
      </c>
      <c r="X7" s="2">
        <v>31.433773525070258</v>
      </c>
      <c r="Y7" s="2">
        <v>30.819489084489227</v>
      </c>
      <c r="Z7" s="2">
        <v>44.637676612078181</v>
      </c>
      <c r="AA7" s="2">
        <v>38.795066619629495</v>
      </c>
      <c r="AB7" s="2">
        <v>26.705343875493853</v>
      </c>
      <c r="AC7" s="2">
        <v>33.109489701871453</v>
      </c>
      <c r="AD7" s="2">
        <v>27.280928196326737</v>
      </c>
      <c r="AE7" s="2">
        <v>27.828343729749903</v>
      </c>
      <c r="AF7" s="2">
        <v>30.975627777885283</v>
      </c>
      <c r="AG7" s="2">
        <v>43.300219778638819</v>
      </c>
      <c r="AH7" s="2">
        <v>42.200872630548012</v>
      </c>
      <c r="AI7" s="2">
        <v>42.10647785970901</v>
      </c>
      <c r="AJ7" s="2">
        <v>67.351353079567616</v>
      </c>
      <c r="AK7" s="2">
        <v>31.188869814523148</v>
      </c>
      <c r="AL7" s="2">
        <v>28.077651976908285</v>
      </c>
    </row>
    <row r="8" spans="1:38" x14ac:dyDescent="0.25">
      <c r="A8" t="s">
        <v>42</v>
      </c>
      <c r="B8" s="2">
        <v>0</v>
      </c>
      <c r="C8" s="2">
        <v>149120.19032999949</v>
      </c>
      <c r="D8" s="2">
        <v>158451.0362364866</v>
      </c>
      <c r="E8" s="2">
        <v>102076.17368749974</v>
      </c>
      <c r="F8" s="2">
        <v>194142.8190690004</v>
      </c>
      <c r="G8" s="2">
        <v>146120.86092666656</v>
      </c>
      <c r="H8" s="2">
        <v>119737.7541225</v>
      </c>
      <c r="I8" s="2">
        <v>109856.99005802539</v>
      </c>
      <c r="J8" s="2">
        <v>77435.492632407142</v>
      </c>
      <c r="K8" s="2">
        <v>134725.14703866691</v>
      </c>
      <c r="L8" s="2">
        <v>48114.465537671131</v>
      </c>
      <c r="M8" s="2">
        <v>183687.19548194404</v>
      </c>
      <c r="N8" s="2">
        <v>92530.025990000271</v>
      </c>
      <c r="O8" s="2">
        <v>128436.92321249943</v>
      </c>
      <c r="P8" s="2">
        <v>200670.81107599955</v>
      </c>
      <c r="Q8" s="2">
        <v>141399.32641200026</v>
      </c>
      <c r="R8" s="2">
        <v>131245.48441111133</v>
      </c>
      <c r="S8" s="2">
        <v>161113.00218666659</v>
      </c>
      <c r="T8" s="2">
        <v>202465.4157148934</v>
      </c>
      <c r="U8" s="2">
        <v>134940.25712700014</v>
      </c>
      <c r="V8" s="2">
        <v>200369.44928571463</v>
      </c>
      <c r="W8" s="2">
        <v>114555.75871111143</v>
      </c>
      <c r="X8" s="2">
        <v>143990.94720000034</v>
      </c>
      <c r="Y8" s="2">
        <v>113994.02875121939</v>
      </c>
      <c r="Z8" s="2">
        <v>153766.2792919995</v>
      </c>
      <c r="AA8" s="2">
        <v>148719.83689272727</v>
      </c>
      <c r="AB8" s="2">
        <v>110673.08724913793</v>
      </c>
      <c r="AC8" s="2">
        <v>166327.14642923017</v>
      </c>
      <c r="AD8" s="2">
        <v>105935.47638264469</v>
      </c>
      <c r="AE8" s="2">
        <v>106732.31007866684</v>
      </c>
      <c r="AF8" s="2">
        <v>29961.069411999993</v>
      </c>
      <c r="AG8" s="2">
        <v>132614.27057812503</v>
      </c>
      <c r="AH8" s="2">
        <v>140116.3132031252</v>
      </c>
      <c r="AI8" s="2">
        <v>156499.50948725027</v>
      </c>
      <c r="AJ8" s="2">
        <v>171828.64819285733</v>
      </c>
      <c r="AK8" s="2">
        <v>99068.636195454732</v>
      </c>
      <c r="AL8" s="2">
        <v>118755.33951553387</v>
      </c>
    </row>
    <row r="9" spans="1:38" s="3" customFormat="1" x14ac:dyDescent="0.25">
      <c r="A9" s="3" t="s">
        <v>45</v>
      </c>
      <c r="B9" s="2">
        <v>0</v>
      </c>
      <c r="C9" s="2">
        <v>100</v>
      </c>
      <c r="D9" s="2">
        <v>99.178082191780831</v>
      </c>
      <c r="E9" s="2">
        <v>100</v>
      </c>
      <c r="F9" s="2">
        <v>99.726027397260282</v>
      </c>
      <c r="G9" s="2">
        <v>100</v>
      </c>
      <c r="H9" s="2">
        <v>100</v>
      </c>
      <c r="I9" s="2">
        <v>95.61643835616438</v>
      </c>
      <c r="J9" s="2">
        <v>99.178082191780831</v>
      </c>
      <c r="K9" s="2">
        <v>98.082191780821915</v>
      </c>
      <c r="L9" s="2">
        <v>83.287671232876718</v>
      </c>
      <c r="M9" s="2">
        <v>100</v>
      </c>
      <c r="N9" s="2">
        <v>99.726027397260282</v>
      </c>
      <c r="O9" s="2">
        <v>100</v>
      </c>
      <c r="P9" s="2">
        <v>100</v>
      </c>
      <c r="Q9" s="2">
        <v>97.534246575342465</v>
      </c>
      <c r="R9" s="2">
        <v>100</v>
      </c>
      <c r="S9" s="2">
        <v>94.246575342465761</v>
      </c>
      <c r="T9" s="2">
        <v>100</v>
      </c>
      <c r="U9" s="2">
        <v>95.61643835616438</v>
      </c>
      <c r="V9" s="2">
        <v>98.356164383561634</v>
      </c>
      <c r="W9" s="2">
        <v>99.178082191780831</v>
      </c>
      <c r="X9" s="2">
        <v>97.534246575342465</v>
      </c>
      <c r="Y9" s="2">
        <v>87.945205479452056</v>
      </c>
      <c r="Z9" s="2">
        <v>100</v>
      </c>
      <c r="AA9" s="2">
        <v>100</v>
      </c>
      <c r="AB9" s="2">
        <v>98.904109589041099</v>
      </c>
      <c r="AC9" s="2">
        <v>100</v>
      </c>
      <c r="AD9" s="2">
        <v>98.356164383561634</v>
      </c>
      <c r="AE9" s="2">
        <v>100</v>
      </c>
      <c r="AF9" s="2">
        <v>53.698630136986303</v>
      </c>
      <c r="AG9" s="2">
        <v>92.328767123287676</v>
      </c>
      <c r="AH9" s="2">
        <v>96.438356164383563</v>
      </c>
      <c r="AI9" s="2">
        <v>96.164383561643845</v>
      </c>
      <c r="AJ9" s="2">
        <v>100</v>
      </c>
      <c r="AK9" s="2">
        <v>100</v>
      </c>
      <c r="AL9" s="2">
        <v>98.904109589041099</v>
      </c>
    </row>
    <row r="10" spans="1:38" s="3" customFormat="1" x14ac:dyDescent="0.25">
      <c r="A10" s="3" t="s">
        <v>46</v>
      </c>
      <c r="B10" s="2">
        <v>0</v>
      </c>
      <c r="C10" s="2">
        <v>57.534246575342493</v>
      </c>
      <c r="D10" s="2">
        <v>56.712328767123289</v>
      </c>
      <c r="E10" s="2">
        <v>50.136986301369866</v>
      </c>
      <c r="F10" s="2">
        <v>49.863013698630141</v>
      </c>
      <c r="G10" s="2">
        <v>52.328767123287669</v>
      </c>
      <c r="H10" s="2">
        <v>53.972602739726028</v>
      </c>
      <c r="I10" s="2">
        <v>56.712328767123289</v>
      </c>
      <c r="J10" s="2">
        <v>63.013698630136986</v>
      </c>
      <c r="K10" s="2">
        <v>50.958904109589042</v>
      </c>
      <c r="L10" s="2">
        <v>52.876712328767127</v>
      </c>
      <c r="M10" s="2">
        <v>48.493150684931507</v>
      </c>
      <c r="N10" s="2">
        <v>43.287671232876711</v>
      </c>
      <c r="O10" s="2">
        <v>52.328767123287669</v>
      </c>
      <c r="P10" s="2">
        <v>51.780821917808218</v>
      </c>
      <c r="Q10" s="2">
        <v>50.136986301369866</v>
      </c>
      <c r="R10" s="2">
        <v>51.506849315068493</v>
      </c>
      <c r="S10" s="2">
        <v>52.602739726027394</v>
      </c>
      <c r="T10" s="2">
        <v>52.602739726027394</v>
      </c>
      <c r="U10" s="2">
        <v>57.260273972602739</v>
      </c>
      <c r="V10" s="2">
        <v>44.93150684931507</v>
      </c>
      <c r="W10" s="2">
        <v>52.876712328767127</v>
      </c>
      <c r="X10" s="2">
        <v>54.520547945205479</v>
      </c>
      <c r="Y10" s="2">
        <v>55.890410958904113</v>
      </c>
      <c r="Z10" s="2">
        <v>46.027397260273972</v>
      </c>
      <c r="AA10" s="2">
        <v>47.397260273972606</v>
      </c>
      <c r="AB10" s="2">
        <v>53.972602739726028</v>
      </c>
      <c r="AC10" s="2">
        <v>54.794520547945204</v>
      </c>
      <c r="AD10" s="2">
        <v>58.356164383561648</v>
      </c>
      <c r="AE10" s="2">
        <v>47.671232876712324</v>
      </c>
      <c r="AF10" s="2">
        <v>24.383561643835616</v>
      </c>
      <c r="AG10" s="2">
        <v>52.602739726027394</v>
      </c>
      <c r="AH10" s="2">
        <v>54.520547945205479</v>
      </c>
      <c r="AI10" s="2">
        <v>49.041095890410958</v>
      </c>
      <c r="AJ10" s="2">
        <v>44.109589041095894</v>
      </c>
      <c r="AK10" s="2">
        <v>46.849315068493155</v>
      </c>
      <c r="AL10" s="2">
        <v>62.739726027397261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848D-0FF7-4C9E-AC0F-95C55CFA1328}">
  <dimension ref="A1:F10"/>
  <sheetViews>
    <sheetView workbookViewId="0">
      <selection activeCell="F18" sqref="A11:F18"/>
    </sheetView>
  </sheetViews>
  <sheetFormatPr defaultRowHeight="14.3" x14ac:dyDescent="0.25"/>
  <cols>
    <col min="1" max="1" width="42.25" bestFit="1" customWidth="1"/>
    <col min="2" max="2" width="23.875" bestFit="1" customWidth="1"/>
    <col min="3" max="3" width="19" bestFit="1" customWidth="1"/>
    <col min="4" max="4" width="17.5" bestFit="1" customWidth="1"/>
    <col min="5" max="5" width="20.625" bestFit="1" customWidth="1"/>
    <col min="6" max="6" width="26.125" bestFit="1" customWidth="1"/>
  </cols>
  <sheetData>
    <row r="1" spans="1:6" x14ac:dyDescent="0.25">
      <c r="A1" t="s">
        <v>112</v>
      </c>
      <c r="B1" t="s">
        <v>113</v>
      </c>
      <c r="C1" t="s">
        <v>114</v>
      </c>
      <c r="D1" t="s">
        <v>115</v>
      </c>
      <c r="E1" t="s">
        <v>16</v>
      </c>
      <c r="F1" t="s">
        <v>116</v>
      </c>
    </row>
    <row r="2" spans="1:6" x14ac:dyDescent="0.25">
      <c r="A2" t="s">
        <v>43</v>
      </c>
      <c r="B2">
        <v>-26.719799999999999</v>
      </c>
      <c r="C2">
        <v>-26.456700000000001</v>
      </c>
      <c r="D2">
        <v>-17.5017</v>
      </c>
      <c r="E2">
        <v>-20.694400000000002</v>
      </c>
      <c r="F2">
        <v>-17.287199999999999</v>
      </c>
    </row>
    <row r="3" spans="1:6" x14ac:dyDescent="0.25">
      <c r="A3" t="s">
        <v>44</v>
      </c>
      <c r="B3">
        <v>151.4494</v>
      </c>
      <c r="C3">
        <v>149.70830000000001</v>
      </c>
      <c r="D3">
        <v>145.51830000000001</v>
      </c>
      <c r="E3">
        <v>143.63720000000001</v>
      </c>
      <c r="F3">
        <v>145.50720000000001</v>
      </c>
    </row>
    <row r="4" spans="1:6" x14ac:dyDescent="0.25">
      <c r="A4" t="s">
        <v>38</v>
      </c>
      <c r="B4">
        <v>440</v>
      </c>
      <c r="C4">
        <v>173</v>
      </c>
      <c r="D4">
        <v>152</v>
      </c>
      <c r="E4">
        <v>43</v>
      </c>
      <c r="F4">
        <v>178</v>
      </c>
    </row>
    <row r="5" spans="1:6" s="3" customFormat="1" x14ac:dyDescent="0.25">
      <c r="A5" s="3" t="s">
        <v>39</v>
      </c>
      <c r="B5" s="3">
        <v>69.219278486923997</v>
      </c>
      <c r="C5" s="3">
        <v>19.802059083590628</v>
      </c>
      <c r="D5" s="3">
        <v>25.54707214311474</v>
      </c>
      <c r="E5" s="3">
        <v>37.174374800892096</v>
      </c>
      <c r="F5" s="3">
        <v>31.521946988353722</v>
      </c>
    </row>
    <row r="6" spans="1:6" s="3" customFormat="1" x14ac:dyDescent="0.25">
      <c r="A6" s="3" t="s">
        <v>40</v>
      </c>
      <c r="B6" s="3">
        <v>92.460045662100455</v>
      </c>
      <c r="C6" s="3">
        <v>92.025998731769192</v>
      </c>
      <c r="D6" s="3">
        <v>92.374429223744286</v>
      </c>
      <c r="E6" s="3">
        <v>87.56849315068493</v>
      </c>
      <c r="F6" s="3">
        <v>88.504566210045667</v>
      </c>
    </row>
    <row r="7" spans="1:6" x14ac:dyDescent="0.25">
      <c r="A7" t="s">
        <v>41</v>
      </c>
      <c r="B7" s="2">
        <v>87.808246322424296</v>
      </c>
      <c r="C7" s="2">
        <v>80.060124583865132</v>
      </c>
      <c r="D7" s="2">
        <v>81.7874169292419</v>
      </c>
      <c r="E7" s="2">
        <v>91.134627691868189</v>
      </c>
      <c r="F7" s="2">
        <v>85.566850334184764</v>
      </c>
    </row>
    <row r="8" spans="1:6" x14ac:dyDescent="0.25">
      <c r="A8" t="s">
        <v>42</v>
      </c>
      <c r="B8" s="2">
        <v>532434.85471409094</v>
      </c>
      <c r="C8" s="2">
        <v>277754.25158208155</v>
      </c>
      <c r="D8" s="2">
        <v>366067.9679289487</v>
      </c>
      <c r="E8" s="2">
        <v>593555.31581395341</v>
      </c>
      <c r="F8" s="2">
        <v>472555.34777808853</v>
      </c>
    </row>
    <row r="9" spans="1:6" s="3" customFormat="1" x14ac:dyDescent="0.25">
      <c r="A9" s="3" t="s">
        <v>45</v>
      </c>
      <c r="B9" s="3">
        <v>98.630136986301366</v>
      </c>
      <c r="C9" s="3">
        <v>70.68493150684931</v>
      </c>
      <c r="D9" s="3">
        <v>100</v>
      </c>
      <c r="E9" s="3">
        <v>97.260273972602747</v>
      </c>
      <c r="F9" s="3">
        <v>99.452054794520549</v>
      </c>
    </row>
    <row r="10" spans="1:6" s="3" customFormat="1" x14ac:dyDescent="0.25">
      <c r="A10" s="3" t="s">
        <v>46</v>
      </c>
      <c r="B10" s="3">
        <v>45.205479452054789</v>
      </c>
      <c r="C10" s="3">
        <v>47.671232876712324</v>
      </c>
      <c r="D10" s="3">
        <v>44.657534246575345</v>
      </c>
      <c r="E10" s="3">
        <v>52.602739726027394</v>
      </c>
      <c r="F10" s="3">
        <v>46.301369863013697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6A1F-AAB5-4D4F-9B4D-035F931372B3}">
  <dimension ref="A1:AL10"/>
  <sheetViews>
    <sheetView workbookViewId="0">
      <selection activeCell="D29" sqref="D29"/>
    </sheetView>
  </sheetViews>
  <sheetFormatPr defaultRowHeight="14.3" x14ac:dyDescent="0.25"/>
  <cols>
    <col min="1" max="1" width="42.25" bestFit="1" customWidth="1"/>
    <col min="2" max="2" width="18.125" bestFit="1" customWidth="1"/>
    <col min="3" max="3" width="15.875" bestFit="1" customWidth="1"/>
    <col min="4" max="4" width="17.75" bestFit="1" customWidth="1"/>
    <col min="5" max="5" width="21.625" bestFit="1" customWidth="1"/>
    <col min="6" max="6" width="22.875" bestFit="1" customWidth="1"/>
    <col min="7" max="7" width="18.375" bestFit="1" customWidth="1"/>
    <col min="8" max="8" width="26.75" bestFit="1" customWidth="1"/>
    <col min="9" max="9" width="16.75" bestFit="1" customWidth="1"/>
    <col min="10" max="10" width="22.375" bestFit="1" customWidth="1"/>
    <col min="11" max="11" width="17.75" bestFit="1" customWidth="1"/>
    <col min="12" max="12" width="17.375" bestFit="1" customWidth="1"/>
    <col min="13" max="13" width="21.125" bestFit="1" customWidth="1"/>
    <col min="14" max="14" width="17.375" bestFit="1" customWidth="1"/>
    <col min="15" max="15" width="21.875" bestFit="1" customWidth="1"/>
    <col min="16" max="16" width="16.5" bestFit="1" customWidth="1"/>
    <col min="17" max="18" width="22.625" bestFit="1" customWidth="1"/>
    <col min="19" max="19" width="19.5" bestFit="1" customWidth="1"/>
    <col min="20" max="20" width="15.875" bestFit="1" customWidth="1"/>
    <col min="21" max="21" width="18.625" bestFit="1" customWidth="1"/>
    <col min="22" max="22" width="17.25" bestFit="1" customWidth="1"/>
    <col min="23" max="23" width="22.375" bestFit="1" customWidth="1"/>
    <col min="24" max="24" width="21.25" bestFit="1" customWidth="1"/>
    <col min="25" max="25" width="24.25" bestFit="1" customWidth="1"/>
    <col min="26" max="26" width="23.75" bestFit="1" customWidth="1"/>
    <col min="27" max="27" width="18.875" bestFit="1" customWidth="1"/>
    <col min="28" max="28" width="17.375" bestFit="1" customWidth="1"/>
    <col min="29" max="29" width="18" bestFit="1" customWidth="1"/>
    <col min="30" max="30" width="21.625" bestFit="1" customWidth="1"/>
    <col min="31" max="31" width="24.75" bestFit="1" customWidth="1"/>
    <col min="32" max="32" width="20.25" bestFit="1" customWidth="1"/>
    <col min="33" max="33" width="17.875" bestFit="1" customWidth="1"/>
    <col min="34" max="34" width="24" bestFit="1" customWidth="1"/>
    <col min="35" max="35" width="21.625" bestFit="1" customWidth="1"/>
    <col min="36" max="36" width="25.125" bestFit="1" customWidth="1"/>
    <col min="37" max="37" width="21.875" bestFit="1" customWidth="1"/>
    <col min="38" max="38" width="19.75" bestFit="1" customWidth="1"/>
  </cols>
  <sheetData>
    <row r="1" spans="1:38" x14ac:dyDescent="0.25">
      <c r="A1" t="s">
        <v>47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  <c r="AE1" t="s">
        <v>77</v>
      </c>
      <c r="AF1" t="s">
        <v>78</v>
      </c>
      <c r="AG1" t="s">
        <v>79</v>
      </c>
      <c r="AH1" t="s">
        <v>80</v>
      </c>
      <c r="AI1" t="s">
        <v>81</v>
      </c>
      <c r="AJ1" t="s">
        <v>82</v>
      </c>
      <c r="AK1" t="s">
        <v>83</v>
      </c>
      <c r="AL1" t="s">
        <v>84</v>
      </c>
    </row>
    <row r="2" spans="1:38" x14ac:dyDescent="0.25">
      <c r="A2" t="s">
        <v>43</v>
      </c>
      <c r="B2">
        <v>-34.853999999999999</v>
      </c>
      <c r="C2">
        <v>-32.3568</v>
      </c>
      <c r="D2">
        <v>-35.0486</v>
      </c>
      <c r="E2">
        <v>-31.965</v>
      </c>
      <c r="F2">
        <v>-34.802999999999997</v>
      </c>
      <c r="G2">
        <v>-35.991999999999997</v>
      </c>
      <c r="H2">
        <v>-34.558</v>
      </c>
      <c r="I2">
        <v>-35.637</v>
      </c>
      <c r="J2">
        <v>-32.950000000000003</v>
      </c>
      <c r="K2">
        <v>-34.29</v>
      </c>
      <c r="L2">
        <v>-34.65</v>
      </c>
      <c r="M2">
        <v>-31.027000000000001</v>
      </c>
      <c r="N2">
        <v>-33.487000000000002</v>
      </c>
      <c r="O2">
        <v>-33.39</v>
      </c>
      <c r="P2">
        <v>-34.868000000000002</v>
      </c>
      <c r="Q2">
        <v>-33.241</v>
      </c>
      <c r="R2">
        <v>-33.241</v>
      </c>
      <c r="S2">
        <v>-33.171999999999997</v>
      </c>
      <c r="T2">
        <v>-30.937000000000001</v>
      </c>
      <c r="U2">
        <v>-33.097999999999999</v>
      </c>
      <c r="V2">
        <v>-29.442</v>
      </c>
      <c r="W2">
        <v>-35.356999999999999</v>
      </c>
      <c r="X2">
        <v>-32.235999999999997</v>
      </c>
      <c r="Y2">
        <v>-31.681999999999999</v>
      </c>
      <c r="Z2">
        <v>-30.652999999999999</v>
      </c>
      <c r="AA2">
        <v>-31.558</v>
      </c>
      <c r="AB2">
        <v>-33.122999999999998</v>
      </c>
      <c r="AC2">
        <v>-35.506999999999998</v>
      </c>
      <c r="AD2">
        <v>-33.517000000000003</v>
      </c>
      <c r="AE2">
        <v>-32.64</v>
      </c>
      <c r="AF2">
        <v>-34.387</v>
      </c>
      <c r="AG2">
        <v>-32.549999999999997</v>
      </c>
      <c r="AH2">
        <v>-35.08</v>
      </c>
      <c r="AI2">
        <v>-32.524999999999999</v>
      </c>
      <c r="AJ2">
        <v>-33.923000000000002</v>
      </c>
      <c r="AK2">
        <v>-29.78</v>
      </c>
      <c r="AL2">
        <v>-33.926000000000002</v>
      </c>
    </row>
    <row r="3" spans="1:38" x14ac:dyDescent="0.25">
      <c r="A3" t="s">
        <v>44</v>
      </c>
      <c r="B3">
        <v>146.56899999999999</v>
      </c>
      <c r="C3">
        <v>149.4683</v>
      </c>
      <c r="D3">
        <v>147.44390000000001</v>
      </c>
      <c r="E3">
        <v>141.45099999999999</v>
      </c>
      <c r="F3">
        <v>145.911</v>
      </c>
      <c r="G3">
        <v>146.38200000000001</v>
      </c>
      <c r="H3">
        <v>145.977</v>
      </c>
      <c r="I3">
        <v>145.58099999999999</v>
      </c>
      <c r="J3">
        <v>148.12</v>
      </c>
      <c r="K3">
        <v>146.04300000000001</v>
      </c>
      <c r="L3">
        <v>149.661</v>
      </c>
      <c r="M3">
        <v>150.28</v>
      </c>
      <c r="N3">
        <v>145.52000000000001</v>
      </c>
      <c r="O3">
        <v>147.80000000000001</v>
      </c>
      <c r="P3">
        <v>147.58799999999999</v>
      </c>
      <c r="Q3">
        <v>143.61699999999999</v>
      </c>
      <c r="R3">
        <v>143.61699999999999</v>
      </c>
      <c r="S3">
        <v>148.68299999999999</v>
      </c>
      <c r="T3">
        <v>151.6</v>
      </c>
      <c r="U3">
        <v>148.87</v>
      </c>
      <c r="V3">
        <v>149.80000000000001</v>
      </c>
      <c r="W3">
        <v>149.10400000000001</v>
      </c>
      <c r="X3">
        <v>148.23099999999999</v>
      </c>
      <c r="Y3">
        <v>147.798</v>
      </c>
      <c r="Z3">
        <v>151.48400000000001</v>
      </c>
      <c r="AA3">
        <v>147.19399999999999</v>
      </c>
      <c r="AB3">
        <v>148.17099999999999</v>
      </c>
      <c r="AC3">
        <v>149.09700000000001</v>
      </c>
      <c r="AD3">
        <v>148.613</v>
      </c>
      <c r="AE3">
        <v>147.86199999999999</v>
      </c>
      <c r="AF3">
        <v>142.81399999999999</v>
      </c>
      <c r="AG3">
        <v>148.94200000000001</v>
      </c>
      <c r="AH3">
        <v>147.35599999999999</v>
      </c>
      <c r="AI3">
        <v>148.95500000000001</v>
      </c>
      <c r="AJ3">
        <v>147.209</v>
      </c>
      <c r="AK3">
        <v>151.649</v>
      </c>
      <c r="AL3">
        <v>147.215</v>
      </c>
    </row>
    <row r="4" spans="1:38" x14ac:dyDescent="0.25">
      <c r="A4" t="s">
        <v>38</v>
      </c>
      <c r="B4">
        <v>190</v>
      </c>
      <c r="C4">
        <v>87</v>
      </c>
      <c r="D4">
        <v>100</v>
      </c>
      <c r="E4">
        <v>53</v>
      </c>
      <c r="F4">
        <v>150</v>
      </c>
      <c r="G4">
        <v>30</v>
      </c>
      <c r="H4">
        <v>275</v>
      </c>
      <c r="I4">
        <v>133</v>
      </c>
      <c r="J4">
        <v>69</v>
      </c>
      <c r="K4">
        <v>27</v>
      </c>
      <c r="L4">
        <v>10</v>
      </c>
      <c r="M4">
        <v>110</v>
      </c>
      <c r="N4">
        <v>85</v>
      </c>
      <c r="O4">
        <v>50</v>
      </c>
      <c r="P4">
        <v>30</v>
      </c>
      <c r="Q4">
        <v>220</v>
      </c>
      <c r="R4">
        <v>29</v>
      </c>
      <c r="S4">
        <v>46</v>
      </c>
      <c r="T4">
        <v>115</v>
      </c>
      <c r="U4">
        <v>30</v>
      </c>
      <c r="V4">
        <v>56</v>
      </c>
      <c r="W4">
        <v>12</v>
      </c>
      <c r="X4">
        <v>9</v>
      </c>
      <c r="Y4">
        <v>105</v>
      </c>
      <c r="Z4">
        <v>400</v>
      </c>
      <c r="AA4">
        <v>102</v>
      </c>
      <c r="AB4">
        <v>50</v>
      </c>
      <c r="AC4">
        <v>20</v>
      </c>
      <c r="AD4">
        <v>90</v>
      </c>
      <c r="AE4">
        <v>13</v>
      </c>
      <c r="AF4">
        <v>200</v>
      </c>
      <c r="AG4">
        <v>150</v>
      </c>
      <c r="AH4">
        <v>48</v>
      </c>
      <c r="AI4">
        <v>170</v>
      </c>
      <c r="AJ4">
        <v>90</v>
      </c>
      <c r="AK4">
        <v>20</v>
      </c>
      <c r="AL4">
        <v>53</v>
      </c>
    </row>
    <row r="5" spans="1:38" x14ac:dyDescent="0.25">
      <c r="A5" t="s">
        <v>39</v>
      </c>
      <c r="B5" s="3">
        <v>11.560704157654397</v>
      </c>
      <c r="C5" s="3">
        <v>25.524238308927867</v>
      </c>
      <c r="D5" s="3">
        <v>20.791671232876709</v>
      </c>
      <c r="E5" s="3">
        <v>22.075859395192488</v>
      </c>
      <c r="F5" s="3">
        <v>23.788784246575332</v>
      </c>
      <c r="G5" s="3">
        <v>23.306303272450517</v>
      </c>
      <c r="H5" s="3">
        <v>22.516043794105446</v>
      </c>
      <c r="I5" s="3">
        <v>23.108398135750292</v>
      </c>
      <c r="J5" s="3">
        <v>21.522931970087992</v>
      </c>
      <c r="K5" s="3">
        <v>27.502426856079843</v>
      </c>
      <c r="L5" s="3">
        <v>22.135034246575252</v>
      </c>
      <c r="M5" s="3">
        <v>25.505245433789938</v>
      </c>
      <c r="N5" s="3">
        <v>26.327594010206766</v>
      </c>
      <c r="O5" s="3">
        <v>25.205326484018098</v>
      </c>
      <c r="P5" s="3">
        <v>22.83724695585996</v>
      </c>
      <c r="Q5" s="3">
        <v>21.977277397260348</v>
      </c>
      <c r="R5" s="3">
        <v>22.399063139663014</v>
      </c>
      <c r="S5" s="3">
        <v>11.04679372642445</v>
      </c>
      <c r="T5" s="3">
        <v>25.821882072662316</v>
      </c>
      <c r="U5" s="3">
        <v>13.550426179604205</v>
      </c>
      <c r="V5" s="3">
        <v>29.311274869536931</v>
      </c>
      <c r="W5" s="3">
        <v>22.187428652967942</v>
      </c>
      <c r="X5" s="3">
        <v>0</v>
      </c>
      <c r="Y5" s="3">
        <v>27.207878886714472</v>
      </c>
      <c r="Z5" s="3">
        <v>14.820526683789916</v>
      </c>
      <c r="AA5" s="3">
        <v>24.029783888441195</v>
      </c>
      <c r="AB5" s="3">
        <v>24.280906392694064</v>
      </c>
      <c r="AC5" s="3">
        <v>18.632257420091317</v>
      </c>
      <c r="AD5" s="3">
        <v>23.455474378488063</v>
      </c>
      <c r="AE5" s="3">
        <v>0</v>
      </c>
      <c r="AF5" s="3">
        <v>22.956846746575373</v>
      </c>
      <c r="AG5" s="3">
        <v>23.16116133942171</v>
      </c>
      <c r="AH5" s="3">
        <v>15.931395072298354</v>
      </c>
      <c r="AI5" s="3">
        <v>25.839542371743097</v>
      </c>
      <c r="AJ5" s="3">
        <v>19.521482749873133</v>
      </c>
      <c r="AK5" s="3">
        <v>20.124021118721405</v>
      </c>
      <c r="AL5" s="3">
        <v>6.0802339105712084</v>
      </c>
    </row>
    <row r="6" spans="1:38" x14ac:dyDescent="0.25">
      <c r="A6" t="s">
        <v>40</v>
      </c>
      <c r="B6" s="3">
        <v>35.676927674835625</v>
      </c>
      <c r="C6" s="3">
        <v>49.714611872146122</v>
      </c>
      <c r="D6" s="3">
        <v>48.401826484018265</v>
      </c>
      <c r="E6" s="3">
        <v>44.389269406392692</v>
      </c>
      <c r="F6" s="3">
        <v>47.420091324200911</v>
      </c>
      <c r="G6" s="3">
        <v>47.009132420091326</v>
      </c>
      <c r="H6" s="3">
        <v>47.676940639269404</v>
      </c>
      <c r="I6" s="3">
        <v>48.464611872146115</v>
      </c>
      <c r="J6" s="3">
        <v>45.513698630136986</v>
      </c>
      <c r="K6" s="3">
        <v>46.546803652968038</v>
      </c>
      <c r="L6" s="3">
        <v>44.412100456621005</v>
      </c>
      <c r="M6" s="3">
        <v>48.396118721461193</v>
      </c>
      <c r="N6" s="3">
        <v>46.198630136986303</v>
      </c>
      <c r="O6" s="3">
        <v>46.660958904109592</v>
      </c>
      <c r="P6" s="3">
        <v>47.294520547945204</v>
      </c>
      <c r="Q6" s="3">
        <v>47.060502283105023</v>
      </c>
      <c r="R6" s="3">
        <v>46.478310502283108</v>
      </c>
      <c r="S6" s="3">
        <v>37.973744292237441</v>
      </c>
      <c r="T6" s="3">
        <v>48.133561643835613</v>
      </c>
      <c r="U6" s="3">
        <v>41.095890410958901</v>
      </c>
      <c r="V6" s="3">
        <v>48.150684931506845</v>
      </c>
      <c r="W6" s="3">
        <v>47.33287545787546</v>
      </c>
      <c r="X6" s="3">
        <v>0</v>
      </c>
      <c r="Y6" s="3">
        <v>50.405251141552512</v>
      </c>
      <c r="Z6" s="3">
        <v>46.775114155251138</v>
      </c>
      <c r="AA6" s="3">
        <v>47.363013698630134</v>
      </c>
      <c r="AB6" s="3">
        <v>49.446347031963469</v>
      </c>
      <c r="AC6" s="3">
        <v>45.175137362637365</v>
      </c>
      <c r="AD6" s="3">
        <v>47.265981735159819</v>
      </c>
      <c r="AE6" s="3">
        <v>0</v>
      </c>
      <c r="AF6" s="3">
        <v>46.62671232876712</v>
      </c>
      <c r="AG6" s="3">
        <v>48.253424657534246</v>
      </c>
      <c r="AH6" s="3">
        <v>45.724885844748862</v>
      </c>
      <c r="AI6" s="3">
        <v>50.536529680365291</v>
      </c>
      <c r="AJ6" s="3">
        <v>44.708904109589042</v>
      </c>
      <c r="AK6" s="3">
        <v>42.083333333333336</v>
      </c>
      <c r="AL6" s="3">
        <v>30.429089443996777</v>
      </c>
    </row>
    <row r="7" spans="1:38" x14ac:dyDescent="0.25">
      <c r="A7" t="s">
        <v>41</v>
      </c>
      <c r="B7" s="2">
        <v>39.541105752130406</v>
      </c>
      <c r="C7" s="2">
        <v>53.669137043210185</v>
      </c>
      <c r="D7" s="2">
        <v>53.720778755971423</v>
      </c>
      <c r="E7" s="2">
        <v>55.423669572208567</v>
      </c>
      <c r="F7" s="2">
        <v>56.55537622939697</v>
      </c>
      <c r="G7" s="2">
        <v>60.88635170324924</v>
      </c>
      <c r="H7" s="2">
        <v>55.359760453730821</v>
      </c>
      <c r="I7" s="2">
        <v>57.692026069774911</v>
      </c>
      <c r="J7" s="2">
        <v>52.915012431086907</v>
      </c>
      <c r="K7" s="2">
        <v>55.78840169233095</v>
      </c>
      <c r="L7" s="2">
        <v>49.039191585066888</v>
      </c>
      <c r="M7" s="2">
        <v>59.877154291449465</v>
      </c>
      <c r="N7" s="2">
        <v>66.156852838442205</v>
      </c>
      <c r="O7" s="2">
        <v>58.918954932063798</v>
      </c>
      <c r="P7" s="2">
        <v>58.529432636491968</v>
      </c>
      <c r="Q7" s="2">
        <v>61.706496599224927</v>
      </c>
      <c r="R7" s="2">
        <v>59.335284199767564</v>
      </c>
      <c r="S7" s="2">
        <v>75.135572505467948</v>
      </c>
      <c r="T7" s="2">
        <v>51.319302315184004</v>
      </c>
      <c r="U7" s="2">
        <v>64.826236325670308</v>
      </c>
      <c r="V7" s="2">
        <v>53.163829457792133</v>
      </c>
      <c r="W7" s="2">
        <v>46.384464329317247</v>
      </c>
      <c r="X7" s="2">
        <v>0</v>
      </c>
      <c r="Y7" s="2">
        <v>52.279748161567689</v>
      </c>
      <c r="Z7" s="2">
        <v>49.585958323683919</v>
      </c>
      <c r="AA7" s="2">
        <v>48.370315085270796</v>
      </c>
      <c r="AB7" s="2">
        <v>55.166078026809068</v>
      </c>
      <c r="AC7" s="2">
        <v>44.661375031916748</v>
      </c>
      <c r="AD7" s="2">
        <v>56.127549148304873</v>
      </c>
      <c r="AE7" s="2">
        <v>0</v>
      </c>
      <c r="AF7" s="2">
        <v>59.613139535263713</v>
      </c>
      <c r="AG7" s="2">
        <v>55.876760590029988</v>
      </c>
      <c r="AH7" s="2">
        <v>52.730442021767033</v>
      </c>
      <c r="AI7" s="2">
        <v>52.312870427558785</v>
      </c>
      <c r="AJ7" s="2">
        <v>50.119440195423856</v>
      </c>
      <c r="AK7" s="2">
        <v>46.260773030311519</v>
      </c>
      <c r="AL7" s="2">
        <v>41.621327248168598</v>
      </c>
    </row>
    <row r="8" spans="1:38" x14ac:dyDescent="0.25">
      <c r="A8" t="s">
        <v>42</v>
      </c>
      <c r="B8" s="2">
        <v>80087.954096841961</v>
      </c>
      <c r="C8" s="2">
        <v>240000.14542069094</v>
      </c>
      <c r="D8" s="2">
        <v>195688.72375100004</v>
      </c>
      <c r="E8" s="2">
        <v>214361.60393962314</v>
      </c>
      <c r="F8" s="2">
        <v>235711.21427199946</v>
      </c>
      <c r="G8" s="2">
        <v>248615.06829666669</v>
      </c>
      <c r="H8" s="2">
        <v>218383.78494945471</v>
      </c>
      <c r="I8" s="2">
        <v>233571.43790526336</v>
      </c>
      <c r="J8" s="2">
        <v>199532.86447391281</v>
      </c>
      <c r="K8" s="2">
        <v>268812.23975555546</v>
      </c>
      <c r="L8" s="2">
        <v>190176.82924000054</v>
      </c>
      <c r="M8" s="2">
        <v>267562.20161727327</v>
      </c>
      <c r="N8" s="2">
        <v>305154.73359411751</v>
      </c>
      <c r="O8" s="2">
        <v>260184.52595199982</v>
      </c>
      <c r="P8" s="2">
        <v>234181.27400000012</v>
      </c>
      <c r="Q8" s="2">
        <v>237595.86692909186</v>
      </c>
      <c r="R8" s="2">
        <v>232850.3969655176</v>
      </c>
      <c r="S8" s="2">
        <v>145417.25635652168</v>
      </c>
      <c r="T8" s="2">
        <v>232168.20237043462</v>
      </c>
      <c r="U8" s="2">
        <v>153899.73234666663</v>
      </c>
      <c r="V8" s="2">
        <v>273014.0931357136</v>
      </c>
      <c r="W8" s="2">
        <v>180307.42915833357</v>
      </c>
      <c r="X8" s="2">
        <v>0</v>
      </c>
      <c r="Y8" s="2">
        <v>249208.16904761834</v>
      </c>
      <c r="Z8" s="2">
        <v>128752.73123724964</v>
      </c>
      <c r="AA8" s="2">
        <v>203639.9038137242</v>
      </c>
      <c r="AB8" s="2">
        <v>234677.3123840006</v>
      </c>
      <c r="AC8" s="2">
        <v>145791.31980500056</v>
      </c>
      <c r="AD8" s="2">
        <v>230650.50057888913</v>
      </c>
      <c r="AE8" s="2">
        <v>0</v>
      </c>
      <c r="AF8" s="2">
        <v>239766.40491049958</v>
      </c>
      <c r="AG8" s="2">
        <v>226738.70088466688</v>
      </c>
      <c r="AH8" s="2">
        <v>147180.17713333349</v>
      </c>
      <c r="AI8" s="2">
        <v>236824.9587264721</v>
      </c>
      <c r="AJ8" s="2">
        <v>171416.69391888802</v>
      </c>
      <c r="AK8" s="2">
        <v>163102.92590500024</v>
      </c>
      <c r="AL8" s="2">
        <v>44337.409415094276</v>
      </c>
    </row>
    <row r="9" spans="1:38" x14ac:dyDescent="0.25">
      <c r="A9" s="1" t="s">
        <v>45</v>
      </c>
      <c r="B9" s="3">
        <v>67.397260273972606</v>
      </c>
      <c r="C9" s="3">
        <v>99.726027397260282</v>
      </c>
      <c r="D9" s="3">
        <v>96.986301369863014</v>
      </c>
      <c r="E9" s="3">
        <v>93.69863013698631</v>
      </c>
      <c r="F9" s="3">
        <v>96.438356164383563</v>
      </c>
      <c r="G9" s="3">
        <v>99.178082191780831</v>
      </c>
      <c r="H9" s="3">
        <v>96.712328767123296</v>
      </c>
      <c r="I9" s="3">
        <v>97.808219178082183</v>
      </c>
      <c r="J9" s="3">
        <v>92.602739726027394</v>
      </c>
      <c r="K9" s="3">
        <v>96.164383561643845</v>
      </c>
      <c r="L9" s="3">
        <v>99.726027397260282</v>
      </c>
      <c r="M9" s="3">
        <v>97.808219178082183</v>
      </c>
      <c r="N9" s="3">
        <v>96.438356164383563</v>
      </c>
      <c r="O9" s="3">
        <v>99.726027397260282</v>
      </c>
      <c r="P9" s="3">
        <v>100</v>
      </c>
      <c r="Q9" s="3">
        <v>94.246575342465761</v>
      </c>
      <c r="R9" s="3">
        <v>97.260273972602747</v>
      </c>
      <c r="S9" s="3">
        <v>99.726027397260282</v>
      </c>
      <c r="T9" s="3">
        <v>97.260273972602747</v>
      </c>
      <c r="U9" s="3">
        <v>98.630136986301366</v>
      </c>
      <c r="V9" s="3">
        <v>97.534246575342465</v>
      </c>
      <c r="W9" s="3">
        <v>99.726027397260282</v>
      </c>
      <c r="X9" s="3">
        <v>0</v>
      </c>
      <c r="Y9" s="3">
        <v>99.452054794520549</v>
      </c>
      <c r="Z9" s="3">
        <v>96.712328767123296</v>
      </c>
      <c r="AA9" s="3">
        <v>97.534246575342465</v>
      </c>
      <c r="AB9" s="3">
        <v>100</v>
      </c>
      <c r="AC9" s="3">
        <v>98.904109589041099</v>
      </c>
      <c r="AD9" s="3">
        <v>96.164383561643845</v>
      </c>
      <c r="AE9" s="3">
        <v>0</v>
      </c>
      <c r="AF9" s="3">
        <v>93.69863013698631</v>
      </c>
      <c r="AG9" s="3">
        <v>98.904109589041099</v>
      </c>
      <c r="AH9" s="3">
        <v>96.712328767123296</v>
      </c>
      <c r="AI9" s="3">
        <v>100</v>
      </c>
      <c r="AJ9" s="3">
        <v>92.876712328767113</v>
      </c>
      <c r="AK9" s="3">
        <v>96.986301369863014</v>
      </c>
      <c r="AL9" s="3">
        <v>39.178082191780824</v>
      </c>
    </row>
    <row r="10" spans="1:38" x14ac:dyDescent="0.25">
      <c r="A10" s="1" t="s">
        <v>46</v>
      </c>
      <c r="B10" s="3">
        <v>37.534246575342465</v>
      </c>
      <c r="C10" s="3">
        <v>49.315068493150683</v>
      </c>
      <c r="D10" s="3">
        <v>52.054794520547944</v>
      </c>
      <c r="E10" s="3">
        <v>60.547945205479451</v>
      </c>
      <c r="F10" s="3">
        <v>49.041095890410958</v>
      </c>
      <c r="G10" s="3">
        <v>48.767123287671232</v>
      </c>
      <c r="H10" s="3">
        <v>43.835616438356162</v>
      </c>
      <c r="I10" s="3">
        <v>48.493150684931507</v>
      </c>
      <c r="J10" s="3">
        <v>55.06849315068493</v>
      </c>
      <c r="K10" s="3">
        <v>50.410958904109592</v>
      </c>
      <c r="L10" s="3">
        <v>55.06849315068493</v>
      </c>
      <c r="M10" s="3">
        <v>61.095890410958908</v>
      </c>
      <c r="N10" s="3">
        <v>49.315068493150683</v>
      </c>
      <c r="O10" s="3">
        <v>49.315068493150683</v>
      </c>
      <c r="P10" s="3">
        <v>52.602739726027394</v>
      </c>
      <c r="Q10" s="3">
        <v>44.93150684931507</v>
      </c>
      <c r="R10" s="3">
        <v>46.575342465753423</v>
      </c>
      <c r="S10" s="3">
        <v>40</v>
      </c>
      <c r="T10" s="3">
        <v>50.684931506849317</v>
      </c>
      <c r="U10" s="3">
        <v>43.561643835616437</v>
      </c>
      <c r="V10" s="3">
        <v>52.054794520547944</v>
      </c>
      <c r="W10" s="3">
        <v>54.520547945205479</v>
      </c>
      <c r="X10" s="3">
        <v>0</v>
      </c>
      <c r="Y10" s="3">
        <v>50.684931506849317</v>
      </c>
      <c r="Z10" s="3">
        <v>38.904109589041099</v>
      </c>
      <c r="AA10" s="3">
        <v>61.643835616438359</v>
      </c>
      <c r="AB10" s="3">
        <v>54.520547945205479</v>
      </c>
      <c r="AC10" s="3">
        <v>53.972602739726028</v>
      </c>
      <c r="AD10" s="3">
        <v>55.342465753424655</v>
      </c>
      <c r="AE10" s="3">
        <v>0</v>
      </c>
      <c r="AF10" s="3">
        <v>47.945205479452049</v>
      </c>
      <c r="AG10" s="3">
        <v>53.972602739726028</v>
      </c>
      <c r="AH10" s="3">
        <v>51.506849315068493</v>
      </c>
      <c r="AI10" s="3">
        <v>50.136986301369866</v>
      </c>
      <c r="AJ10" s="3">
        <v>56.164383561643838</v>
      </c>
      <c r="AK10" s="3">
        <v>57.534246575342465</v>
      </c>
      <c r="AL10" s="3">
        <v>30.410958904109592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CB76-0808-4C8B-85AC-54F4E9997E99}">
  <dimension ref="A1:AL10"/>
  <sheetViews>
    <sheetView workbookViewId="0">
      <selection activeCell="D33" sqref="D33"/>
    </sheetView>
  </sheetViews>
  <sheetFormatPr defaultRowHeight="14.3" x14ac:dyDescent="0.25"/>
  <cols>
    <col min="1" max="1" width="42.25" bestFit="1" customWidth="1"/>
    <col min="2" max="3" width="12.75" bestFit="1" customWidth="1"/>
    <col min="4" max="4" width="21.375" bestFit="1" customWidth="1"/>
    <col min="5" max="5" width="21.875" bestFit="1" customWidth="1"/>
    <col min="6" max="6" width="18.125" bestFit="1" customWidth="1"/>
    <col min="7" max="7" width="20" bestFit="1" customWidth="1"/>
    <col min="8" max="8" width="22.625" bestFit="1" customWidth="1"/>
    <col min="9" max="9" width="25" bestFit="1" customWidth="1"/>
    <col min="10" max="10" width="25.375" bestFit="1" customWidth="1"/>
    <col min="11" max="11" width="23" bestFit="1" customWidth="1"/>
    <col min="12" max="12" width="26" bestFit="1" customWidth="1"/>
    <col min="13" max="13" width="20.375" bestFit="1" customWidth="1"/>
    <col min="14" max="14" width="26.625" bestFit="1" customWidth="1"/>
    <col min="15" max="15" width="19.875" bestFit="1" customWidth="1"/>
    <col min="16" max="16" width="19.75" bestFit="1" customWidth="1"/>
    <col min="17" max="17" width="18.5" bestFit="1" customWidth="1"/>
    <col min="18" max="18" width="22.375" bestFit="1" customWidth="1"/>
    <col min="19" max="19" width="21.75" bestFit="1" customWidth="1"/>
  </cols>
  <sheetData>
    <row r="1" spans="1:38" x14ac:dyDescent="0.25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</row>
    <row r="2" spans="1:38" x14ac:dyDescent="0.25">
      <c r="A2" t="s">
        <v>43</v>
      </c>
      <c r="B2">
        <v>-34.695</v>
      </c>
      <c r="C2">
        <v>-34.695</v>
      </c>
      <c r="D2">
        <v>-36.556699999999999</v>
      </c>
      <c r="E2">
        <v>-32.46</v>
      </c>
      <c r="F2">
        <v>-35.231999999999999</v>
      </c>
      <c r="G2">
        <v>-34.895000000000003</v>
      </c>
      <c r="H2">
        <v>-34.457000000000001</v>
      </c>
      <c r="I2">
        <v>-32.75</v>
      </c>
      <c r="J2">
        <v>-34.806699999999999</v>
      </c>
      <c r="K2">
        <v>-33.5867</v>
      </c>
      <c r="L2">
        <v>-34.612000000000002</v>
      </c>
      <c r="M2">
        <v>-34.798299999999998</v>
      </c>
      <c r="N2">
        <v>-34.7483</v>
      </c>
      <c r="O2">
        <v>-29.7</v>
      </c>
      <c r="P2">
        <v>-31.895</v>
      </c>
      <c r="Q2">
        <v>-34.4</v>
      </c>
      <c r="R2">
        <v>-29.85</v>
      </c>
      <c r="S2">
        <v>-35.293300000000002</v>
      </c>
    </row>
    <row r="3" spans="1:38" x14ac:dyDescent="0.25">
      <c r="A3" t="s">
        <v>44</v>
      </c>
      <c r="B3">
        <v>149.02000000000001</v>
      </c>
      <c r="C3">
        <v>149.02000000000001</v>
      </c>
      <c r="D3">
        <v>149.17330000000001</v>
      </c>
      <c r="E3">
        <v>148.98500000000001</v>
      </c>
      <c r="F3">
        <v>149.44970000000001</v>
      </c>
      <c r="G3">
        <v>149.3733</v>
      </c>
      <c r="H3">
        <v>149.45169999999999</v>
      </c>
      <c r="I3">
        <v>149.69</v>
      </c>
      <c r="J3">
        <v>149.27670000000001</v>
      </c>
      <c r="K3">
        <v>149.1233</v>
      </c>
      <c r="L3">
        <v>149.41800000000001</v>
      </c>
      <c r="M3">
        <v>149.29499999999999</v>
      </c>
      <c r="N3">
        <v>148.89330000000001</v>
      </c>
      <c r="O3">
        <v>151.27500000000001</v>
      </c>
      <c r="P3">
        <v>141.15170000000001</v>
      </c>
      <c r="Q3">
        <v>149.80000000000001</v>
      </c>
      <c r="R3">
        <v>151.65</v>
      </c>
      <c r="S3">
        <v>149.7133</v>
      </c>
    </row>
    <row r="4" spans="1:38" x14ac:dyDescent="0.25">
      <c r="A4" t="s">
        <v>38</v>
      </c>
      <c r="B4">
        <v>155</v>
      </c>
      <c r="C4">
        <v>82</v>
      </c>
      <c r="D4">
        <v>113</v>
      </c>
      <c r="E4">
        <v>111</v>
      </c>
      <c r="F4">
        <v>140</v>
      </c>
      <c r="G4">
        <v>219</v>
      </c>
      <c r="H4">
        <v>91</v>
      </c>
      <c r="I4">
        <v>138</v>
      </c>
      <c r="J4">
        <v>30</v>
      </c>
      <c r="K4">
        <v>140</v>
      </c>
      <c r="L4">
        <v>268</v>
      </c>
      <c r="M4">
        <v>47</v>
      </c>
      <c r="N4">
        <v>384</v>
      </c>
      <c r="O4">
        <v>270</v>
      </c>
      <c r="P4">
        <v>198</v>
      </c>
      <c r="Q4">
        <v>106</v>
      </c>
      <c r="R4">
        <v>172</v>
      </c>
      <c r="S4">
        <v>48</v>
      </c>
    </row>
    <row r="5" spans="1:38" x14ac:dyDescent="0.25">
      <c r="A5" t="s">
        <v>39</v>
      </c>
      <c r="B5" s="3">
        <v>21.366154441007438</v>
      </c>
      <c r="C5" s="3">
        <v>28.331295940527667</v>
      </c>
      <c r="D5" s="3">
        <v>31.78268679031817</v>
      </c>
      <c r="E5" s="3">
        <v>29.916019786910258</v>
      </c>
      <c r="F5" s="3">
        <v>26.156538649706569</v>
      </c>
      <c r="G5" s="3">
        <v>26.045635776985566</v>
      </c>
      <c r="H5" s="3">
        <v>32.234523182297103</v>
      </c>
      <c r="I5" s="3">
        <v>27.931844351796585</v>
      </c>
      <c r="J5" s="3">
        <v>32.912157534246674</v>
      </c>
      <c r="K5" s="3">
        <v>0.45183993803000649</v>
      </c>
      <c r="L5" s="3">
        <v>33.322372512437809</v>
      </c>
      <c r="M5" s="3">
        <v>35.191998202661871</v>
      </c>
      <c r="N5" s="3">
        <v>2.4992686929223811</v>
      </c>
      <c r="O5" s="3">
        <v>30.364816717402444</v>
      </c>
      <c r="P5" s="3">
        <v>33.600770836216078</v>
      </c>
      <c r="Q5" s="3">
        <v>30.855485913672652</v>
      </c>
      <c r="R5" s="3">
        <v>28.895641194117132</v>
      </c>
      <c r="S5" s="3">
        <v>30.793226788432449</v>
      </c>
    </row>
    <row r="6" spans="1:38" x14ac:dyDescent="0.25">
      <c r="A6" t="s">
        <v>40</v>
      </c>
      <c r="B6" s="3">
        <v>78.784246575342465</v>
      </c>
      <c r="C6" s="3">
        <v>83.270547945205479</v>
      </c>
      <c r="D6" s="3">
        <v>85.753424657534254</v>
      </c>
      <c r="E6" s="3">
        <v>85.644977168949779</v>
      </c>
      <c r="F6" s="3">
        <v>63.972602739726028</v>
      </c>
      <c r="G6" s="3">
        <v>87.631278538812779</v>
      </c>
      <c r="H6" s="3">
        <v>92.905251141552512</v>
      </c>
      <c r="I6" s="3">
        <v>91.638127853881286</v>
      </c>
      <c r="J6" s="3">
        <v>87.043378995433784</v>
      </c>
      <c r="K6" s="3">
        <v>24.428571428571427</v>
      </c>
      <c r="L6" s="3">
        <v>95.365296803652967</v>
      </c>
      <c r="M6" s="3">
        <v>86.849315068493155</v>
      </c>
      <c r="N6" s="3">
        <v>68.937575030011999</v>
      </c>
      <c r="O6" s="3">
        <v>89.623287671232873</v>
      </c>
      <c r="P6" s="3">
        <v>84.252283105022826</v>
      </c>
      <c r="Q6" s="3">
        <v>92.654109589041099</v>
      </c>
      <c r="R6" s="3">
        <v>88.281963470319639</v>
      </c>
      <c r="S6" s="3">
        <v>79.166666666666657</v>
      </c>
    </row>
    <row r="7" spans="1:38" x14ac:dyDescent="0.25">
      <c r="A7" t="s">
        <v>41</v>
      </c>
      <c r="B7" s="2">
        <v>80.398911095148293</v>
      </c>
      <c r="C7" s="2">
        <v>93.887230615161513</v>
      </c>
      <c r="D7" s="2">
        <v>89.051195858999151</v>
      </c>
      <c r="E7" s="2">
        <v>91.716058360918439</v>
      </c>
      <c r="F7" s="2">
        <v>92.689028452778118</v>
      </c>
      <c r="G7" s="2">
        <v>82.801459385500564</v>
      </c>
      <c r="H7" s="2">
        <v>84.150428696253428</v>
      </c>
      <c r="I7" s="2">
        <v>86.500781525682541</v>
      </c>
      <c r="J7" s="2">
        <v>86.010529785884174</v>
      </c>
      <c r="K7" s="2">
        <v>53.890237991902787</v>
      </c>
      <c r="L7" s="2">
        <v>84.005174557086008</v>
      </c>
      <c r="M7" s="2">
        <v>87.185173239649487</v>
      </c>
      <c r="N7" s="2">
        <v>60.075066855077857</v>
      </c>
      <c r="O7" s="2">
        <v>93.468789715409258</v>
      </c>
      <c r="P7" s="2">
        <v>92.05206451241834</v>
      </c>
      <c r="Q7" s="2">
        <v>87.797079375816182</v>
      </c>
      <c r="R7" s="2">
        <v>92.992683436415575</v>
      </c>
      <c r="S7" s="2">
        <v>93.765685718943473</v>
      </c>
    </row>
    <row r="8" spans="1:38" x14ac:dyDescent="0.25">
      <c r="A8" t="s">
        <v>42</v>
      </c>
      <c r="B8" s="2">
        <v>300961.28459612839</v>
      </c>
      <c r="C8" s="2">
        <v>466022.69961219328</v>
      </c>
      <c r="D8" s="2">
        <v>495866.15385398152</v>
      </c>
      <c r="E8" s="2">
        <v>480710.15380630468</v>
      </c>
      <c r="F8" s="2">
        <v>424759.11197857326</v>
      </c>
      <c r="G8" s="2">
        <v>377839.23759817338</v>
      </c>
      <c r="H8" s="2">
        <v>475238.57509560545</v>
      </c>
      <c r="I8" s="2">
        <v>423305.33930289897</v>
      </c>
      <c r="J8" s="2">
        <v>495954.77695666475</v>
      </c>
      <c r="K8" s="2">
        <v>4266.0782664285762</v>
      </c>
      <c r="L8" s="2">
        <v>490428.90126753971</v>
      </c>
      <c r="M8" s="2">
        <v>537552.22458297876</v>
      </c>
      <c r="N8" s="2">
        <v>26305.182164583366</v>
      </c>
      <c r="O8" s="2">
        <v>497246.09952222183</v>
      </c>
      <c r="P8" s="2">
        <v>541897.16088434728</v>
      </c>
      <c r="Q8" s="2">
        <v>474620.57484905521</v>
      </c>
      <c r="R8" s="2">
        <v>470776.97913778853</v>
      </c>
      <c r="S8" s="2">
        <v>505863.37403541716</v>
      </c>
    </row>
    <row r="9" spans="1:38" x14ac:dyDescent="0.25">
      <c r="A9" s="1" t="s">
        <v>45</v>
      </c>
      <c r="B9" s="3">
        <v>92.328767123287676</v>
      </c>
      <c r="C9" s="3">
        <v>100</v>
      </c>
      <c r="D9" s="3">
        <v>100</v>
      </c>
      <c r="E9" s="3">
        <v>100</v>
      </c>
      <c r="F9" s="3">
        <v>98.082191780821915</v>
      </c>
      <c r="G9" s="3">
        <v>100.27397260273973</v>
      </c>
      <c r="H9" s="3">
        <v>100.27397260273973</v>
      </c>
      <c r="I9" s="3">
        <v>99.726027397260282</v>
      </c>
      <c r="J9" s="3">
        <v>100.27397260273973</v>
      </c>
      <c r="K9" s="3">
        <v>15.890410958904111</v>
      </c>
      <c r="L9" s="3">
        <v>100.27397260273973</v>
      </c>
      <c r="M9" s="3">
        <v>100</v>
      </c>
      <c r="N9" s="3">
        <v>35.61643835616438</v>
      </c>
      <c r="O9" s="3">
        <v>100.27397260273973</v>
      </c>
      <c r="P9" s="3">
        <v>94.794520547945211</v>
      </c>
      <c r="Q9" s="3">
        <v>100</v>
      </c>
      <c r="R9" s="3">
        <v>100</v>
      </c>
      <c r="S9" s="3">
        <v>99.726027397260282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5">
      <c r="A10" s="1" t="s">
        <v>46</v>
      </c>
      <c r="B10" s="3">
        <v>38.356164383561641</v>
      </c>
      <c r="C10" s="3">
        <v>39.178082191780824</v>
      </c>
      <c r="D10" s="3">
        <v>39.178082191780824</v>
      </c>
      <c r="E10" s="3">
        <v>45.205479452054789</v>
      </c>
      <c r="F10" s="3">
        <v>36.164383561643838</v>
      </c>
      <c r="G10" s="3">
        <v>37.80821917808219</v>
      </c>
      <c r="H10" s="3">
        <v>37.80821917808219</v>
      </c>
      <c r="I10" s="3">
        <v>38.630136986301373</v>
      </c>
      <c r="J10" s="3">
        <v>40.821917808219176</v>
      </c>
      <c r="K10" s="3">
        <v>12.328767123287671</v>
      </c>
      <c r="L10" s="3">
        <v>41.095890410958901</v>
      </c>
      <c r="M10" s="3">
        <v>42.739726027397261</v>
      </c>
      <c r="N10" s="3">
        <v>18.082191780821919</v>
      </c>
      <c r="O10" s="3">
        <v>41.917808219178085</v>
      </c>
      <c r="P10" s="3">
        <v>50.684931506849317</v>
      </c>
      <c r="Q10" s="3">
        <v>36.986301369863014</v>
      </c>
      <c r="R10" s="3">
        <v>40.547945205479451</v>
      </c>
      <c r="S10" s="3">
        <v>38.904109589041099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FF4C2-D096-4761-904D-BA7BC16C549F}">
  <dimension ref="A1:L10"/>
  <sheetViews>
    <sheetView workbookViewId="0">
      <selection activeCell="B52" sqref="B52"/>
    </sheetView>
  </sheetViews>
  <sheetFormatPr defaultRowHeight="14.3" x14ac:dyDescent="0.25"/>
  <cols>
    <col min="1" max="1" width="42.25" bestFit="1" customWidth="1"/>
    <col min="2" max="2" width="20.375" bestFit="1" customWidth="1"/>
    <col min="3" max="3" width="18.625" bestFit="1" customWidth="1"/>
    <col min="4" max="4" width="22.5" bestFit="1" customWidth="1"/>
    <col min="5" max="5" width="27" bestFit="1" customWidth="1"/>
    <col min="6" max="6" width="26.75" bestFit="1" customWidth="1"/>
    <col min="7" max="7" width="18.75" bestFit="1" customWidth="1"/>
    <col min="8" max="8" width="17.5" bestFit="1" customWidth="1"/>
    <col min="9" max="9" width="21.25" bestFit="1" customWidth="1"/>
    <col min="10" max="10" width="18.5" bestFit="1" customWidth="1"/>
    <col min="11" max="11" width="18.125" bestFit="1" customWidth="1"/>
    <col min="12" max="12" width="18.5" bestFit="1" customWidth="1"/>
  </cols>
  <sheetData>
    <row r="1" spans="1:12" x14ac:dyDescent="0.25">
      <c r="A1" t="s">
        <v>47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5">
      <c r="A2" t="s">
        <v>43</v>
      </c>
      <c r="B2">
        <v>-34.672800000000002</v>
      </c>
      <c r="C2">
        <v>-35.883200000000002</v>
      </c>
      <c r="D2">
        <v>-35.732100000000003</v>
      </c>
      <c r="E2">
        <v>-36.463999999999999</v>
      </c>
      <c r="F2">
        <v>-36.488100000000003</v>
      </c>
      <c r="G2">
        <v>-34.227899999999998</v>
      </c>
      <c r="H2">
        <v>-35.020499999999998</v>
      </c>
      <c r="I2">
        <v>-36.159300000000002</v>
      </c>
      <c r="J2">
        <v>-34.802599999999998</v>
      </c>
      <c r="K2">
        <v>-36.499699999999997</v>
      </c>
      <c r="L2">
        <v>-34.396500000000003</v>
      </c>
    </row>
    <row r="3" spans="1:12" x14ac:dyDescent="0.25">
      <c r="A3" t="s">
        <v>44</v>
      </c>
      <c r="B3">
        <v>142.74979999999999</v>
      </c>
      <c r="C3">
        <v>144.23660000000001</v>
      </c>
      <c r="D3">
        <v>143.7843</v>
      </c>
      <c r="E3">
        <v>146.221</v>
      </c>
      <c r="F3">
        <v>146.14689999999999</v>
      </c>
      <c r="G3">
        <v>142.28030000000001</v>
      </c>
      <c r="H3">
        <v>142.30019999999999</v>
      </c>
      <c r="I3">
        <v>145.47389999999999</v>
      </c>
      <c r="J3">
        <v>142.54329999999999</v>
      </c>
      <c r="K3">
        <v>146.1146</v>
      </c>
      <c r="L3">
        <v>142.17310000000001</v>
      </c>
    </row>
    <row r="4" spans="1:12" x14ac:dyDescent="0.25">
      <c r="A4" t="s">
        <v>38</v>
      </c>
      <c r="B4">
        <v>88</v>
      </c>
      <c r="C4">
        <v>27</v>
      </c>
      <c r="D4">
        <v>50</v>
      </c>
      <c r="E4">
        <v>102</v>
      </c>
      <c r="F4">
        <v>110</v>
      </c>
      <c r="G4">
        <v>90</v>
      </c>
      <c r="H4">
        <v>200</v>
      </c>
      <c r="I4">
        <v>100</v>
      </c>
      <c r="J4">
        <v>88</v>
      </c>
      <c r="K4">
        <v>85</v>
      </c>
      <c r="L4">
        <v>81</v>
      </c>
    </row>
    <row r="5" spans="1:12" s="3" customFormat="1" x14ac:dyDescent="0.25">
      <c r="A5" s="3" t="s">
        <v>39</v>
      </c>
      <c r="B5" s="3">
        <f>0.177854465026982*100</f>
        <v>17.7854465026982</v>
      </c>
      <c r="C5" s="3">
        <f>0.188618214104515*100</f>
        <v>18.861821410451498</v>
      </c>
      <c r="D5" s="3">
        <f>0.235954691780821*100</f>
        <v>23.595469178082102</v>
      </c>
      <c r="E5" s="3">
        <v>2.6768958725042532E-3</v>
      </c>
      <c r="F5" s="3">
        <f>0.209198505603985*100</f>
        <v>20.919850560398501</v>
      </c>
      <c r="G5" s="3">
        <f>0.198070592338914*100</f>
        <v>19.807059233891401</v>
      </c>
      <c r="H5" s="3">
        <f>0.197387454337899*100</f>
        <v>19.738745433789902</v>
      </c>
      <c r="I5" s="3">
        <f>0.160549109589042*100</f>
        <v>16.054910958904202</v>
      </c>
      <c r="J5" s="3">
        <f>0.176887141967621*100</f>
        <v>17.688714196762099</v>
      </c>
      <c r="K5" s="3">
        <f>0.190046823798012*100</f>
        <v>19.004682379801199</v>
      </c>
      <c r="L5" s="3">
        <f>100*0.192030800777946</f>
        <v>19.203080077794599</v>
      </c>
    </row>
    <row r="6" spans="1:12" s="3" customFormat="1" x14ac:dyDescent="0.25">
      <c r="A6" s="3" t="s">
        <v>40</v>
      </c>
      <c r="B6" s="2">
        <v>49.851598173515981</v>
      </c>
      <c r="C6" s="2">
        <v>40.69063926940639</v>
      </c>
      <c r="D6" s="2">
        <v>48.270547945205479</v>
      </c>
      <c r="E6" s="2">
        <v>34.594594594594597</v>
      </c>
      <c r="F6" s="2">
        <v>46.352739726027394</v>
      </c>
      <c r="G6" s="2">
        <v>45.976027397260275</v>
      </c>
      <c r="H6" s="2">
        <v>48.510273972602739</v>
      </c>
      <c r="I6" s="2">
        <v>49.948630136986303</v>
      </c>
      <c r="J6" s="2">
        <v>46.695205479452056</v>
      </c>
      <c r="K6" s="2">
        <v>51.512557077625573</v>
      </c>
      <c r="L6" s="2">
        <v>45.987442922374427</v>
      </c>
    </row>
    <row r="7" spans="1:12" x14ac:dyDescent="0.25">
      <c r="A7" t="s">
        <v>41</v>
      </c>
      <c r="B7" s="2">
        <v>13.881199762662808</v>
      </c>
      <c r="C7" s="2">
        <v>15.753165794255269</v>
      </c>
      <c r="D7" s="2">
        <v>7.5604357852348167</v>
      </c>
      <c r="E7" s="2">
        <v>-10.004020824797442</v>
      </c>
      <c r="F7" s="2">
        <v>23.993774350185447</v>
      </c>
      <c r="G7" s="2">
        <v>24.075429117356343</v>
      </c>
      <c r="H7" s="2">
        <v>12.941657731840888</v>
      </c>
      <c r="I7" s="2">
        <v>44.837943224885514</v>
      </c>
      <c r="J7" s="2">
        <v>19.925660499186069</v>
      </c>
      <c r="K7" s="2">
        <v>26.0800903413366</v>
      </c>
      <c r="L7" s="2">
        <v>21.133783124766751</v>
      </c>
    </row>
    <row r="8" spans="1:12" x14ac:dyDescent="0.25">
      <c r="A8" t="s">
        <v>42</v>
      </c>
      <c r="B8" s="2">
        <v>43253.960427273021</v>
      </c>
      <c r="C8" s="2">
        <v>52057.771655555516</v>
      </c>
      <c r="D8" s="2">
        <v>31254.283575999703</v>
      </c>
      <c r="E8" s="2">
        <v>-469.18073039215705</v>
      </c>
      <c r="F8" s="2">
        <v>87940.969647272417</v>
      </c>
      <c r="G8" s="2">
        <v>83546.476546667152</v>
      </c>
      <c r="H8" s="2">
        <v>44755.205723000137</v>
      </c>
      <c r="I8" s="2">
        <v>126121.08139700012</v>
      </c>
      <c r="J8" s="2">
        <v>61750.871769317957</v>
      </c>
      <c r="K8" s="2">
        <v>86836.799607059002</v>
      </c>
      <c r="L8" s="2">
        <v>71102.069441975531</v>
      </c>
    </row>
    <row r="9" spans="1:12" s="3" customFormat="1" x14ac:dyDescent="0.25">
      <c r="A9" s="3" t="s">
        <v>45</v>
      </c>
      <c r="B9" s="2">
        <v>99.726027397260296</v>
      </c>
      <c r="C9" s="2">
        <v>92.602739726027409</v>
      </c>
      <c r="D9" s="2">
        <v>99.178082191780831</v>
      </c>
      <c r="E9" s="2">
        <v>7.397260273972603</v>
      </c>
      <c r="F9" s="2">
        <v>99.726027397260282</v>
      </c>
      <c r="G9" s="2">
        <v>100</v>
      </c>
      <c r="H9" s="2">
        <v>98.630136986301366</v>
      </c>
      <c r="I9" s="2">
        <v>100</v>
      </c>
      <c r="J9" s="2">
        <v>99.452054794520549</v>
      </c>
      <c r="K9" s="2">
        <v>100</v>
      </c>
      <c r="L9" s="2">
        <v>100</v>
      </c>
    </row>
    <row r="10" spans="1:12" s="3" customFormat="1" x14ac:dyDescent="0.25">
      <c r="A10" s="3" t="s">
        <v>46</v>
      </c>
      <c r="B10" s="2">
        <v>48.219178082191782</v>
      </c>
      <c r="C10" s="2">
        <v>48.219178082191782</v>
      </c>
      <c r="D10" s="2">
        <v>46.849315068493155</v>
      </c>
      <c r="E10" s="2">
        <v>6.8493150684931505</v>
      </c>
      <c r="F10" s="2">
        <v>48.219178082191782</v>
      </c>
      <c r="G10" s="2">
        <v>43.835616438356162</v>
      </c>
      <c r="H10" s="2">
        <v>49.589041095890416</v>
      </c>
      <c r="I10" s="2">
        <v>44.657534246575345</v>
      </c>
      <c r="J10" s="2">
        <v>46.301369863013697</v>
      </c>
      <c r="K10" s="2">
        <v>46.027397260273972</v>
      </c>
      <c r="L10" s="2">
        <v>43.287671232876711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81B49-A69C-444E-8FA4-D8A1FC38641D}">
  <dimension ref="A1:AL10"/>
  <sheetViews>
    <sheetView tabSelected="1" topLeftCell="G1" workbookViewId="0">
      <selection activeCell="N15" sqref="N15"/>
    </sheetView>
  </sheetViews>
  <sheetFormatPr defaultRowHeight="14.3" x14ac:dyDescent="0.25"/>
  <cols>
    <col min="1" max="1" width="42.25" bestFit="1" customWidth="1"/>
    <col min="2" max="2" width="17.25" bestFit="1" customWidth="1"/>
    <col min="3" max="3" width="20.375" bestFit="1" customWidth="1"/>
    <col min="4" max="5" width="22.75" bestFit="1" customWidth="1"/>
    <col min="6" max="6" width="25.5" bestFit="1" customWidth="1"/>
    <col min="7" max="7" width="25.625" bestFit="1" customWidth="1"/>
    <col min="8" max="8" width="22.375" bestFit="1" customWidth="1"/>
    <col min="9" max="9" width="21.5" bestFit="1" customWidth="1"/>
    <col min="10" max="10" width="17.875" bestFit="1" customWidth="1"/>
    <col min="11" max="11" width="22.75" bestFit="1" customWidth="1"/>
    <col min="12" max="12" width="17.25" bestFit="1" customWidth="1"/>
    <col min="13" max="14" width="26.5" bestFit="1" customWidth="1"/>
    <col min="15" max="15" width="16.25" bestFit="1" customWidth="1"/>
    <col min="16" max="16" width="21.25" bestFit="1" customWidth="1"/>
    <col min="17" max="17" width="22" bestFit="1" customWidth="1"/>
    <col min="18" max="18" width="26.125" bestFit="1" customWidth="1"/>
    <col min="19" max="20" width="24.5" bestFit="1" customWidth="1"/>
    <col min="21" max="21" width="21.25" bestFit="1" customWidth="1"/>
    <col min="22" max="22" width="23.5" bestFit="1" customWidth="1"/>
    <col min="23" max="23" width="30.875" bestFit="1" customWidth="1"/>
    <col min="24" max="24" width="24.25" bestFit="1" customWidth="1"/>
    <col min="25" max="25" width="19.5" bestFit="1" customWidth="1"/>
    <col min="26" max="26" width="21" bestFit="1" customWidth="1"/>
    <col min="27" max="27" width="24.5" bestFit="1" customWidth="1"/>
    <col min="28" max="28" width="19" bestFit="1" customWidth="1"/>
    <col min="29" max="29" width="24" bestFit="1" customWidth="1"/>
    <col min="30" max="30" width="19.25" bestFit="1" customWidth="1"/>
    <col min="31" max="31" width="18.875" bestFit="1" customWidth="1"/>
  </cols>
  <sheetData>
    <row r="1" spans="1:38" x14ac:dyDescent="0.25">
      <c r="A1" t="s">
        <v>117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150</v>
      </c>
      <c r="Q1" t="s">
        <v>151</v>
      </c>
      <c r="R1" t="s">
        <v>152</v>
      </c>
      <c r="S1" t="s">
        <v>153</v>
      </c>
      <c r="T1" t="s">
        <v>154</v>
      </c>
      <c r="U1" t="s">
        <v>155</v>
      </c>
      <c r="V1" t="s">
        <v>156</v>
      </c>
      <c r="W1" t="s">
        <v>157</v>
      </c>
      <c r="X1" t="s">
        <v>158</v>
      </c>
      <c r="Y1" t="s">
        <v>159</v>
      </c>
      <c r="Z1" t="s">
        <v>160</v>
      </c>
      <c r="AA1" t="s">
        <v>161</v>
      </c>
      <c r="AB1" t="s">
        <v>162</v>
      </c>
      <c r="AC1" t="s">
        <v>163</v>
      </c>
      <c r="AD1" t="s">
        <v>164</v>
      </c>
      <c r="AE1" t="s">
        <v>165</v>
      </c>
    </row>
    <row r="2" spans="1:38" x14ac:dyDescent="0.25">
      <c r="A2" t="s">
        <v>43</v>
      </c>
      <c r="B2">
        <v>-37.241100000000003</v>
      </c>
      <c r="C2">
        <v>-38.781100000000002</v>
      </c>
      <c r="D2">
        <v>-37.975000000000001</v>
      </c>
      <c r="E2">
        <v>-37.975000000000001</v>
      </c>
      <c r="F2">
        <v>-36.942700000000002</v>
      </c>
      <c r="G2">
        <v>-37.326700000000002</v>
      </c>
      <c r="H2">
        <v>-37.0593</v>
      </c>
      <c r="I2">
        <v>-37.121400000000001</v>
      </c>
      <c r="J2">
        <v>-36.375799999999998</v>
      </c>
      <c r="K2">
        <v>-37.922199999999997</v>
      </c>
      <c r="L2">
        <v>-37.72</v>
      </c>
      <c r="M2">
        <v>-38.543599999999998</v>
      </c>
      <c r="N2">
        <v>-38.555</v>
      </c>
      <c r="O2">
        <v>-36.590000000000003</v>
      </c>
      <c r="P2">
        <v>-38.045000000000002</v>
      </c>
      <c r="Q2">
        <v>-37.789000000000001</v>
      </c>
      <c r="R2">
        <v>-38.065800000000003</v>
      </c>
      <c r="S2">
        <v>-37.68</v>
      </c>
      <c r="T2">
        <v>-38.243600000000001</v>
      </c>
      <c r="U2">
        <v>-37.8611</v>
      </c>
      <c r="V2">
        <v>-36.471699999999998</v>
      </c>
      <c r="W2">
        <v>-36.471699999999998</v>
      </c>
      <c r="X2">
        <v>-37.564999999999998</v>
      </c>
      <c r="Y2">
        <v>-38.349400000000003</v>
      </c>
      <c r="Z2">
        <v>-37.999200000000002</v>
      </c>
      <c r="AA2">
        <v>-37.678899999999999</v>
      </c>
      <c r="AB2">
        <v>-37.409700000000001</v>
      </c>
      <c r="AC2">
        <v>-37.703299999999999</v>
      </c>
      <c r="AD2">
        <v>-38.245800000000003</v>
      </c>
      <c r="AE2">
        <v>-37.622</v>
      </c>
    </row>
    <row r="3" spans="1:38" x14ac:dyDescent="0.25">
      <c r="A3" t="s">
        <v>44</v>
      </c>
      <c r="B3">
        <v>142.97749999999999</v>
      </c>
      <c r="C3">
        <v>145.76410000000001</v>
      </c>
      <c r="D3">
        <v>143.5592</v>
      </c>
      <c r="E3">
        <v>143.5592</v>
      </c>
      <c r="F3">
        <v>143.03100000000001</v>
      </c>
      <c r="G3">
        <v>143.1311</v>
      </c>
      <c r="H3">
        <v>145.142</v>
      </c>
      <c r="I3">
        <v>143.22020000000001</v>
      </c>
      <c r="J3">
        <v>141.36609999999999</v>
      </c>
      <c r="K3">
        <v>142.81299999999999</v>
      </c>
      <c r="L3">
        <v>144.01</v>
      </c>
      <c r="M3">
        <v>143.94110000000001</v>
      </c>
      <c r="N3">
        <v>143.94829999999999</v>
      </c>
      <c r="O3">
        <v>142.70750000000001</v>
      </c>
      <c r="P3">
        <v>142.12970000000001</v>
      </c>
      <c r="Q3">
        <v>144.00110000000001</v>
      </c>
      <c r="R3">
        <v>142.92500000000001</v>
      </c>
      <c r="S3">
        <v>141.9117</v>
      </c>
      <c r="T3">
        <v>143.63890000000001</v>
      </c>
      <c r="U3">
        <v>143.97810000000001</v>
      </c>
      <c r="V3">
        <v>142.22579999999999</v>
      </c>
      <c r="W3">
        <v>142.22579999999999</v>
      </c>
      <c r="X3">
        <v>142.51439999999999</v>
      </c>
      <c r="Y3">
        <v>141.5872</v>
      </c>
      <c r="Z3">
        <v>142.72219999999999</v>
      </c>
      <c r="AA3">
        <v>143.44720000000001</v>
      </c>
      <c r="AB3">
        <v>143.68780000000001</v>
      </c>
      <c r="AC3">
        <v>144.13390000000001</v>
      </c>
      <c r="AD3">
        <v>142.08000000000001</v>
      </c>
      <c r="AE3">
        <v>143.98699999999999</v>
      </c>
    </row>
    <row r="4" spans="1:38" x14ac:dyDescent="0.25">
      <c r="A4" t="s">
        <v>38</v>
      </c>
      <c r="B4">
        <v>241</v>
      </c>
      <c r="C4">
        <v>106</v>
      </c>
      <c r="D4">
        <v>175</v>
      </c>
      <c r="E4">
        <v>105</v>
      </c>
      <c r="F4">
        <v>204</v>
      </c>
      <c r="G4">
        <v>52</v>
      </c>
      <c r="H4">
        <v>57</v>
      </c>
      <c r="I4">
        <v>79</v>
      </c>
      <c r="J4">
        <v>7</v>
      </c>
      <c r="K4">
        <v>336</v>
      </c>
      <c r="L4">
        <v>82</v>
      </c>
      <c r="M4">
        <v>3</v>
      </c>
      <c r="N4">
        <v>7</v>
      </c>
      <c r="O4">
        <v>31</v>
      </c>
      <c r="P4">
        <v>420</v>
      </c>
      <c r="Q4">
        <v>305</v>
      </c>
      <c r="R4">
        <v>153</v>
      </c>
      <c r="S4">
        <v>20</v>
      </c>
      <c r="T4">
        <v>132</v>
      </c>
      <c r="U4">
        <v>131</v>
      </c>
      <c r="V4">
        <v>225</v>
      </c>
      <c r="W4">
        <v>203</v>
      </c>
      <c r="X4">
        <v>63</v>
      </c>
      <c r="Y4">
        <v>148</v>
      </c>
      <c r="Z4">
        <v>54</v>
      </c>
      <c r="AA4">
        <v>511</v>
      </c>
      <c r="AB4">
        <v>192</v>
      </c>
      <c r="AC4">
        <v>28</v>
      </c>
      <c r="AD4">
        <v>30</v>
      </c>
      <c r="AE4">
        <v>142</v>
      </c>
    </row>
    <row r="5" spans="1:38" x14ac:dyDescent="0.25">
      <c r="A5" t="s">
        <v>39</v>
      </c>
      <c r="B5" s="3">
        <v>22.076148183936827</v>
      </c>
      <c r="C5" s="3">
        <v>38.419918475919737</v>
      </c>
      <c r="D5" s="3">
        <v>36.873253098499518</v>
      </c>
      <c r="E5" s="3">
        <v>22.090254946727526</v>
      </c>
      <c r="F5" s="3">
        <v>27.546063602381761</v>
      </c>
      <c r="G5" s="3">
        <v>27.927864857745028</v>
      </c>
      <c r="H5" s="3">
        <v>35.490821517263413</v>
      </c>
      <c r="I5" s="3">
        <v>34.172297844055109</v>
      </c>
      <c r="J5" s="3">
        <v>40.662190150032487</v>
      </c>
      <c r="K5" s="3">
        <v>34.57493222031971</v>
      </c>
      <c r="L5" s="3">
        <v>28.199208569996692</v>
      </c>
      <c r="M5" s="3">
        <v>0</v>
      </c>
      <c r="N5" s="3">
        <v>0</v>
      </c>
      <c r="O5" s="3">
        <v>42.452397260274083</v>
      </c>
      <c r="P5" s="3">
        <v>21.302924005218514</v>
      </c>
      <c r="Q5" s="3">
        <v>32.392190283704025</v>
      </c>
      <c r="R5" s="3">
        <v>18.960596666368257</v>
      </c>
      <c r="S5" s="3">
        <v>35.016098744292286</v>
      </c>
      <c r="T5" s="3">
        <v>26.815596028780963</v>
      </c>
      <c r="U5" s="3">
        <v>26.385660880476703</v>
      </c>
      <c r="V5" s="3">
        <v>26.744983257230036</v>
      </c>
      <c r="W5" s="3">
        <v>29.821719301797277</v>
      </c>
      <c r="X5" s="3">
        <v>29.439119011379017</v>
      </c>
      <c r="Y5" s="3">
        <v>36.965336912254841</v>
      </c>
      <c r="Z5" s="3">
        <v>27.566736428209143</v>
      </c>
      <c r="AA5" s="3">
        <v>36.315062238068435</v>
      </c>
      <c r="AB5" s="3">
        <v>33.606173301940672</v>
      </c>
      <c r="AC5" s="3">
        <v>29.700477005870894</v>
      </c>
      <c r="AD5" s="3">
        <v>33.270686834094413</v>
      </c>
      <c r="AE5" s="3">
        <v>26.899552623963014</v>
      </c>
    </row>
    <row r="6" spans="1:38" x14ac:dyDescent="0.25">
      <c r="A6" t="s">
        <v>40</v>
      </c>
      <c r="B6" s="3">
        <v>86.894977168949765</v>
      </c>
      <c r="C6" s="3">
        <v>90.793378995433798</v>
      </c>
      <c r="D6" s="3">
        <v>91.26141552511416</v>
      </c>
      <c r="E6" s="3">
        <v>75.496575342465761</v>
      </c>
      <c r="F6" s="3">
        <v>82.083333333333329</v>
      </c>
      <c r="G6" s="3">
        <v>90.114155251141554</v>
      </c>
      <c r="H6" s="3">
        <v>87.819634703196343</v>
      </c>
      <c r="I6" s="3">
        <v>85.102739726027394</v>
      </c>
      <c r="J6" s="3">
        <v>60.925795880149813</v>
      </c>
      <c r="K6" s="3">
        <v>92.460045662100455</v>
      </c>
      <c r="L6" s="3">
        <v>85.06849315068493</v>
      </c>
      <c r="M6" s="3">
        <v>0</v>
      </c>
      <c r="N6" s="3">
        <v>0</v>
      </c>
      <c r="O6" s="3">
        <v>85.211187214611869</v>
      </c>
      <c r="P6" s="3">
        <v>78.321917808219183</v>
      </c>
      <c r="Q6" s="3">
        <v>91.392694063926939</v>
      </c>
      <c r="R6" s="3">
        <v>74.457762557077629</v>
      </c>
      <c r="S6" s="3">
        <v>90.125570776255699</v>
      </c>
      <c r="T6" s="3">
        <v>83.921232876712324</v>
      </c>
      <c r="U6" s="3">
        <v>89.469178082191775</v>
      </c>
      <c r="V6" s="3">
        <v>80.958904109589042</v>
      </c>
      <c r="W6" s="3">
        <v>85.473744292237441</v>
      </c>
      <c r="X6" s="3">
        <v>79.43493150684931</v>
      </c>
      <c r="Y6" s="3">
        <v>93.81849315068493</v>
      </c>
      <c r="Z6" s="3">
        <v>82.380136986301366</v>
      </c>
      <c r="AA6" s="3">
        <v>89.697488584474883</v>
      </c>
      <c r="AB6" s="3">
        <v>89.788812785388131</v>
      </c>
      <c r="AC6" s="3">
        <v>86.512557077625573</v>
      </c>
      <c r="AD6" s="3">
        <v>88.613013698630141</v>
      </c>
      <c r="AE6" s="3">
        <v>87.345890410958901</v>
      </c>
    </row>
    <row r="7" spans="1:38" x14ac:dyDescent="0.25">
      <c r="A7" t="s">
        <v>41</v>
      </c>
      <c r="B7" s="2">
        <v>31.782675987599234</v>
      </c>
      <c r="C7" s="2">
        <v>37.22671157718392</v>
      </c>
      <c r="D7" s="2">
        <v>30.529263409641924</v>
      </c>
      <c r="E7" s="2">
        <v>39.528784126124066</v>
      </c>
      <c r="F7" s="2">
        <v>38.977296207937329</v>
      </c>
      <c r="G7" s="2">
        <v>25.709021657952807</v>
      </c>
      <c r="H7" s="2">
        <v>48.376791443133698</v>
      </c>
      <c r="I7" s="2">
        <v>36.43858995800062</v>
      </c>
      <c r="J7" s="2">
        <v>52.84326802038467</v>
      </c>
      <c r="K7" s="2">
        <v>33.908739331462868</v>
      </c>
      <c r="L7" s="2">
        <v>40.472271297094196</v>
      </c>
      <c r="M7" s="2">
        <v>0</v>
      </c>
      <c r="N7" s="2">
        <v>0</v>
      </c>
      <c r="O7" s="2">
        <v>48.242787791477681</v>
      </c>
      <c r="P7" s="2">
        <v>22.053035526818952</v>
      </c>
      <c r="Q7" s="2">
        <v>29.880823350236167</v>
      </c>
      <c r="R7" s="2">
        <v>33.229697328187655</v>
      </c>
      <c r="S7" s="2">
        <v>25.33832871964227</v>
      </c>
      <c r="T7" s="2">
        <v>33.901970783757704</v>
      </c>
      <c r="U7" s="2">
        <v>33.562741073893228</v>
      </c>
      <c r="V7" s="2">
        <v>57.457244087768153</v>
      </c>
      <c r="W7" s="2">
        <v>45.599016091174661</v>
      </c>
      <c r="X7" s="2">
        <v>28.114477477834228</v>
      </c>
      <c r="Y7" s="2">
        <v>31.000296917651269</v>
      </c>
      <c r="Z7" s="2">
        <v>43.492589306932786</v>
      </c>
      <c r="AA7" s="2">
        <v>35.016872690642387</v>
      </c>
      <c r="AB7" s="2">
        <v>37.365913763086475</v>
      </c>
      <c r="AC7" s="2">
        <v>25.313646535252904</v>
      </c>
      <c r="AD7" s="2">
        <v>27.57488799583556</v>
      </c>
      <c r="AE7" s="2">
        <v>37.298998604684321</v>
      </c>
    </row>
    <row r="8" spans="1:38" x14ac:dyDescent="0.25">
      <c r="A8" t="s">
        <v>42</v>
      </c>
      <c r="B8" s="2">
        <v>122927.16415020787</v>
      </c>
      <c r="C8" s="2">
        <v>250579.31363113155</v>
      </c>
      <c r="D8" s="2">
        <v>197224.96255885813</v>
      </c>
      <c r="E8" s="2">
        <v>152984.80102285746</v>
      </c>
      <c r="F8" s="2">
        <v>188107.17328480363</v>
      </c>
      <c r="G8" s="2">
        <v>125793.26405192319</v>
      </c>
      <c r="H8" s="2">
        <v>300806.49878421065</v>
      </c>
      <c r="I8" s="2">
        <v>218157.34915569617</v>
      </c>
      <c r="J8" s="2">
        <v>376456.27177143097</v>
      </c>
      <c r="K8" s="2">
        <v>205403.14218363047</v>
      </c>
      <c r="L8" s="2">
        <v>199953.31063536537</v>
      </c>
      <c r="M8" s="2">
        <v>0</v>
      </c>
      <c r="N8" s="2">
        <v>0</v>
      </c>
      <c r="O8" s="2">
        <v>358813.45304516284</v>
      </c>
      <c r="P8" s="2">
        <v>82307.933312618872</v>
      </c>
      <c r="Q8" s="2">
        <v>169577.01132721326</v>
      </c>
      <c r="R8" s="2">
        <v>110385.61644509774</v>
      </c>
      <c r="S8" s="2">
        <v>155446.09846500034</v>
      </c>
      <c r="T8" s="2">
        <v>159274.5921060601</v>
      </c>
      <c r="U8" s="2">
        <v>155152.75825496283</v>
      </c>
      <c r="V8" s="2">
        <v>269228.61905466608</v>
      </c>
      <c r="W8" s="2">
        <v>238244.15341576273</v>
      </c>
      <c r="X8" s="2">
        <v>145006.98656190449</v>
      </c>
      <c r="Y8" s="2">
        <v>200768.06077364823</v>
      </c>
      <c r="Z8" s="2">
        <v>210055.82029999956</v>
      </c>
      <c r="AA8" s="2">
        <v>222791.31243228813</v>
      </c>
      <c r="AB8" s="2">
        <v>220003.08543854102</v>
      </c>
      <c r="AC8" s="2">
        <v>131720.15642499991</v>
      </c>
      <c r="AD8" s="2">
        <v>160734.69311666689</v>
      </c>
      <c r="AE8" s="2">
        <v>175782.78103802764</v>
      </c>
    </row>
    <row r="9" spans="1:38" x14ac:dyDescent="0.25">
      <c r="A9" s="1" t="s">
        <v>45</v>
      </c>
      <c r="B9" s="3">
        <v>98.360655737704917</v>
      </c>
      <c r="C9" s="3">
        <v>99.726775956284158</v>
      </c>
      <c r="D9" s="3">
        <v>100</v>
      </c>
      <c r="E9" s="3">
        <v>93.989071038251367</v>
      </c>
      <c r="F9" s="3">
        <v>97.267759562841533</v>
      </c>
      <c r="G9" s="3">
        <v>100</v>
      </c>
      <c r="H9" s="3">
        <v>99.726775956284158</v>
      </c>
      <c r="I9" s="3">
        <v>99.180327868852459</v>
      </c>
      <c r="J9" s="3">
        <v>66.939890710382514</v>
      </c>
      <c r="K9" s="3">
        <v>100</v>
      </c>
      <c r="L9" s="3">
        <v>99.726775956284158</v>
      </c>
      <c r="M9" s="3">
        <v>0</v>
      </c>
      <c r="N9" s="3">
        <v>0</v>
      </c>
      <c r="O9" s="3">
        <v>100</v>
      </c>
      <c r="P9" s="3">
        <v>93.715846994535525</v>
      </c>
      <c r="Q9" s="3">
        <v>100</v>
      </c>
      <c r="R9" s="3">
        <v>89.89071038251366</v>
      </c>
      <c r="S9" s="3">
        <v>99.726775956284158</v>
      </c>
      <c r="T9" s="3">
        <v>98.360655737704917</v>
      </c>
      <c r="U9" s="3">
        <v>99.726775956284158</v>
      </c>
      <c r="V9" s="3">
        <v>100</v>
      </c>
      <c r="W9" s="3">
        <v>99.726775956284158</v>
      </c>
      <c r="X9" s="3">
        <v>99.180327868852459</v>
      </c>
      <c r="Y9" s="3">
        <v>99.726775956284158</v>
      </c>
      <c r="Z9" s="3">
        <v>99.453551912568301</v>
      </c>
      <c r="AA9" s="3">
        <v>98.907103825136616</v>
      </c>
      <c r="AB9" s="3">
        <v>99.726775956284158</v>
      </c>
      <c r="AC9" s="3">
        <v>100</v>
      </c>
      <c r="AD9" s="3">
        <v>100</v>
      </c>
      <c r="AE9" s="3">
        <v>100</v>
      </c>
      <c r="AF9" s="1"/>
      <c r="AG9" s="1"/>
      <c r="AH9" s="1"/>
      <c r="AI9" s="1"/>
      <c r="AJ9" s="1"/>
      <c r="AK9" s="1"/>
      <c r="AL9" s="1"/>
    </row>
    <row r="10" spans="1:38" x14ac:dyDescent="0.25">
      <c r="A10" s="1" t="s">
        <v>46</v>
      </c>
      <c r="B10" s="3">
        <v>46.448087431693992</v>
      </c>
      <c r="C10" s="3">
        <v>44.535519125683059</v>
      </c>
      <c r="D10" s="3">
        <v>41.803278688524593</v>
      </c>
      <c r="E10" s="3">
        <v>37.431693989071043</v>
      </c>
      <c r="F10" s="3">
        <v>44.808743169398909</v>
      </c>
      <c r="G10" s="3">
        <v>42.076502732240442</v>
      </c>
      <c r="H10" s="3">
        <v>42.622950819672127</v>
      </c>
      <c r="I10" s="3">
        <v>43.715846994535518</v>
      </c>
      <c r="J10" s="3">
        <v>48.907103825136609</v>
      </c>
      <c r="K10" s="3">
        <v>43.989071038251367</v>
      </c>
      <c r="L10" s="3">
        <v>40.437158469945359</v>
      </c>
      <c r="M10" s="3">
        <v>0</v>
      </c>
      <c r="N10" s="3">
        <v>0</v>
      </c>
      <c r="O10" s="3">
        <v>46.174863387978142</v>
      </c>
      <c r="P10" s="3">
        <v>39.071038251366119</v>
      </c>
      <c r="Q10" s="3">
        <v>41.256830601092901</v>
      </c>
      <c r="R10" s="3">
        <v>39.344262295081968</v>
      </c>
      <c r="S10" s="3">
        <v>42.622950819672127</v>
      </c>
      <c r="T10" s="3">
        <v>43.169398907103826</v>
      </c>
      <c r="U10" s="3">
        <v>39.344262295081968</v>
      </c>
      <c r="V10" s="3">
        <v>46.721311475409841</v>
      </c>
      <c r="W10" s="3">
        <v>46.174863387978142</v>
      </c>
      <c r="X10" s="3">
        <v>43.442622950819668</v>
      </c>
      <c r="Y10" s="3">
        <v>44.26229508196721</v>
      </c>
      <c r="Z10" s="3">
        <v>41.803278688524593</v>
      </c>
      <c r="AA10" s="3">
        <v>45.62841530054645</v>
      </c>
      <c r="AB10" s="3">
        <v>47.540983606557376</v>
      </c>
      <c r="AC10" s="3">
        <v>43.989071038251367</v>
      </c>
      <c r="AD10" s="3">
        <v>46.448087431693992</v>
      </c>
      <c r="AE10" s="3">
        <v>40.710382513661202</v>
      </c>
      <c r="AF10" s="1"/>
      <c r="AG10" s="1"/>
      <c r="AH10" s="1"/>
      <c r="AI10" s="1"/>
      <c r="AJ10" s="1"/>
      <c r="AK10" s="1"/>
      <c r="AL1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C4C91-142D-4E7D-AF4E-B54665A3C511}">
  <dimension ref="A1:Q10"/>
  <sheetViews>
    <sheetView workbookViewId="0">
      <selection activeCell="A11" sqref="A11:XFD15"/>
    </sheetView>
  </sheetViews>
  <sheetFormatPr defaultRowHeight="14.3" x14ac:dyDescent="0.25"/>
  <cols>
    <col min="1" max="1" width="42.25" bestFit="1" customWidth="1"/>
    <col min="2" max="2" width="26.75" bestFit="1" customWidth="1"/>
    <col min="3" max="3" width="35.25" bestFit="1" customWidth="1"/>
    <col min="4" max="4" width="23.5" bestFit="1" customWidth="1"/>
    <col min="5" max="5" width="23.25" bestFit="1" customWidth="1"/>
    <col min="6" max="6" width="18.125" bestFit="1" customWidth="1"/>
    <col min="7" max="7" width="21.375" bestFit="1" customWidth="1"/>
    <col min="8" max="9" width="48.25" bestFit="1" customWidth="1"/>
    <col min="10" max="13" width="46.625" bestFit="1" customWidth="1"/>
    <col min="14" max="14" width="57.125" bestFit="1" customWidth="1"/>
    <col min="15" max="15" width="35.5" bestFit="1" customWidth="1"/>
    <col min="16" max="16" width="19.125" bestFit="1" customWidth="1"/>
    <col min="17" max="17" width="26.25" bestFit="1" customWidth="1"/>
  </cols>
  <sheetData>
    <row r="1" spans="1:17" x14ac:dyDescent="0.25">
      <c r="A1" t="s">
        <v>47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</row>
    <row r="2" spans="1:17" x14ac:dyDescent="0.25">
      <c r="A2" t="s">
        <v>43</v>
      </c>
      <c r="B2">
        <v>-35.119799999999998</v>
      </c>
      <c r="C2">
        <v>-34.7286</v>
      </c>
      <c r="D2">
        <v>-32.4664</v>
      </c>
      <c r="E2">
        <v>-32.4664</v>
      </c>
      <c r="F2">
        <v>-35.057099999999998</v>
      </c>
      <c r="G2">
        <v>-34.908900000000003</v>
      </c>
      <c r="H2">
        <v>-34.943600000000004</v>
      </c>
      <c r="I2">
        <v>-34.927999999999997</v>
      </c>
      <c r="J2">
        <v>-34.045999999999999</v>
      </c>
      <c r="K2">
        <v>-33.803600000000003</v>
      </c>
      <c r="L2">
        <v>-33.035400000000003</v>
      </c>
      <c r="M2">
        <v>-32.902900000000002</v>
      </c>
      <c r="N2">
        <v>-35.126100000000001</v>
      </c>
      <c r="O2">
        <v>-32.490099999999998</v>
      </c>
      <c r="P2">
        <v>-35.297600000000003</v>
      </c>
      <c r="Q2">
        <v>-35.297600000000003</v>
      </c>
    </row>
    <row r="3" spans="1:17" x14ac:dyDescent="0.25">
      <c r="A3" t="s">
        <v>44</v>
      </c>
      <c r="B3">
        <v>138.47720000000001</v>
      </c>
      <c r="C3">
        <v>138.5446</v>
      </c>
      <c r="D3">
        <v>137.76910000000001</v>
      </c>
      <c r="E3">
        <v>137.76910000000001</v>
      </c>
      <c r="F3">
        <v>138.5746</v>
      </c>
      <c r="G3">
        <v>139.31950000000001</v>
      </c>
      <c r="H3">
        <v>138.95959999999999</v>
      </c>
      <c r="I3">
        <v>138.941</v>
      </c>
      <c r="J3">
        <v>139.67250000000001</v>
      </c>
      <c r="K3">
        <v>138.9736</v>
      </c>
      <c r="L3">
        <v>137.5789</v>
      </c>
      <c r="M3">
        <v>137.66470000000001</v>
      </c>
      <c r="N3">
        <v>139.27770000000001</v>
      </c>
      <c r="O3">
        <v>137.76329999999999</v>
      </c>
      <c r="P3">
        <v>139.44800000000001</v>
      </c>
      <c r="Q3">
        <v>139.44800000000001</v>
      </c>
    </row>
    <row r="4" spans="1:17" x14ac:dyDescent="0.25">
      <c r="A4" t="s">
        <v>38</v>
      </c>
      <c r="B4">
        <v>22</v>
      </c>
      <c r="C4">
        <v>7</v>
      </c>
      <c r="D4">
        <v>110</v>
      </c>
      <c r="E4">
        <v>110</v>
      </c>
      <c r="F4">
        <v>8</v>
      </c>
      <c r="G4">
        <v>29</v>
      </c>
      <c r="H4">
        <v>13</v>
      </c>
      <c r="I4">
        <v>12</v>
      </c>
      <c r="J4">
        <v>4</v>
      </c>
      <c r="K4">
        <v>4</v>
      </c>
      <c r="L4">
        <v>6</v>
      </c>
      <c r="M4">
        <v>4</v>
      </c>
      <c r="N4">
        <v>10</v>
      </c>
      <c r="O4">
        <v>77</v>
      </c>
      <c r="P4">
        <v>87</v>
      </c>
      <c r="Q4">
        <v>95</v>
      </c>
    </row>
    <row r="5" spans="1:17" x14ac:dyDescent="0.25">
      <c r="A5" t="s">
        <v>39</v>
      </c>
      <c r="B5" s="3">
        <v>9.8371289954337673</v>
      </c>
      <c r="C5" s="3">
        <v>10.336113829093289</v>
      </c>
      <c r="D5" s="3">
        <v>23.637262868410119</v>
      </c>
      <c r="E5" s="3">
        <v>25.034529369032793</v>
      </c>
      <c r="F5" s="3">
        <v>11.412549942922379</v>
      </c>
      <c r="G5" s="3">
        <v>0</v>
      </c>
      <c r="H5" s="3">
        <v>17.067553565156281</v>
      </c>
      <c r="I5" s="3">
        <v>7.3526445966514462</v>
      </c>
      <c r="J5" s="3">
        <v>15.140924657534235</v>
      </c>
      <c r="K5" s="3">
        <v>17.677568493150687</v>
      </c>
      <c r="L5" s="3">
        <v>18.248744292237458</v>
      </c>
      <c r="M5" s="3">
        <v>17.125770547945208</v>
      </c>
      <c r="N5" s="3">
        <v>16.202819634703157</v>
      </c>
      <c r="O5" s="3">
        <v>20.968183300717648</v>
      </c>
      <c r="P5" s="3">
        <v>0.75085747651288504</v>
      </c>
      <c r="Q5" s="3">
        <v>16.529134823359829</v>
      </c>
    </row>
    <row r="6" spans="1:17" x14ac:dyDescent="0.25">
      <c r="A6" t="s">
        <v>40</v>
      </c>
      <c r="B6" s="3">
        <v>36.381278538812786</v>
      </c>
      <c r="C6" s="3">
        <v>23.099315068493151</v>
      </c>
      <c r="D6" s="3">
        <v>44.355022831050228</v>
      </c>
      <c r="E6" s="3">
        <v>45.462328767123289</v>
      </c>
      <c r="F6" s="3">
        <v>36.101598173515981</v>
      </c>
      <c r="G6" s="3">
        <v>0</v>
      </c>
      <c r="H6" s="3">
        <v>41.763698630136986</v>
      </c>
      <c r="I6" s="3">
        <v>17.294520547945204</v>
      </c>
      <c r="J6" s="3">
        <v>35.06849315068493</v>
      </c>
      <c r="K6" s="3">
        <v>34.897260273972606</v>
      </c>
      <c r="L6" s="3">
        <v>35.993150684931507</v>
      </c>
      <c r="M6" s="3">
        <v>35.570776255707763</v>
      </c>
      <c r="N6" s="3">
        <v>39.726027397260275</v>
      </c>
      <c r="O6" s="3">
        <v>49.885844748858446</v>
      </c>
      <c r="P6" s="3">
        <v>8.8496316141995983</v>
      </c>
      <c r="Q6" s="3">
        <v>39.708904109589042</v>
      </c>
    </row>
    <row r="7" spans="1:17" x14ac:dyDescent="0.25">
      <c r="A7" t="s">
        <v>41</v>
      </c>
      <c r="B7" s="2">
        <v>38.372921313643459</v>
      </c>
      <c r="C7" s="2">
        <v>22.15039810795183</v>
      </c>
      <c r="D7" s="2">
        <v>32.604545552391862</v>
      </c>
      <c r="E7" s="2">
        <v>28.666170619471274</v>
      </c>
      <c r="F7" s="2">
        <v>29.820711404159809</v>
      </c>
      <c r="G7" s="2">
        <v>0</v>
      </c>
      <c r="H7" s="2">
        <v>35.660292624249458</v>
      </c>
      <c r="I7" s="2">
        <v>20.619632505725114</v>
      </c>
      <c r="J7" s="2">
        <v>34.703964739566274</v>
      </c>
      <c r="K7" s="2">
        <v>28.967366787101636</v>
      </c>
      <c r="L7" s="2">
        <v>40.978676943431324</v>
      </c>
      <c r="M7" s="2">
        <v>31.268372219361584</v>
      </c>
      <c r="N7" s="2">
        <v>33.194802426011158</v>
      </c>
      <c r="O7" s="2">
        <v>28.033108339692486</v>
      </c>
      <c r="P7" s="2">
        <v>31.150905086733172</v>
      </c>
      <c r="Q7" s="2">
        <v>30.628583979872403</v>
      </c>
    </row>
    <row r="8" spans="1:17" x14ac:dyDescent="0.25">
      <c r="A8" t="s">
        <v>42</v>
      </c>
      <c r="B8" s="2">
        <v>66134.386831818367</v>
      </c>
      <c r="C8" s="2">
        <v>40111.871142857184</v>
      </c>
      <c r="D8" s="2">
        <v>135023.52387999962</v>
      </c>
      <c r="E8" s="2">
        <v>125731.24461545443</v>
      </c>
      <c r="F8" s="2">
        <v>59625.878762500222</v>
      </c>
      <c r="G8" s="2">
        <v>0</v>
      </c>
      <c r="H8" s="2">
        <v>106632.66883076959</v>
      </c>
      <c r="I8" s="2">
        <v>26561.866933333335</v>
      </c>
      <c r="J8" s="2">
        <v>92058.860224999997</v>
      </c>
      <c r="K8" s="2">
        <v>89715.121350000351</v>
      </c>
      <c r="L8" s="2">
        <v>131016.20634999988</v>
      </c>
      <c r="M8" s="2">
        <v>93818.718400000202</v>
      </c>
      <c r="N8" s="2">
        <v>94231.214270000142</v>
      </c>
      <c r="O8" s="2">
        <v>102983.14764805211</v>
      </c>
      <c r="P8" s="2">
        <v>4097.9087252873542</v>
      </c>
      <c r="Q8" s="2">
        <v>88697.451757894611</v>
      </c>
    </row>
    <row r="9" spans="1:17" x14ac:dyDescent="0.25">
      <c r="A9" s="1" t="s">
        <v>45</v>
      </c>
      <c r="B9" s="3">
        <v>89.589041095890408</v>
      </c>
      <c r="C9" s="3">
        <v>53.424657534246577</v>
      </c>
      <c r="D9" s="3">
        <v>99.726027397260282</v>
      </c>
      <c r="E9" s="3">
        <v>99.452054794520549</v>
      </c>
      <c r="F9" s="3">
        <v>90.958904109589042</v>
      </c>
      <c r="G9" s="3">
        <v>0</v>
      </c>
      <c r="H9" s="3">
        <v>96.986301369863014</v>
      </c>
      <c r="I9" s="3">
        <v>42.19178082191781</v>
      </c>
      <c r="J9" s="3">
        <v>92.054794520547944</v>
      </c>
      <c r="K9" s="3">
        <v>90.136986301369859</v>
      </c>
      <c r="L9" s="3">
        <v>90.958904109589042</v>
      </c>
      <c r="M9" s="3">
        <v>94.794520547945211</v>
      </c>
      <c r="N9" s="3">
        <v>95.06849315068493</v>
      </c>
      <c r="O9" s="3">
        <v>98.356164383561634</v>
      </c>
      <c r="P9" s="3">
        <v>24.657534246575342</v>
      </c>
      <c r="Q9" s="3">
        <v>97.808219178082183</v>
      </c>
    </row>
    <row r="10" spans="1:17" ht="14.95" customHeight="1" x14ac:dyDescent="0.25">
      <c r="A10" s="1" t="s">
        <v>46</v>
      </c>
      <c r="B10" s="3">
        <v>46.849315068493155</v>
      </c>
      <c r="C10" s="3">
        <v>42.465753424657535</v>
      </c>
      <c r="D10" s="3">
        <v>46.301369863013697</v>
      </c>
      <c r="E10" s="3">
        <v>47.12328767123288</v>
      </c>
      <c r="F10" s="3">
        <v>44.38356164383562</v>
      </c>
      <c r="G10" s="3">
        <v>0</v>
      </c>
      <c r="H10" s="3">
        <v>43.561643835616437</v>
      </c>
      <c r="I10" s="3">
        <v>33.698630136986303</v>
      </c>
      <c r="J10" s="3">
        <v>52.328767123287669</v>
      </c>
      <c r="K10" s="3">
        <v>46.027397260273972</v>
      </c>
      <c r="L10" s="3">
        <v>44.93150684931507</v>
      </c>
      <c r="M10" s="3">
        <v>36.164383561643838</v>
      </c>
      <c r="N10" s="3">
        <v>40.547945205479451</v>
      </c>
      <c r="O10" s="3">
        <v>49.863013698630141</v>
      </c>
      <c r="P10" s="3">
        <v>12.054794520547945</v>
      </c>
      <c r="Q10" s="3">
        <v>48.767123287671232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3061-CEF5-4578-8528-CFA8C07E707D}">
  <dimension ref="A1:W10"/>
  <sheetViews>
    <sheetView workbookViewId="0">
      <selection activeCell="B16" sqref="B16"/>
    </sheetView>
  </sheetViews>
  <sheetFormatPr defaultRowHeight="14.3" x14ac:dyDescent="0.25"/>
  <cols>
    <col min="1" max="1" width="42.25" bestFit="1" customWidth="1"/>
    <col min="2" max="2" width="20.125" bestFit="1" customWidth="1"/>
    <col min="3" max="3" width="26.75" bestFit="1" customWidth="1"/>
    <col min="4" max="4" width="24.875" bestFit="1" customWidth="1"/>
    <col min="5" max="5" width="27.625" bestFit="1" customWidth="1"/>
    <col min="6" max="6" width="27.5" bestFit="1" customWidth="1"/>
    <col min="7" max="7" width="17.75" bestFit="1" customWidth="1"/>
    <col min="8" max="8" width="21.25" bestFit="1" customWidth="1"/>
    <col min="9" max="11" width="20.125" bestFit="1" customWidth="1"/>
    <col min="12" max="12" width="22.75" bestFit="1" customWidth="1"/>
    <col min="13" max="13" width="23.875" bestFit="1" customWidth="1"/>
    <col min="14" max="14" width="27.375" bestFit="1" customWidth="1"/>
    <col min="15" max="15" width="35.5" bestFit="1" customWidth="1"/>
    <col min="16" max="17" width="27.5" bestFit="1" customWidth="1"/>
    <col min="18" max="18" width="21.375" bestFit="1" customWidth="1"/>
    <col min="19" max="19" width="22.375" bestFit="1" customWidth="1"/>
    <col min="20" max="20" width="20" bestFit="1" customWidth="1"/>
    <col min="21" max="21" width="20.25" bestFit="1" customWidth="1"/>
    <col min="22" max="22" width="23.25" bestFit="1" customWidth="1"/>
    <col min="23" max="23" width="24" bestFit="1" customWidth="1"/>
  </cols>
  <sheetData>
    <row r="1" spans="1:23" x14ac:dyDescent="0.25">
      <c r="A1" t="s">
        <v>117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109</v>
      </c>
      <c r="P1" t="s">
        <v>179</v>
      </c>
      <c r="Q1" t="s">
        <v>180</v>
      </c>
      <c r="R1" t="s">
        <v>181</v>
      </c>
      <c r="S1" t="s">
        <v>182</v>
      </c>
      <c r="T1" t="s">
        <v>183</v>
      </c>
      <c r="U1" t="s">
        <v>184</v>
      </c>
      <c r="V1" t="s">
        <v>185</v>
      </c>
      <c r="W1" t="s">
        <v>186</v>
      </c>
    </row>
    <row r="2" spans="1:23" x14ac:dyDescent="0.25">
      <c r="A2" t="s">
        <v>43</v>
      </c>
      <c r="B2">
        <v>-37.809600000000003</v>
      </c>
      <c r="C2">
        <v>-34.947200000000002</v>
      </c>
      <c r="D2">
        <v>-33.480600000000003</v>
      </c>
      <c r="E2">
        <v>-35.195799999999998</v>
      </c>
      <c r="F2">
        <v>-35.188899999999997</v>
      </c>
      <c r="G2">
        <v>-33.406399999999998</v>
      </c>
      <c r="H2">
        <v>-33.199599999999997</v>
      </c>
      <c r="I2">
        <v>-37.558599999999998</v>
      </c>
      <c r="J2">
        <v>-37.550600000000003</v>
      </c>
      <c r="K2">
        <v>-37.543100000000003</v>
      </c>
      <c r="L2">
        <v>-32.426400000000001</v>
      </c>
      <c r="M2">
        <v>-33.598599999999998</v>
      </c>
      <c r="N2">
        <v>-33.497500000000002</v>
      </c>
      <c r="O2">
        <v>-32.424999999999997</v>
      </c>
      <c r="P2">
        <v>-33.75</v>
      </c>
      <c r="Q2">
        <v>-33.791699999999999</v>
      </c>
      <c r="R2">
        <v>-33.746099999999998</v>
      </c>
      <c r="S2">
        <v>-35.476100000000002</v>
      </c>
      <c r="T2">
        <v>-37.607199999999999</v>
      </c>
      <c r="U2">
        <v>-34.243299999999998</v>
      </c>
      <c r="V2">
        <v>-35.018900000000002</v>
      </c>
      <c r="W2">
        <v>-33.328299999999999</v>
      </c>
    </row>
    <row r="3" spans="1:23" x14ac:dyDescent="0.25">
      <c r="A3" t="s">
        <v>44</v>
      </c>
      <c r="B3">
        <v>140.41730000000001</v>
      </c>
      <c r="C3">
        <v>135.7294</v>
      </c>
      <c r="D3">
        <v>138.1225</v>
      </c>
      <c r="E3">
        <v>139.06030000000001</v>
      </c>
      <c r="F3">
        <v>139.05359999999999</v>
      </c>
      <c r="G3">
        <v>138.49189999999999</v>
      </c>
      <c r="H3">
        <v>138.2217</v>
      </c>
      <c r="I3">
        <v>140.2047</v>
      </c>
      <c r="J3">
        <v>140.21109999999999</v>
      </c>
      <c r="K3">
        <v>140.21690000000001</v>
      </c>
      <c r="L3">
        <v>137.95140000000001</v>
      </c>
      <c r="M3">
        <v>136.41249999999999</v>
      </c>
      <c r="N3">
        <v>138.3194</v>
      </c>
      <c r="O3">
        <v>137.7569</v>
      </c>
      <c r="P3">
        <v>138.20359999999999</v>
      </c>
      <c r="Q3">
        <v>138.1694</v>
      </c>
      <c r="R3">
        <v>138.20920000000001</v>
      </c>
      <c r="S3">
        <v>138.22389999999999</v>
      </c>
      <c r="T3">
        <v>140.08420000000001</v>
      </c>
      <c r="U3">
        <v>138.73689999999999</v>
      </c>
      <c r="V3">
        <v>136.97890000000001</v>
      </c>
      <c r="W3">
        <v>138.38919999999999</v>
      </c>
    </row>
    <row r="4" spans="1:23" x14ac:dyDescent="0.25">
      <c r="A4" t="s">
        <v>38</v>
      </c>
      <c r="B4">
        <v>46</v>
      </c>
      <c r="C4">
        <v>66</v>
      </c>
      <c r="D4">
        <v>57</v>
      </c>
      <c r="E4">
        <v>201</v>
      </c>
      <c r="F4">
        <v>196</v>
      </c>
      <c r="G4">
        <v>166</v>
      </c>
      <c r="H4">
        <v>313</v>
      </c>
      <c r="I4">
        <v>81</v>
      </c>
      <c r="J4">
        <v>159</v>
      </c>
      <c r="K4">
        <v>39</v>
      </c>
      <c r="L4">
        <v>208</v>
      </c>
      <c r="M4">
        <v>70</v>
      </c>
      <c r="N4">
        <v>132</v>
      </c>
      <c r="O4">
        <v>201</v>
      </c>
      <c r="P4">
        <v>144</v>
      </c>
      <c r="Q4">
        <v>126</v>
      </c>
      <c r="R4">
        <v>99</v>
      </c>
      <c r="S4">
        <v>35</v>
      </c>
      <c r="T4">
        <v>53</v>
      </c>
      <c r="U4">
        <v>130</v>
      </c>
      <c r="V4">
        <v>91</v>
      </c>
      <c r="W4">
        <v>119</v>
      </c>
    </row>
    <row r="5" spans="1:23" x14ac:dyDescent="0.25">
      <c r="A5" t="s">
        <v>39</v>
      </c>
      <c r="B5" s="3">
        <v>25.818647012110524</v>
      </c>
      <c r="C5" s="3">
        <v>23.394444444444414</v>
      </c>
      <c r="D5" s="3">
        <v>33.777175959304614</v>
      </c>
      <c r="E5" s="3">
        <v>0</v>
      </c>
      <c r="F5" s="3">
        <v>0</v>
      </c>
      <c r="G5" s="3">
        <v>30.50516139902096</v>
      </c>
      <c r="H5" s="3">
        <v>36.608153164981545</v>
      </c>
      <c r="I5" s="3">
        <v>19.308423530075007</v>
      </c>
      <c r="J5" s="3">
        <v>22.414422690330642</v>
      </c>
      <c r="K5" s="3">
        <v>20.267737969792794</v>
      </c>
      <c r="L5" s="3">
        <v>34.487310381542045</v>
      </c>
      <c r="M5" s="3">
        <v>25.916695205479449</v>
      </c>
      <c r="N5" s="3">
        <v>32.632396741386508</v>
      </c>
      <c r="O5" s="3">
        <v>34.592329448647241</v>
      </c>
      <c r="P5" s="3">
        <v>31.580163543252088</v>
      </c>
      <c r="Q5" s="3">
        <v>35.847946111473604</v>
      </c>
      <c r="R5" s="3">
        <v>33.380324938886609</v>
      </c>
      <c r="S5" s="3">
        <v>24.857571754729179</v>
      </c>
      <c r="T5" s="3">
        <v>25.192977298182285</v>
      </c>
      <c r="U5" s="3">
        <v>29.174268528275494</v>
      </c>
      <c r="V5" s="3">
        <v>30.537311204777023</v>
      </c>
      <c r="W5" s="3">
        <v>29.200819231802296</v>
      </c>
    </row>
    <row r="6" spans="1:23" x14ac:dyDescent="0.25">
      <c r="A6" t="s">
        <v>40</v>
      </c>
      <c r="B6" s="3">
        <v>81.683789954337911</v>
      </c>
      <c r="C6" s="3">
        <v>81.820776255707756</v>
      </c>
      <c r="D6" s="3">
        <v>81.267123287671225</v>
      </c>
      <c r="E6" s="3">
        <v>0</v>
      </c>
      <c r="F6" s="3">
        <v>0</v>
      </c>
      <c r="G6" s="3">
        <v>87.203196347031962</v>
      </c>
      <c r="H6" s="3">
        <v>96.227168949771695</v>
      </c>
      <c r="I6" s="3">
        <v>76.563926940639277</v>
      </c>
      <c r="J6" s="3">
        <v>88.641552511415526</v>
      </c>
      <c r="K6" s="3">
        <v>77.117579908675808</v>
      </c>
      <c r="L6" s="3">
        <v>91.24429223744292</v>
      </c>
      <c r="M6" s="3">
        <v>90.61643835616438</v>
      </c>
      <c r="N6" s="3">
        <v>83.430365296803657</v>
      </c>
      <c r="O6" s="3">
        <v>92.402968036529671</v>
      </c>
      <c r="P6" s="3">
        <v>92.414383561643831</v>
      </c>
      <c r="Q6" s="3">
        <v>92.756849315068493</v>
      </c>
      <c r="R6" s="3">
        <v>80.565068493150676</v>
      </c>
      <c r="S6" s="3">
        <v>80.468036529680361</v>
      </c>
      <c r="T6" s="3">
        <v>76.130136986301366</v>
      </c>
      <c r="U6" s="3">
        <v>91.192922374429216</v>
      </c>
      <c r="V6" s="3">
        <v>88.926940639269404</v>
      </c>
      <c r="W6" s="3">
        <v>88.06506849315069</v>
      </c>
    </row>
    <row r="7" spans="1:23" x14ac:dyDescent="0.25">
      <c r="A7" t="s">
        <v>41</v>
      </c>
      <c r="B7" s="2">
        <v>58.098509332862463</v>
      </c>
      <c r="C7" s="2">
        <v>69.897350522323151</v>
      </c>
      <c r="D7" s="2">
        <v>39.731350354192365</v>
      </c>
      <c r="E7" s="2">
        <v>0</v>
      </c>
      <c r="F7" s="2">
        <v>0</v>
      </c>
      <c r="G7" s="2">
        <v>0</v>
      </c>
      <c r="H7" s="2">
        <v>40.741717908144516</v>
      </c>
      <c r="I7" s="2">
        <v>56.529460537345791</v>
      </c>
      <c r="J7" s="2">
        <v>53.624766427241049</v>
      </c>
      <c r="K7" s="2">
        <v>68.760866836504292</v>
      </c>
      <c r="L7" s="2">
        <v>60.152767364063543</v>
      </c>
      <c r="M7" s="2">
        <v>60.275960546163837</v>
      </c>
      <c r="N7" s="2">
        <v>49.873444050355957</v>
      </c>
      <c r="O7" s="2">
        <v>52.675178790286004</v>
      </c>
      <c r="P7" s="2">
        <v>35.438874660152941</v>
      </c>
      <c r="Q7" s="2">
        <v>39.787885651767425</v>
      </c>
      <c r="R7" s="2">
        <v>54.116443810895582</v>
      </c>
      <c r="S7" s="2">
        <v>64.147397224487975</v>
      </c>
      <c r="T7" s="2">
        <v>41.046676270030751</v>
      </c>
      <c r="U7" s="2">
        <v>44.723081851434898</v>
      </c>
      <c r="V7" s="2">
        <v>49.531745662830652</v>
      </c>
      <c r="W7" s="2">
        <v>43.33134142471026</v>
      </c>
    </row>
    <row r="8" spans="1:23" x14ac:dyDescent="0.25">
      <c r="A8" t="s">
        <v>42</v>
      </c>
      <c r="B8" s="2">
        <v>262804.36325000133</v>
      </c>
      <c r="C8" s="2">
        <v>286488.73656818236</v>
      </c>
      <c r="D8" s="2">
        <v>235120.6446649115</v>
      </c>
      <c r="E8" s="2">
        <v>0</v>
      </c>
      <c r="F8" s="2">
        <v>0</v>
      </c>
      <c r="G8" s="2">
        <v>282875.60876807134</v>
      </c>
      <c r="H8" s="2">
        <v>261307.12945239671</v>
      </c>
      <c r="I8" s="2">
        <v>191229.88299999983</v>
      </c>
      <c r="J8" s="2">
        <v>210584.82537609979</v>
      </c>
      <c r="K8" s="2">
        <v>244163.49097948833</v>
      </c>
      <c r="L8" s="2">
        <v>363453.65415048029</v>
      </c>
      <c r="M8" s="2">
        <v>273689.32783571421</v>
      </c>
      <c r="N8" s="2">
        <v>285136.25029696972</v>
      </c>
      <c r="O8" s="2">
        <v>319241.9306616906</v>
      </c>
      <c r="P8" s="2">
        <v>196077.78816388865</v>
      </c>
      <c r="Q8" s="2">
        <v>249890.20942460251</v>
      </c>
      <c r="R8" s="2">
        <v>316485.56871111033</v>
      </c>
      <c r="S8" s="2">
        <v>279364.90234857181</v>
      </c>
      <c r="T8" s="2">
        <v>181172.21469811373</v>
      </c>
      <c r="U8" s="2">
        <v>228594.51252538519</v>
      </c>
      <c r="V8" s="2">
        <v>265001.6213351661</v>
      </c>
      <c r="W8" s="2">
        <v>221682.42903613529</v>
      </c>
    </row>
    <row r="9" spans="1:23" x14ac:dyDescent="0.25">
      <c r="A9" s="1" t="s">
        <v>45</v>
      </c>
      <c r="B9" s="3">
        <v>100</v>
      </c>
      <c r="C9" s="3">
        <v>96.721311475409834</v>
      </c>
      <c r="D9" s="3">
        <v>100</v>
      </c>
      <c r="E9" s="3">
        <v>0</v>
      </c>
      <c r="F9" s="3">
        <v>0</v>
      </c>
      <c r="G9" s="3">
        <v>100</v>
      </c>
      <c r="H9" s="3">
        <v>100</v>
      </c>
      <c r="I9" s="3">
        <v>97.814207650273218</v>
      </c>
      <c r="J9" s="3">
        <v>98.360655737704917</v>
      </c>
      <c r="K9" s="3">
        <v>96.174863387978135</v>
      </c>
      <c r="L9" s="3">
        <v>100</v>
      </c>
      <c r="M9" s="3">
        <v>98.087431693989075</v>
      </c>
      <c r="N9" s="3">
        <v>100</v>
      </c>
      <c r="O9" s="3">
        <v>99.180327868852459</v>
      </c>
      <c r="P9" s="3">
        <v>98.63387978142076</v>
      </c>
      <c r="Q9" s="3">
        <v>98.087431693989075</v>
      </c>
      <c r="R9" s="3">
        <v>99.453551912568301</v>
      </c>
      <c r="S9" s="3">
        <v>100</v>
      </c>
      <c r="T9" s="3">
        <v>99.726775956284158</v>
      </c>
      <c r="U9" s="3">
        <v>98.63387978142076</v>
      </c>
      <c r="V9" s="3">
        <v>98.63387978142076</v>
      </c>
      <c r="W9" s="3">
        <v>98.087431693989075</v>
      </c>
    </row>
    <row r="10" spans="1:23" x14ac:dyDescent="0.25">
      <c r="A10" s="1" t="s">
        <v>46</v>
      </c>
      <c r="B10" s="3">
        <v>40.983606557377051</v>
      </c>
      <c r="C10" s="3">
        <v>45.355191256830601</v>
      </c>
      <c r="D10" s="3">
        <v>44.808743169398909</v>
      </c>
      <c r="E10" s="3">
        <v>0</v>
      </c>
      <c r="F10" s="3">
        <v>0</v>
      </c>
      <c r="G10" s="3">
        <v>39.89071038251366</v>
      </c>
      <c r="H10" s="3">
        <v>44.535519125683059</v>
      </c>
      <c r="I10" s="3">
        <v>40.983606557377051</v>
      </c>
      <c r="J10" s="3">
        <v>42.076502732240442</v>
      </c>
      <c r="K10" s="3">
        <v>41.803278688524593</v>
      </c>
      <c r="L10" s="3">
        <v>44.26229508196721</v>
      </c>
      <c r="M10" s="3">
        <v>37.431693989071043</v>
      </c>
      <c r="N10" s="3">
        <v>45.355191256830601</v>
      </c>
      <c r="O10" s="3">
        <v>46.721311475409841</v>
      </c>
      <c r="P10" s="3">
        <v>40.710382513661202</v>
      </c>
      <c r="Q10" s="3">
        <v>41.530054644808743</v>
      </c>
      <c r="R10" s="3">
        <v>45.081967213114751</v>
      </c>
      <c r="S10" s="3">
        <v>44.535519125683059</v>
      </c>
      <c r="T10" s="3">
        <v>36.338797814207652</v>
      </c>
      <c r="U10" s="3">
        <v>39.344262295081968</v>
      </c>
      <c r="V10" s="3">
        <v>44.808743169398909</v>
      </c>
      <c r="W10" s="3">
        <v>41.256830601092901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QLD Solar</vt:lpstr>
      <vt:lpstr>QLD Wind</vt:lpstr>
      <vt:lpstr>NSW Solar</vt:lpstr>
      <vt:lpstr>NSW Wind</vt:lpstr>
      <vt:lpstr>VIC Solar</vt:lpstr>
      <vt:lpstr>VIC Wind</vt:lpstr>
      <vt:lpstr>SA Solar</vt:lpstr>
      <vt:lpstr>SA 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aufb</dc:creator>
  <cp:lastModifiedBy>zihao dai</cp:lastModifiedBy>
  <dcterms:created xsi:type="dcterms:W3CDTF">2015-06-05T18:19:34Z</dcterms:created>
  <dcterms:modified xsi:type="dcterms:W3CDTF">2024-07-31T03:06:40Z</dcterms:modified>
</cp:coreProperties>
</file>