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win\Desktop\First Homework\"/>
    </mc:Choice>
  </mc:AlternateContent>
  <xr:revisionPtr revIDLastSave="0" documentId="8_{9FA71503-D4F1-42E5-9607-F1342710DDB3}" xr6:coauthVersionLast="45" xr6:coauthVersionMax="45" xr10:uidLastSave="{00000000-0000-0000-0000-000000000000}"/>
  <bookViews>
    <workbookView xWindow="1950" yWindow="1830" windowWidth="21150" windowHeight="14370" xr2:uid="{00000000-000D-0000-FFFF-FFFF00000000}"/>
  </bookViews>
  <sheets>
    <sheet name="Data Table" sheetId="1" r:id="rId1"/>
    <sheet name="Success &amp; Failed by Category" sheetId="2" r:id="rId2"/>
    <sheet name="Success &amp; Fail by Country" sheetId="3" r:id="rId3"/>
    <sheet name="Months Success, Failed, Cancele" sheetId="5" r:id="rId4"/>
    <sheet name="Bonu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6" l="1"/>
  <c r="H5" i="6" l="1"/>
  <c r="H6" i="6"/>
  <c r="H7" i="6"/>
  <c r="H8" i="6"/>
  <c r="H9" i="6"/>
  <c r="H10" i="6"/>
  <c r="H11" i="6"/>
  <c r="H12" i="6"/>
  <c r="H13" i="6"/>
  <c r="H14" i="6"/>
  <c r="H15" i="6"/>
  <c r="F5" i="6"/>
  <c r="F6" i="6"/>
  <c r="F7" i="6"/>
  <c r="F8" i="6"/>
  <c r="F9" i="6"/>
  <c r="F10" i="6"/>
  <c r="F11" i="6"/>
  <c r="F12" i="6"/>
  <c r="F13" i="6"/>
  <c r="F14" i="6"/>
  <c r="F15" i="6"/>
  <c r="G5" i="6"/>
  <c r="G6" i="6"/>
  <c r="G7" i="6"/>
  <c r="G8" i="6"/>
  <c r="G9" i="6"/>
  <c r="G10" i="6"/>
  <c r="G11" i="6"/>
  <c r="G12" i="6"/>
  <c r="G13" i="6"/>
  <c r="G14" i="6"/>
  <c r="G15" i="6"/>
  <c r="E4" i="6"/>
  <c r="H4" i="6" s="1"/>
  <c r="D15" i="6"/>
  <c r="D14" i="6"/>
  <c r="D13" i="6"/>
  <c r="D12" i="6"/>
  <c r="D11" i="6"/>
  <c r="D10" i="6"/>
  <c r="D9" i="6"/>
  <c r="D8" i="6"/>
  <c r="D7" i="6"/>
  <c r="D6" i="6"/>
  <c r="D5" i="6"/>
  <c r="D4" i="6"/>
  <c r="C15" i="6"/>
  <c r="B15" i="6"/>
  <c r="C14" i="6"/>
  <c r="B14" i="6"/>
  <c r="C13" i="6"/>
  <c r="B13" i="6"/>
  <c r="C12" i="6"/>
  <c r="B12" i="6"/>
  <c r="C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C4" i="6"/>
  <c r="G4" i="6" l="1"/>
  <c r="F4" i="6"/>
  <c r="E12" i="6"/>
  <c r="E7" i="6"/>
  <c r="E14" i="6"/>
  <c r="E9" i="6"/>
  <c r="E11" i="6"/>
  <c r="E5" i="6"/>
  <c r="E6" i="6"/>
  <c r="E13" i="6"/>
  <c r="E8" i="6"/>
  <c r="E15" i="6"/>
  <c r="E10" i="6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3" i="1"/>
  <c r="O4" i="1"/>
  <c r="O5" i="1"/>
  <c r="O6" i="1"/>
  <c r="O7" i="1"/>
  <c r="O2" i="1"/>
</calcChain>
</file>

<file path=xl/sharedStrings.xml><?xml version="1.0" encoding="utf-8"?>
<sst xmlns="http://schemas.openxmlformats.org/spreadsheetml/2006/main" count="24820" uniqueCount="8401">
  <si>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</si>
  <si>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</si>
  <si>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</si>
  <si>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</si>
  <si>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</si>
  <si>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</si>
  <si>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</si>
  <si>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</si>
  <si>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</si>
  <si>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</si>
  <si>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</si>
  <si>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</si>
  <si>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</si>
  <si>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</si>
  <si>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</si>
  <si>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</si>
  <si>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</si>
  <si>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</si>
  <si>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</si>
  <si>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</si>
  <si>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</si>
  <si>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</si>
  <si>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</si>
  <si>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</si>
  <si>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</si>
  <si>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</si>
  <si>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</si>
  <si>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</si>
  <si>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</si>
  <si>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</si>
  <si>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</si>
  <si>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</si>
  <si>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</si>
  <si>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</si>
  <si>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</si>
  <si>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</si>
  <si>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</si>
  <si>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</si>
  <si>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</si>
  <si>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</si>
  <si>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</si>
  <si>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</si>
  <si>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</si>
  <si>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</si>
  <si>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</si>
  <si>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</si>
  <si>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</si>
  <si>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</si>
  <si>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</si>
  <si>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</si>
  <si>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</si>
  <si>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</si>
  <si>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</si>
  <si>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</si>
  <si>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</si>
  <si>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</si>
  <si>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</si>
  <si>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</si>
  <si>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</si>
  <si>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</si>
  <si>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</si>
  <si>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</si>
  <si>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</si>
  <si>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</si>
  <si>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</si>
  <si>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</si>
  <si>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</si>
  <si>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</si>
  <si>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</si>
  <si>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</si>
  <si>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</si>
  <si>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</si>
  <si>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</si>
  <si>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</si>
  <si>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</si>
  <si>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</si>
  <si>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</si>
  <si>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</si>
  <si>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</si>
  <si>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</si>
  <si>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</si>
  <si>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</si>
  <si>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</si>
  <si>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</si>
  <si>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</si>
  <si>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</si>
  <si>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</si>
  <si>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</si>
  <si>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</si>
  <si>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</si>
  <si>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</si>
  <si>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</si>
  <si>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</si>
  <si>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</si>
  <si>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</si>
  <si>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</si>
  <si>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</si>
  <si>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</si>
  <si>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</si>
  <si>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</si>
  <si>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</si>
  <si>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</si>
  <si>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</si>
  <si>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</si>
  <si>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</si>
  <si>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</si>
  <si>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</si>
  <si>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</si>
  <si>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</si>
  <si>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</si>
  <si>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</si>
  <si>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</si>
  <si>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</si>
  <si>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</si>
  <si>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</si>
  <si>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</si>
  <si>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</si>
  <si>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</si>
  <si>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</si>
  <si>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</si>
  <si>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</si>
  <si>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</si>
  <si>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</si>
  <si>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</si>
  <si>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</si>
  <si>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</si>
  <si>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</si>
  <si>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</si>
  <si>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</si>
  <si>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</si>
  <si>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</si>
  <si>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</si>
  <si>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</si>
  <si>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</si>
  <si>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</si>
  <si>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</si>
  <si>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</si>
  <si>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</si>
  <si>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</si>
  <si>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</si>
  <si>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</si>
  <si>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</si>
  <si>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</si>
  <si>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</si>
  <si>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</si>
  <si>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</si>
  <si>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</si>
  <si>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</si>
  <si>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</si>
  <si>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</si>
  <si>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</si>
  <si>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</si>
  <si>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</si>
  <si>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</si>
  <si>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</si>
  <si>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</si>
  <si>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</si>
  <si>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</si>
  <si>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</si>
  <si>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</si>
  <si>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</si>
  <si>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</si>
  <si>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</si>
  <si>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</si>
  <si>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</si>
  <si>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</si>
  <si>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</si>
  <si>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</si>
  <si>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</si>
  <si>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</si>
  <si>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</si>
  <si>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</si>
  <si>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</si>
  <si>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</si>
  <si>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</si>
  <si>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</si>
  <si>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</si>
  <si>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</si>
  <si>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</si>
  <si>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</si>
  <si>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</si>
  <si>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</si>
  <si>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</si>
  <si>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</si>
  <si>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</si>
  <si>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</si>
  <si>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</si>
  <si>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</si>
  <si>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</si>
  <si>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</si>
  <si>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</si>
  <si>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</si>
  <si>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</si>
  <si>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</si>
  <si>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</si>
  <si>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</si>
  <si>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</si>
  <si>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</si>
  <si>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</si>
  <si>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</si>
  <si>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</si>
  <si>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</si>
  <si>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</si>
  <si>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</si>
  <si>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</si>
  <si>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</si>
  <si>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</si>
  <si>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</si>
  <si>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</si>
  <si>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</si>
  <si>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</si>
  <si>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</si>
  <si>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</si>
  <si>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</si>
  <si>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</si>
  <si>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</si>
  <si>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</si>
  <si>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</si>
  <si>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</si>
  <si>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</si>
  <si>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</si>
  <si>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</si>
  <si>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</si>
  <si>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</si>
  <si>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</si>
  <si>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</si>
  <si>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</si>
  <si>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</si>
  <si>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</si>
  <si>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</si>
  <si>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</si>
  <si>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</si>
  <si>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</si>
  <si>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</si>
  <si>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</si>
  <si>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</si>
  <si>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</si>
  <si>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</si>
  <si>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</si>
  <si>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</si>
  <si>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</si>
  <si>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</si>
  <si>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</si>
  <si>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</si>
  <si>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</si>
  <si>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</si>
  <si>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</si>
  <si>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</si>
  <si>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</si>
  <si>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</si>
  <si>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</si>
  <si>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</si>
  <si>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</si>
  <si>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</si>
  <si>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</si>
  <si>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</si>
  <si>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</si>
  <si>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</si>
  <si>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</si>
  <si>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</si>
  <si>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</si>
  <si>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</si>
  <si>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</si>
  <si>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</si>
  <si>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</si>
  <si>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</si>
  <si>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</si>
  <si>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</si>
  <si>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</si>
  <si>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</si>
  <si>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</si>
  <si>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</si>
  <si>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</si>
  <si>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</si>
  <si>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</si>
  <si>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</si>
  <si>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</si>
  <si>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</si>
  <si>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</si>
  <si>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</si>
  <si>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</si>
  <si>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</si>
  <si>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</si>
  <si>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</si>
  <si>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</si>
  <si>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</si>
  <si>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</si>
  <si>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</si>
  <si>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</si>
  <si>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</si>
  <si>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</si>
  <si>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</si>
  <si>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</si>
  <si>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</si>
  <si>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</si>
  <si>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</si>
  <si>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</si>
  <si>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</si>
  <si>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</si>
  <si>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</si>
  <si>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</si>
  <si>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</si>
  <si>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</si>
  <si>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</si>
  <si>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</si>
  <si>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</si>
  <si>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</si>
  <si>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</si>
  <si>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</si>
  <si>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</si>
  <si>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</si>
  <si>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</si>
  <si>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</si>
  <si>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</si>
  <si>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</si>
  <si>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</si>
  <si>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</si>
  <si>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</si>
  <si>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</si>
  <si>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</si>
  <si>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</si>
  <si>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</si>
  <si>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</si>
  <si>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</si>
  <si>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</si>
  <si>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</si>
  <si>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</si>
  <si>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</si>
  <si>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</si>
  <si>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</si>
  <si>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</si>
  <si>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</si>
  <si>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</si>
  <si>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</si>
  <si>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</si>
  <si>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</si>
  <si>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</si>
  <si>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</si>
  <si>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</si>
  <si>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</si>
  <si>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</si>
  <si>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</si>
  <si>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</si>
  <si>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</si>
  <si>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</si>
  <si>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</si>
  <si>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</si>
  <si>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</si>
  <si>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</si>
  <si>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</si>
  <si>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</si>
  <si>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</si>
  <si>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</si>
  <si>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</si>
  <si>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</si>
  <si>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</si>
  <si>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</si>
  <si>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</si>
  <si>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</si>
  <si>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</si>
  <si>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</si>
  <si>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</si>
  <si>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</si>
  <si>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</si>
  <si>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</si>
  <si>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</si>
  <si>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</si>
  <si>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</si>
  <si>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</si>
  <si>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</si>
  <si>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</si>
  <si>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</si>
  <si>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</si>
  <si>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</si>
  <si>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</si>
  <si>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</si>
  <si>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</si>
  <si>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</si>
  <si>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</si>
  <si>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</si>
  <si>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</si>
  <si>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</si>
  <si>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</si>
  <si>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</si>
  <si>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</si>
  <si>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</si>
  <si>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</si>
  <si>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</si>
  <si>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</si>
  <si>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</si>
  <si>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</si>
  <si>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</si>
  <si>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</si>
  <si>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</si>
  <si>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</si>
  <si>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</si>
  <si>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</si>
  <si>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</si>
  <si>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</si>
  <si>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</si>
  <si>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</si>
  <si>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</si>
  <si>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</si>
  <si>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</si>
  <si>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</si>
  <si>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</si>
  <si>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</si>
  <si>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</si>
  <si>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</si>
  <si>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</si>
  <si>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</si>
  <si>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</si>
  <si>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</si>
  <si>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</si>
  <si>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</si>
  <si>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</si>
  <si>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</si>
  <si>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</si>
  <si>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</si>
  <si>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</si>
  <si>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</si>
  <si>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</si>
  <si>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</si>
  <si>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</si>
  <si>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</si>
  <si>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</si>
  <si>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</si>
  <si>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</si>
  <si>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</si>
  <si>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</si>
  <si>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</si>
  <si>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</si>
  <si>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</si>
  <si>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</si>
  <si>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</si>
  <si>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</si>
  <si>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</si>
  <si>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</si>
  <si>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</si>
  <si>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</si>
  <si>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</si>
  <si>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</si>
  <si>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</si>
  <si>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</si>
  <si>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</si>
  <si>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</si>
  <si>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</si>
  <si>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</si>
  <si>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</si>
  <si>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</si>
  <si>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</si>
  <si>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</si>
  <si>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</si>
  <si>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</si>
  <si>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</si>
  <si>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</si>
  <si>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</si>
  <si>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</si>
  <si>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</si>
  <si>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</si>
  <si>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</si>
  <si>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</si>
  <si>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</si>
  <si>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</si>
  <si>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</si>
  <si>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</si>
  <si>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</si>
  <si>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</si>
  <si>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</si>
  <si>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</si>
  <si>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</si>
  <si>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</si>
  <si>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</si>
  <si>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</si>
  <si>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</si>
  <si>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</si>
  <si>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</si>
  <si>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</si>
  <si>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</si>
  <si>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</si>
  <si>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</si>
  <si>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</si>
  <si>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</si>
  <si>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</si>
  <si>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</si>
  <si>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</si>
  <si>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</si>
  <si>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</si>
  <si>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</si>
  <si>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</si>
  <si>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</si>
  <si>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</si>
  <si>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</si>
  <si>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</si>
  <si>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</si>
  <si>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</si>
  <si>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</si>
  <si>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</si>
  <si>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</si>
  <si>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</si>
  <si>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</si>
  <si>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</si>
  <si>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</si>
  <si>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</si>
  <si>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</si>
  <si>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</si>
  <si>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</si>
  <si>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</si>
  <si>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</si>
  <si>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</si>
  <si>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</si>
  <si>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</si>
  <si>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</si>
  <si>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</si>
  <si>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</si>
  <si>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</si>
  <si>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</si>
  <si>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</si>
  <si>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</si>
  <si>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</si>
  <si>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</si>
  <si>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</si>
  <si>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</si>
  <si>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</si>
  <si>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</si>
  <si>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</si>
  <si>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</si>
  <si>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</si>
  <si>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</si>
  <si>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</si>
  <si>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</si>
  <si>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</si>
  <si>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</si>
  <si>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</si>
  <si>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</si>
  <si>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</si>
  <si>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</si>
  <si>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</si>
  <si>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</si>
  <si>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</si>
  <si>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</si>
  <si>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</si>
  <si>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</si>
  <si>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</si>
  <si>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</si>
  <si>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</si>
  <si>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</si>
  <si>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</si>
  <si>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</si>
  <si>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</si>
  <si>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</si>
  <si>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</si>
  <si>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</si>
  <si>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</si>
  <si>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</si>
  <si>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</si>
  <si>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</si>
  <si>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</si>
  <si>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</si>
  <si>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</si>
  <si>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</si>
  <si>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</si>
  <si>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</si>
  <si>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</si>
  <si>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</si>
  <si>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</si>
  <si>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</si>
  <si>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</si>
  <si>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</si>
  <si>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</si>
  <si>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</si>
  <si>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</si>
  <si>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</si>
  <si>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</si>
  <si>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</si>
  <si>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</si>
  <si>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</si>
  <si>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</si>
  <si>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</si>
  <si>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</si>
  <si>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</si>
  <si>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</si>
  <si>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</si>
  <si>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</si>
  <si>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</si>
  <si>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</si>
  <si>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</si>
  <si>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</si>
  <si>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</si>
  <si>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</si>
  <si>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</si>
  <si>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</si>
  <si>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</si>
  <si>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</si>
  <si>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</si>
  <si>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</si>
  <si>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</si>
  <si>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</si>
  <si>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</si>
  <si>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</si>
  <si>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</si>
  <si>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</si>
  <si>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</si>
  <si>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</si>
  <si>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</si>
  <si>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</si>
  <si>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</si>
  <si>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</si>
  <si>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</si>
  <si>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</si>
  <si>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</si>
  <si>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</si>
  <si>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</si>
  <si>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</si>
  <si>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</si>
  <si>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</si>
  <si>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</si>
  <si>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</si>
  <si>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</si>
  <si>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</si>
  <si>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</si>
  <si>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</si>
  <si>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</si>
  <si>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</si>
  <si>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</si>
  <si>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</si>
  <si>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</si>
  <si>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</si>
  <si>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</si>
  <si>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</si>
  <si>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</si>
  <si>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</si>
  <si>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</si>
  <si>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</si>
  <si>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</si>
  <si>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</si>
  <si>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</si>
  <si>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</si>
  <si>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</si>
  <si>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</si>
  <si>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</si>
  <si>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</si>
  <si>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</si>
  <si>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</si>
  <si>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</si>
  <si>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</si>
  <si>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</si>
  <si>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</si>
  <si>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</si>
  <si>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</si>
  <si>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</si>
  <si>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</si>
  <si>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</si>
  <si>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</si>
  <si>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</si>
  <si>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</si>
  <si>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</si>
  <si>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</si>
  <si>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</si>
  <si>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</si>
  <si>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</si>
  <si>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</si>
  <si>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</si>
  <si>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</si>
  <si>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</si>
  <si>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</si>
  <si>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</si>
  <si>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</si>
  <si>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</si>
  <si>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</si>
  <si>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</si>
  <si>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</si>
  <si>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</si>
  <si>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</si>
  <si>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</si>
  <si>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</si>
  <si>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</si>
  <si>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</si>
  <si>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</si>
  <si>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</si>
  <si>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</si>
  <si>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</si>
  <si>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</si>
  <si>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</si>
  <si>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</si>
  <si>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</si>
  <si>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</si>
  <si>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</si>
  <si>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</si>
  <si>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</si>
  <si>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</si>
  <si>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</si>
  <si>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</si>
  <si>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</si>
  <si>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</si>
  <si>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</si>
  <si>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</si>
  <si>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</si>
  <si>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</si>
  <si>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</si>
  <si>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</si>
  <si>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</si>
  <si>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</si>
  <si>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</si>
  <si>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</si>
  <si>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</si>
  <si>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</si>
  <si>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</si>
  <si>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</si>
  <si>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</si>
  <si>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</si>
  <si>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</si>
  <si>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</si>
  <si>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</si>
  <si>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</si>
  <si>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</si>
  <si>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</si>
  <si>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</si>
  <si>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</si>
  <si>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</si>
  <si>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</si>
  <si>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</si>
  <si>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</si>
  <si>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</si>
  <si>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</si>
  <si>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</si>
  <si>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</si>
  <si>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</si>
  <si>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</si>
  <si>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</si>
  <si>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</si>
  <si>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</si>
  <si>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</si>
  <si>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</si>
  <si>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</si>
  <si>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</si>
  <si>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</si>
  <si>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</si>
  <si>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</si>
  <si>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</si>
  <si>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</si>
  <si>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</si>
  <si>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</si>
  <si>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</si>
  <si>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</si>
  <si>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</si>
  <si>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</si>
  <si>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</si>
  <si>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</si>
  <si>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</si>
  <si>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</si>
  <si>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</si>
  <si>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</si>
  <si>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</si>
  <si>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</si>
  <si>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</si>
  <si>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</si>
  <si>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</si>
  <si>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</si>
  <si>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</si>
  <si>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</si>
  <si>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</si>
  <si>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</si>
  <si>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</si>
  <si>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</si>
  <si>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</si>
  <si>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</si>
  <si>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</si>
  <si>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</si>
  <si>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</si>
  <si>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</si>
  <si>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</si>
  <si>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</si>
  <si>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</si>
  <si>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</si>
  <si>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</si>
  <si>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</si>
  <si>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</si>
  <si>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</si>
  <si>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</si>
  <si>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</si>
  <si>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</si>
  <si>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</si>
  <si>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</si>
  <si>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</si>
  <si>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</si>
  <si>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</si>
  <si>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</si>
  <si>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</si>
  <si>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</si>
  <si>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</si>
  <si>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</si>
  <si>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</si>
  <si>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</si>
  <si>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</si>
  <si>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</si>
  <si>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</si>
  <si>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</si>
  <si>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</si>
  <si>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</si>
  <si>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</si>
  <si>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</si>
  <si>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</si>
  <si>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</si>
  <si>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</si>
  <si>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</si>
  <si>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</si>
  <si>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</si>
  <si>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</si>
  <si>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</si>
  <si>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</si>
  <si>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</si>
  <si>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</si>
  <si>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</si>
  <si>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</si>
  <si>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</si>
  <si>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</si>
  <si>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</si>
  <si>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</si>
  <si>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</si>
  <si>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</si>
  <si>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</si>
  <si>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</si>
  <si>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</si>
  <si>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</si>
  <si>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</si>
  <si>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</si>
  <si>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</si>
  <si>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</si>
  <si>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</si>
  <si>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</si>
  <si>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</si>
  <si>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</si>
  <si>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</si>
  <si>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</si>
  <si>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</si>
  <si>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</si>
  <si>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</si>
  <si>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</si>
  <si>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</si>
  <si>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</si>
  <si>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</si>
  <si>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</si>
  <si>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</si>
  <si>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</si>
  <si>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</si>
  <si>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</si>
  <si>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</si>
  <si>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</si>
  <si>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</si>
  <si>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</si>
  <si>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</si>
  <si>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</si>
  <si>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</si>
  <si>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</si>
  <si>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</si>
  <si>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</si>
  <si>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</si>
  <si>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</si>
  <si>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</si>
  <si>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</si>
  <si>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</si>
  <si>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</si>
  <si>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</si>
  <si>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</si>
  <si>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</si>
  <si>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</si>
  <si>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</si>
  <si>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</si>
  <si>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</si>
  <si>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</si>
  <si>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</si>
  <si>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</si>
  <si>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</si>
  <si>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</si>
  <si>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</si>
  <si>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</si>
  <si>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</si>
  <si>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</si>
  <si>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</si>
  <si>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</si>
  <si>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</si>
  <si>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</si>
  <si>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</si>
  <si>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</si>
  <si>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</si>
  <si>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</si>
  <si>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</si>
  <si>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</si>
  <si>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</si>
  <si>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</si>
  <si>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</si>
  <si>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</si>
  <si>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</si>
  <si>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</si>
  <si>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</si>
  <si>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</si>
  <si>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</si>
  <si>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</si>
  <si>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</si>
  <si>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</si>
  <si>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</si>
  <si>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</si>
  <si>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</si>
  <si>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</si>
  <si>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</si>
  <si>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</si>
  <si>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</si>
  <si>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</si>
  <si>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</si>
  <si>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</si>
  <si>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</si>
  <si>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</si>
  <si>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</si>
  <si>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</si>
  <si>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</si>
  <si>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</si>
  <si>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</si>
  <si>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</si>
  <si>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</si>
  <si>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</si>
  <si>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</si>
  <si>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</si>
  <si>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</si>
  <si>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</si>
  <si>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</si>
  <si>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</si>
  <si>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</si>
  <si>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</si>
  <si>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</si>
  <si>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</si>
  <si>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</si>
  <si>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</si>
  <si>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</si>
  <si>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</si>
  <si>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</si>
  <si>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</si>
  <si>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</si>
  <si>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</si>
  <si>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</si>
  <si>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</si>
  <si>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</si>
  <si>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</si>
  <si>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</si>
  <si>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</si>
  <si>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</si>
  <si>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</si>
  <si>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</si>
  <si>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</si>
  <si>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</si>
  <si>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</si>
  <si>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</si>
  <si>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</si>
  <si>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</si>
  <si>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</si>
  <si>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</si>
  <si>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</si>
  <si>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</si>
  <si>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</si>
  <si>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</si>
  <si>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</si>
  <si>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</si>
  <si>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</si>
  <si>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</si>
  <si>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</si>
  <si>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</si>
  <si>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</si>
  <si>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</si>
  <si>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</si>
  <si>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</si>
  <si>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</si>
  <si>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</si>
  <si>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</si>
  <si>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</si>
  <si>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</si>
  <si>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</si>
  <si>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</si>
  <si>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</si>
  <si>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</si>
  <si>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</si>
  <si>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</si>
  <si>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</si>
  <si>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</si>
  <si>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</si>
  <si>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</si>
  <si>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</si>
  <si>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</si>
  <si>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</si>
  <si>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</si>
  <si>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</si>
  <si>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</si>
  <si>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</si>
  <si>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</si>
  <si>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</si>
  <si>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</si>
  <si>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</si>
  <si>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</si>
  <si>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</si>
  <si>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</si>
  <si>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</si>
  <si>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</si>
  <si>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</si>
  <si>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</si>
  <si>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</si>
  <si>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</si>
  <si>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</si>
  <si>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</si>
  <si>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</si>
  <si>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</si>
  <si>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</si>
  <si>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</si>
  <si>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</si>
  <si>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</si>
  <si>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</si>
  <si>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</si>
  <si>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</si>
  <si>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</si>
  <si>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</si>
  <si>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</si>
  <si>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</si>
  <si>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</si>
  <si>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</si>
  <si>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</si>
  <si>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</si>
  <si>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</si>
  <si>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</si>
  <si>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</si>
  <si>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</si>
  <si>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</si>
  <si>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</si>
  <si>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</si>
  <si>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</si>
  <si>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</si>
  <si>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</si>
  <si>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</si>
  <si>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</si>
  <si>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</si>
  <si>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</si>
  <si>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</si>
  <si>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</si>
  <si>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</si>
  <si>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</si>
  <si>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</si>
  <si>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</si>
  <si>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</si>
  <si>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</si>
  <si>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</si>
  <si>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</si>
  <si>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</si>
  <si>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</si>
  <si>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</si>
  <si>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</si>
  <si>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</si>
  <si>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</si>
  <si>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</si>
  <si>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</si>
  <si>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</si>
  <si>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</si>
  <si>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</si>
  <si>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</si>
  <si>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</si>
  <si>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</si>
  <si>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</si>
  <si>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</si>
  <si>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</si>
  <si>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</si>
  <si>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</si>
  <si>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</si>
  <si>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</si>
  <si>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</si>
  <si>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</si>
  <si>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</si>
  <si>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</si>
  <si>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</si>
  <si>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</si>
  <si>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</si>
  <si>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</si>
  <si>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</si>
  <si>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</si>
  <si>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</si>
  <si>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</si>
  <si>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</si>
  <si>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</si>
  <si>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</si>
  <si>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</si>
  <si>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</si>
  <si>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</si>
  <si>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</si>
  <si>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</si>
  <si>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</si>
  <si>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</si>
  <si>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</si>
  <si>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</si>
  <si>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</si>
  <si>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</si>
  <si>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</si>
  <si>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</si>
  <si>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</si>
  <si>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</si>
  <si>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</si>
  <si>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</si>
  <si>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</si>
  <si>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</si>
  <si>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</si>
  <si>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</si>
  <si>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</si>
  <si>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</si>
  <si>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</si>
  <si>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</si>
  <si>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</si>
  <si>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</si>
  <si>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</si>
  <si>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</si>
  <si>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</si>
  <si>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</si>
  <si>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</si>
  <si>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</si>
  <si>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</si>
  <si>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</si>
  <si>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</si>
  <si>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</si>
  <si>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</si>
  <si>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</si>
  <si>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</si>
  <si>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</si>
  <si>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</si>
  <si>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</si>
  <si>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</si>
  <si>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</si>
  <si>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</si>
  <si>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</si>
  <si>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</si>
  <si>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</si>
  <si>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</si>
  <si>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</si>
  <si>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</si>
  <si>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</si>
  <si>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</si>
  <si>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</si>
  <si>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</si>
  <si>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</si>
  <si>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</si>
  <si>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</si>
  <si>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</si>
  <si>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</si>
  <si>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</si>
  <si>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</si>
  <si>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</si>
  <si>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</si>
  <si>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</si>
  <si>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</si>
  <si>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</si>
  <si>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</si>
  <si>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</si>
  <si>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</si>
  <si>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</si>
  <si>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</si>
  <si>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</si>
  <si>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</si>
  <si>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</si>
  <si>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</si>
  <si>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</si>
  <si>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</si>
  <si>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</si>
  <si>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</si>
  <si>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</si>
  <si>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</si>
  <si>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</si>
  <si>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</si>
  <si>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</si>
  <si>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</si>
  <si>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</si>
  <si>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</si>
  <si>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</si>
  <si>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</si>
  <si>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</si>
  <si>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</si>
  <si>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</si>
  <si>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</si>
  <si>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</si>
  <si>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</si>
  <si>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</si>
  <si>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</si>
  <si>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</si>
  <si>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</si>
  <si>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</si>
  <si>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</si>
  <si>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</si>
  <si>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</si>
  <si>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</si>
  <si>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</si>
  <si>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</si>
  <si>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</si>
  <si>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</si>
  <si>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</si>
  <si>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</si>
  <si>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</si>
  <si>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</si>
  <si>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</si>
  <si>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</si>
  <si>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</si>
  <si>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</si>
  <si>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</si>
  <si>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</si>
  <si>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</si>
  <si>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</si>
  <si>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</si>
  <si>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</si>
  <si>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</si>
  <si>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</si>
  <si>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</si>
  <si>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</si>
  <si>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</si>
  <si>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</si>
  <si>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</si>
  <si>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</si>
  <si>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</si>
  <si>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</si>
  <si>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</si>
  <si>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</si>
  <si>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</si>
  <si>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</si>
  <si>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</si>
  <si>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</si>
  <si>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</si>
  <si>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</si>
  <si>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</si>
  <si>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</si>
  <si>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</si>
  <si>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</si>
  <si>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</si>
  <si>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</si>
  <si>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</si>
  <si>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</si>
  <si>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</si>
  <si>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</si>
  <si>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</si>
  <si>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</si>
  <si>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</si>
  <si>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</si>
  <si>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</si>
  <si>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</si>
  <si>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</si>
  <si>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</si>
  <si>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</si>
  <si>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</si>
  <si>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</si>
  <si>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</si>
  <si>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</si>
  <si>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</si>
  <si>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</si>
  <si>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</si>
  <si>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</si>
  <si>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</si>
  <si>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</si>
  <si>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</si>
  <si>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</si>
  <si>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</si>
  <si>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</si>
  <si>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</si>
  <si>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</si>
  <si>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</si>
  <si>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</si>
  <si>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</si>
  <si>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</si>
  <si>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</si>
  <si>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</si>
  <si>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</si>
  <si>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</si>
  <si>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</si>
  <si>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</si>
  <si>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</si>
  <si>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</si>
  <si>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</si>
  <si>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</si>
  <si>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</si>
  <si>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</si>
  <si>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</si>
  <si>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</si>
  <si>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</si>
  <si>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</si>
  <si>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</si>
  <si>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</si>
  <si>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</si>
  <si>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</si>
  <si>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</si>
  <si>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</si>
  <si>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</si>
  <si>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</si>
  <si>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</si>
  <si>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</si>
  <si>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</si>
  <si>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</si>
  <si>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</si>
  <si>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</si>
  <si>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</si>
  <si>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</si>
  <si>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</si>
  <si>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</si>
  <si>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</si>
  <si>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</si>
  <si>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</si>
  <si>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</si>
  <si>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</si>
  <si>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</si>
  <si>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</si>
  <si>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</si>
  <si>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</si>
  <si>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</si>
  <si>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</si>
  <si>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</si>
  <si>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</si>
  <si>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</si>
  <si>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</si>
  <si>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</si>
  <si>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</si>
  <si>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</si>
  <si>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</si>
  <si>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</si>
  <si>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</si>
  <si>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</si>
  <si>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</si>
  <si>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</si>
  <si>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</si>
  <si>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</si>
  <si>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</si>
  <si>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</si>
  <si>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</si>
  <si>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</si>
  <si>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</si>
  <si>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</si>
  <si>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</si>
  <si>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</si>
  <si>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</si>
  <si>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</si>
  <si>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</si>
  <si>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</si>
  <si>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</si>
  <si>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</si>
  <si>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</si>
  <si>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</si>
  <si>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</si>
  <si>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</si>
  <si>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</si>
  <si>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</si>
  <si>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</si>
  <si>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</si>
  <si>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</si>
  <si>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</si>
  <si>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</si>
  <si>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</si>
  <si>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</si>
  <si>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</si>
  <si>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</si>
  <si>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</si>
  <si>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</si>
  <si>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</si>
  <si>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</si>
  <si>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</si>
  <si>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</si>
  <si>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</si>
  <si>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</si>
  <si>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</si>
  <si>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</si>
  <si>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</si>
  <si>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</si>
  <si>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</si>
  <si>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</si>
  <si>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</si>
  <si>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</si>
  <si>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</si>
  <si>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</si>
  <si>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</si>
  <si>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</si>
  <si>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</si>
  <si>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</si>
  <si>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</si>
  <si>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</si>
  <si>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</si>
  <si>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</si>
  <si>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</si>
  <si>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</si>
  <si>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</si>
  <si>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</si>
  <si>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</si>
  <si>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</si>
  <si>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</si>
  <si>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</si>
  <si>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</si>
  <si>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</si>
  <si>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</si>
  <si>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</si>
  <si>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</si>
  <si>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</si>
  <si>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</si>
  <si>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</si>
  <si>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</si>
  <si>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</si>
  <si>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</si>
  <si>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</si>
  <si>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</si>
  <si>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</si>
  <si>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</si>
  <si>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</si>
  <si>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</si>
  <si>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</si>
  <si>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</si>
  <si>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</si>
  <si>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</si>
  <si>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</si>
  <si>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</si>
  <si>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</si>
  <si>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</si>
  <si>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</si>
  <si>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</si>
  <si>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</si>
  <si>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</si>
  <si>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</si>
  <si>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</si>
  <si>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</si>
  <si>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</si>
  <si>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</si>
  <si>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</si>
  <si>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</si>
  <si>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</si>
  <si>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</si>
  <si>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</si>
  <si>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</si>
  <si>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</si>
  <si>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</si>
  <si>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</si>
  <si>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</si>
  <si>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</si>
  <si>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</si>
  <si>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</si>
  <si>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</si>
  <si>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</si>
  <si>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</si>
  <si>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</si>
  <si>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</si>
  <si>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</si>
  <si>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</si>
  <si>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</si>
  <si>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</si>
  <si>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</si>
  <si>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</si>
  <si>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</si>
  <si>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</si>
  <si>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</si>
  <si>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</si>
  <si>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</si>
  <si>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</si>
  <si>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</si>
  <si>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</si>
  <si>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</si>
  <si>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</si>
  <si>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</si>
  <si>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</si>
  <si>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</si>
  <si>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</si>
  <si>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</si>
  <si>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</si>
  <si>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</si>
  <si>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</si>
  <si>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</si>
  <si>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</si>
  <si>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</si>
  <si>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</si>
  <si>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</si>
  <si>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</si>
  <si>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</si>
  <si>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</si>
  <si>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</si>
  <si>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</si>
  <si>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</si>
  <si>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</si>
  <si>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</si>
  <si>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</si>
  <si>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</si>
  <si>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</si>
  <si>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</si>
  <si>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</si>
  <si>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</si>
  <si>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</si>
  <si>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</si>
  <si>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</si>
  <si>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</si>
  <si>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</si>
  <si>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</si>
  <si>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</si>
  <si>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</si>
  <si>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</si>
  <si>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</si>
  <si>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</si>
  <si>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</si>
  <si>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</si>
  <si>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</si>
  <si>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</si>
  <si>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</si>
  <si>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</si>
  <si>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</si>
  <si>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</si>
  <si>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</si>
  <si>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</si>
  <si>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</si>
  <si>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</si>
  <si>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</si>
  <si>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</si>
  <si>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</si>
  <si>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</si>
  <si>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</si>
  <si>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</si>
  <si>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</si>
  <si>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</si>
  <si>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</si>
  <si>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</si>
  <si>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</si>
  <si>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</si>
  <si>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</si>
  <si>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</si>
  <si>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</si>
  <si>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</si>
  <si>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</si>
  <si>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</si>
  <si>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</si>
  <si>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</si>
  <si>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</si>
  <si>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</si>
  <si>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</si>
  <si>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</si>
  <si>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</si>
  <si>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</si>
  <si>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</si>
  <si>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</si>
  <si>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</si>
  <si>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</si>
  <si>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</si>
  <si>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</si>
  <si>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</si>
  <si>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</si>
  <si>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</si>
  <si>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</si>
  <si>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</si>
  <si>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</si>
  <si>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</si>
  <si>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</si>
  <si>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</si>
  <si>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</si>
  <si>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</si>
  <si>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</si>
  <si>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</si>
  <si>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</si>
  <si>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</si>
  <si>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</si>
  <si>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</si>
  <si>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</si>
  <si>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</si>
  <si>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</si>
  <si>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</si>
  <si>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</si>
  <si>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</si>
  <si>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</si>
  <si>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</si>
  <si>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</si>
  <si>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</si>
  <si>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</si>
  <si>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</si>
  <si>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</si>
  <si>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</si>
  <si>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</si>
  <si>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</si>
  <si>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</si>
  <si>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</si>
  <si>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</si>
  <si>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</si>
  <si>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</si>
  <si>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</si>
  <si>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</si>
  <si>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</si>
  <si>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</si>
  <si>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</si>
  <si>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</si>
  <si>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</si>
  <si>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</si>
  <si>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</si>
  <si>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</si>
  <si>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</si>
  <si>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</si>
  <si>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</si>
  <si>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</si>
  <si>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</si>
  <si>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</si>
  <si>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</si>
  <si>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</si>
  <si>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</si>
  <si>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</si>
  <si>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</si>
  <si>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</si>
  <si>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</si>
  <si>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</si>
  <si>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</si>
  <si>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</si>
  <si>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</si>
  <si>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</si>
  <si>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</si>
  <si>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</si>
  <si>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</si>
  <si>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</si>
  <si>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</si>
  <si>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</si>
  <si>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</si>
  <si>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</si>
  <si>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</si>
  <si>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</si>
  <si>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</si>
  <si>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</si>
  <si>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</si>
  <si>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</si>
  <si>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</si>
  <si>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</si>
  <si>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</si>
  <si>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</si>
  <si>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</si>
  <si>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</si>
  <si>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</si>
  <si>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</si>
  <si>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</si>
  <si>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</si>
  <si>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</si>
  <si>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</si>
  <si>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</si>
  <si>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</si>
  <si>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</si>
  <si>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</si>
  <si>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</si>
  <si>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</si>
  <si>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</si>
  <si>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</si>
  <si>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</si>
  <si>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</si>
  <si>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</si>
  <si>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</si>
  <si>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</si>
  <si>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</si>
  <si>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</si>
  <si>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</si>
  <si>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</si>
  <si>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</si>
  <si>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</si>
  <si>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</si>
  <si>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</si>
  <si>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</si>
  <si>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</si>
  <si>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</si>
  <si>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</si>
  <si>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</si>
  <si>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</si>
  <si>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</si>
  <si>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</si>
  <si>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</si>
  <si>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</si>
  <si>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</si>
  <si>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</si>
  <si>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</si>
  <si>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</si>
  <si>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</si>
  <si>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</si>
  <si>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</si>
  <si>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</si>
  <si>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</si>
  <si>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</si>
  <si>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</si>
  <si>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</si>
  <si>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</si>
  <si>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</si>
  <si>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</si>
  <si>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</si>
  <si>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</si>
  <si>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</si>
  <si>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</si>
  <si>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</si>
  <si>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</si>
  <si>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</si>
  <si>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</si>
  <si>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</si>
  <si>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</si>
  <si>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</si>
  <si>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</si>
  <si>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</si>
  <si>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</si>
  <si>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</si>
  <si>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</si>
  <si>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</si>
  <si>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</si>
  <si>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</si>
  <si>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</si>
  <si>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</si>
  <si>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</si>
  <si>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</si>
  <si>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</si>
  <si>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</si>
  <si>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</si>
  <si>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</si>
  <si>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</si>
  <si>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</si>
  <si>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</si>
  <si>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</si>
  <si>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</si>
  <si>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</si>
  <si>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</si>
  <si>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</si>
  <si>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</si>
  <si>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</si>
  <si>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</si>
  <si>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</si>
  <si>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</si>
  <si>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</si>
  <si>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</si>
  <si>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</si>
  <si>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</si>
  <si>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</si>
  <si>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</si>
  <si>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</si>
  <si>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</si>
  <si>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</si>
  <si>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</si>
  <si>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</si>
  <si>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</si>
  <si>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</si>
  <si>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</si>
  <si>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</si>
  <si>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</si>
  <si>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</si>
  <si>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</si>
  <si>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</si>
  <si>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</si>
  <si>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</si>
  <si>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</si>
  <si>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</si>
  <si>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</si>
  <si>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</si>
  <si>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</si>
  <si>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</si>
  <si>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</si>
  <si>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</si>
  <si>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</si>
  <si>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</si>
  <si>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</si>
  <si>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</si>
  <si>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</si>
  <si>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</si>
  <si>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</si>
  <si>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</si>
  <si>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</si>
  <si>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</si>
  <si>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</si>
  <si>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</si>
  <si>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</si>
  <si>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</si>
  <si>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</si>
  <si>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</si>
  <si>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</si>
  <si>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</si>
  <si>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</si>
  <si>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</si>
  <si>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</si>
  <si>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</si>
  <si>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</si>
  <si>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</si>
  <si>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</si>
  <si>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</si>
  <si>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</si>
  <si>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</si>
  <si>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</si>
  <si>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</si>
  <si>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</si>
  <si>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</si>
  <si>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</si>
  <si>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</si>
  <si>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</si>
  <si>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</si>
  <si>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</si>
  <si>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</si>
  <si>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</si>
  <si>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</si>
  <si>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</si>
  <si>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</si>
  <si>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</si>
  <si>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</si>
  <si>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</si>
  <si>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</si>
  <si>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</si>
  <si>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</si>
  <si>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</si>
  <si>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</si>
  <si>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</si>
  <si>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</si>
  <si>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</si>
  <si>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</si>
  <si>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</si>
  <si>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</si>
  <si>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</si>
  <si>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</si>
  <si>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</si>
  <si>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</si>
  <si>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</si>
  <si>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</si>
  <si>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</si>
  <si>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</si>
  <si>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</si>
  <si>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</si>
  <si>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</si>
  <si>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</si>
  <si>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</si>
  <si>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</si>
  <si>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</si>
  <si>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</si>
  <si>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</si>
  <si>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</si>
  <si>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</si>
  <si>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</si>
  <si>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</si>
  <si>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</si>
  <si>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</si>
  <si>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</si>
  <si>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</si>
  <si>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</si>
  <si>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</si>
  <si>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</si>
  <si>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</si>
  <si>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</si>
  <si>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</si>
  <si>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</si>
  <si>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</si>
  <si>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</si>
  <si>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</si>
  <si>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</si>
  <si>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</si>
  <si>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</si>
  <si>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</si>
  <si>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</si>
  <si>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</si>
  <si>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</si>
  <si>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</si>
  <si>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</si>
  <si>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</si>
  <si>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</si>
  <si>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</si>
  <si>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</si>
  <si>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</si>
  <si>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</si>
  <si>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</si>
  <si>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</si>
  <si>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</si>
  <si>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</si>
  <si>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</si>
  <si>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</si>
  <si>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</si>
  <si>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</si>
  <si>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</si>
  <si>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</si>
  <si>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</si>
  <si>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</si>
  <si>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</si>
  <si>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</si>
  <si>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</si>
  <si>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</si>
  <si>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</si>
  <si>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</si>
  <si>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</si>
  <si>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</si>
  <si>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</si>
  <si>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</si>
  <si>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</si>
  <si>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</si>
  <si>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</si>
  <si>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</si>
  <si>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</si>
  <si>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</si>
  <si>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</si>
  <si>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</si>
  <si>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</si>
  <si>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</si>
  <si>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</si>
  <si>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</si>
  <si>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</si>
  <si>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</si>
  <si>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</si>
  <si>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</si>
  <si>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</si>
  <si>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</si>
  <si>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</si>
  <si>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</si>
  <si>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</si>
  <si>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</si>
  <si>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</si>
  <si>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</si>
  <si>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</si>
  <si>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</si>
  <si>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</si>
  <si>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</si>
  <si>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</si>
  <si>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</si>
  <si>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</si>
  <si>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</si>
  <si>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</si>
  <si>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</si>
  <si>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</si>
  <si>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</si>
  <si>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</si>
  <si>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</si>
  <si>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</si>
  <si>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</si>
  <si>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</si>
  <si>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</si>
  <si>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</si>
  <si>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</si>
  <si>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</si>
  <si>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</si>
  <si>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</si>
  <si>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</si>
  <si>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</si>
  <si>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</si>
  <si>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</si>
  <si>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</si>
  <si>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</si>
  <si>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</si>
  <si>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</si>
  <si>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</si>
  <si>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</si>
  <si>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</si>
  <si>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</si>
  <si>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</si>
  <si>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</si>
  <si>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</si>
  <si>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</si>
  <si>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</si>
  <si>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</si>
  <si>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</si>
  <si>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</si>
  <si>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</si>
  <si>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</si>
  <si>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</si>
  <si>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</si>
  <si>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</si>
  <si>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</si>
  <si>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</si>
  <si>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</si>
  <si>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</si>
  <si>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</si>
  <si>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</si>
  <si>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</si>
  <si>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</si>
  <si>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</si>
  <si>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</si>
  <si>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</si>
  <si>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</si>
  <si>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</si>
  <si>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</si>
  <si>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</si>
  <si>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</si>
  <si>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</si>
  <si>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</si>
  <si>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</si>
  <si>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</si>
  <si>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</si>
  <si>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</si>
  <si>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</si>
  <si>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</si>
  <si>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</si>
  <si>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</si>
  <si>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</si>
  <si>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</si>
  <si>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</si>
  <si>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</si>
  <si>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</si>
  <si>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</si>
  <si>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</si>
  <si>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</si>
  <si>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</si>
  <si>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</si>
  <si>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</si>
  <si>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</si>
  <si>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</si>
  <si>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</si>
  <si>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</si>
  <si>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</si>
  <si>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</si>
  <si>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</si>
  <si>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</si>
  <si>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</si>
  <si>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</si>
  <si>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</si>
  <si>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</si>
  <si>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</si>
  <si>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</si>
  <si>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</si>
  <si>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</si>
  <si>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</si>
  <si>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</si>
  <si>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</si>
  <si>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</si>
  <si>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</si>
  <si>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</si>
  <si>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</si>
  <si>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</si>
  <si>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</si>
  <si>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</si>
  <si>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</si>
  <si>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</si>
  <si>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</si>
  <si>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</si>
  <si>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</si>
  <si>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</si>
  <si>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</si>
  <si>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</si>
  <si>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</si>
  <si>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</si>
  <si>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</si>
  <si>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</si>
  <si>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</si>
  <si>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</si>
  <si>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</si>
  <si>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</si>
  <si>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</si>
  <si>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</si>
  <si>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</si>
  <si>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</si>
  <si>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</si>
  <si>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</si>
  <si>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</si>
  <si>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</si>
  <si>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</si>
  <si>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</si>
  <si>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</si>
  <si>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</si>
  <si>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</si>
  <si>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</si>
  <si>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</si>
  <si>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</si>
  <si>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</si>
  <si>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</si>
  <si>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</si>
  <si>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</si>
  <si>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</si>
  <si>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</si>
  <si>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</si>
  <si>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</si>
  <si>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</si>
  <si>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</si>
  <si>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</si>
  <si>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</si>
  <si>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</si>
  <si>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</si>
  <si>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</si>
  <si>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</si>
  <si>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</si>
  <si>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</si>
  <si>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</si>
  <si>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</si>
  <si>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</si>
  <si>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</si>
  <si>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</si>
  <si>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</si>
  <si>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</si>
  <si>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</si>
  <si>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</si>
  <si>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</si>
  <si>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</si>
  <si>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</si>
  <si>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</si>
  <si>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</si>
  <si>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</si>
  <si>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</si>
  <si>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</si>
  <si>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</si>
  <si>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</si>
  <si>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</si>
  <si>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</si>
  <si>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</si>
  <si>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</si>
  <si>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</si>
  <si>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</si>
  <si>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</si>
  <si>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</si>
  <si>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</si>
  <si>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</si>
  <si>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</si>
  <si>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</si>
  <si>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</si>
  <si>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</si>
  <si>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</si>
  <si>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</si>
  <si>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</si>
  <si>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</si>
  <si>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</si>
  <si>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</si>
  <si>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</si>
  <si>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</si>
  <si>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</si>
  <si>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</si>
  <si>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</si>
  <si>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</si>
  <si>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</si>
  <si>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</si>
  <si>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</si>
  <si>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</si>
  <si>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</si>
  <si>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</si>
  <si>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</si>
  <si>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</si>
  <si>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</si>
  <si>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</si>
  <si>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</si>
  <si>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</si>
  <si>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</si>
  <si>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</si>
  <si>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</si>
  <si>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</si>
  <si>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</si>
  <si>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</si>
  <si>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</si>
  <si>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</si>
  <si>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</si>
  <si>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</si>
  <si>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</si>
  <si>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</si>
  <si>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</si>
  <si>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</si>
  <si>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</si>
  <si>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</si>
  <si>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</si>
  <si>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</si>
  <si>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</si>
  <si>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</si>
  <si>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</si>
  <si>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</si>
  <si>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</si>
  <si>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</si>
  <si>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</si>
  <si>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</si>
  <si>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</si>
  <si>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</si>
  <si>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</si>
  <si>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</si>
  <si>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</si>
  <si>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</si>
  <si>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</si>
  <si>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</si>
  <si>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</si>
  <si>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</si>
  <si>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</si>
  <si>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</si>
  <si>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</si>
  <si>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</si>
  <si>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</si>
  <si>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</si>
  <si>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</si>
  <si>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</si>
  <si>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</si>
  <si>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</si>
  <si>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</si>
  <si>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</si>
  <si>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</si>
  <si>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</si>
  <si>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</si>
  <si>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</si>
  <si>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</si>
  <si>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</si>
  <si>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</si>
  <si>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</si>
  <si>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</si>
  <si>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</si>
  <si>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</si>
  <si>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</si>
  <si>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</si>
  <si>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</si>
  <si>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</si>
  <si>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</si>
  <si>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</si>
  <si>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</si>
  <si>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</si>
  <si>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</si>
  <si>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</si>
  <si>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</si>
  <si>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</si>
  <si>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</si>
  <si>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</si>
  <si>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</si>
  <si>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</si>
  <si>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</si>
  <si>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</si>
  <si>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</si>
  <si>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</si>
  <si>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</si>
  <si>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</si>
  <si>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</si>
  <si>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</si>
  <si>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</si>
  <si>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</si>
  <si>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</si>
  <si>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</si>
  <si>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</si>
  <si>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</si>
  <si>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</si>
  <si>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</si>
  <si>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</si>
  <si>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</si>
  <si>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</si>
  <si>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</si>
  <si>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</si>
  <si>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</si>
  <si>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</si>
  <si>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</si>
  <si>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</si>
  <si>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</si>
  <si>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</si>
  <si>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</si>
  <si>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</si>
  <si>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</si>
  <si>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</si>
  <si>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</si>
  <si>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</si>
  <si>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</si>
  <si>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</si>
  <si>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</si>
  <si>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</si>
  <si>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</si>
  <si>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</si>
  <si>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</si>
  <si>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</si>
  <si>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</si>
  <si>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</si>
  <si>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</si>
  <si>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</si>
  <si>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</si>
  <si>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</si>
  <si>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</si>
  <si>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</si>
  <si>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</si>
  <si>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</si>
  <si>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</si>
  <si>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</si>
  <si>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</si>
  <si>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</si>
  <si>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</si>
  <si>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</si>
  <si>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</si>
  <si>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</si>
  <si>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</si>
  <si>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</si>
  <si>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</si>
  <si>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</si>
  <si>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</si>
  <si>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</si>
  <si>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</si>
  <si>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</si>
  <si>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</si>
  <si>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</si>
  <si>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</si>
  <si>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</si>
  <si>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</si>
  <si>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</si>
  <si>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</si>
  <si>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</si>
  <si>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</si>
  <si>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</si>
  <si>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</si>
  <si>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</si>
  <si>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</si>
  <si>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</si>
  <si>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</si>
  <si>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</si>
  <si>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</si>
  <si>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</si>
  <si>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</si>
  <si>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</si>
  <si>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</si>
  <si>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</si>
  <si>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</si>
  <si>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</si>
  <si>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</si>
  <si>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</si>
  <si>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</si>
  <si>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</si>
  <si>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</si>
  <si>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</si>
  <si>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</si>
  <si>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</si>
  <si>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</si>
  <si>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</si>
  <si>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</si>
  <si>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</si>
  <si>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</si>
  <si>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</si>
  <si>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</si>
  <si>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</si>
  <si>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</si>
  <si>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</si>
  <si>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</si>
  <si>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</si>
  <si>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</si>
  <si>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</si>
  <si>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</si>
  <si>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</si>
  <si>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</si>
  <si>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</si>
  <si>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</si>
  <si>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</si>
  <si>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</si>
  <si>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</si>
  <si>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</si>
  <si>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</si>
  <si>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</si>
  <si>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</si>
  <si>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</si>
  <si>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</si>
  <si>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</si>
  <si>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</si>
  <si>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</si>
  <si>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</si>
  <si>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</si>
  <si>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</si>
  <si>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</si>
  <si>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</si>
  <si>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</si>
  <si>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</si>
  <si>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</si>
  <si>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</si>
  <si>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</si>
  <si>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</si>
  <si>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</si>
  <si>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</si>
  <si>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</si>
  <si>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</si>
  <si>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</si>
  <si>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</si>
  <si>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</si>
  <si>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</si>
  <si>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</si>
  <si>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</si>
  <si>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</si>
  <si>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</si>
  <si>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</si>
  <si>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</si>
  <si>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</si>
  <si>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</si>
  <si>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</si>
  <si>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</si>
  <si>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</si>
  <si>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</si>
  <si>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</si>
  <si>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</si>
  <si>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</si>
  <si>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</si>
  <si>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</si>
  <si>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</si>
  <si>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</si>
  <si>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</si>
  <si>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</si>
  <si>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</si>
  <si>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</si>
  <si>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</si>
  <si>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</si>
  <si>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</si>
  <si>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</si>
  <si>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</si>
  <si>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</si>
  <si>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</si>
  <si>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</si>
  <si>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</si>
  <si>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</si>
  <si>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</si>
  <si>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</si>
  <si>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</si>
  <si>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</si>
  <si>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</si>
  <si>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</si>
  <si>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</si>
  <si>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</si>
  <si>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</si>
  <si>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</si>
  <si>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</si>
  <si>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</si>
  <si>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</si>
  <si>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</si>
  <si>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</si>
  <si>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</si>
  <si>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</si>
  <si>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</si>
  <si>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</si>
  <si>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</si>
  <si>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</si>
  <si>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</si>
  <si>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</si>
  <si>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</si>
  <si>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</si>
  <si>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</si>
  <si>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</si>
  <si>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</si>
  <si>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</si>
  <si>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</si>
  <si>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</si>
  <si>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</si>
  <si>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</si>
  <si>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</si>
  <si>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</si>
  <si>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</si>
  <si>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</si>
  <si>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</si>
  <si>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</si>
  <si>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</si>
  <si>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</si>
  <si>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</si>
  <si>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</si>
  <si>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</si>
  <si>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</si>
  <si>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</si>
  <si>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</si>
  <si>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</si>
  <si>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</si>
  <si>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</si>
  <si>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</si>
  <si>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</si>
  <si>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</si>
  <si>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</si>
  <si>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</si>
  <si>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</si>
  <si>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</si>
  <si>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</si>
  <si>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</si>
  <si>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</si>
  <si>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</si>
  <si>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</si>
  <si>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</si>
  <si>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</si>
  <si>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</si>
  <si>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</si>
  <si>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</si>
  <si>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</si>
  <si>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</si>
  <si>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</si>
  <si>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</si>
  <si>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</si>
  <si>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</si>
  <si>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</si>
  <si>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</si>
  <si>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</si>
  <si>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</si>
  <si>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</si>
  <si>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</si>
  <si>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</si>
  <si>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</si>
  <si>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</si>
  <si>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</si>
  <si>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</si>
  <si>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</si>
  <si>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</si>
  <si>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</si>
  <si>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</si>
  <si>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</si>
  <si>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</si>
  <si>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</si>
  <si>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</si>
  <si>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</si>
  <si>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</si>
  <si>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</si>
  <si>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</si>
  <si>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</si>
  <si>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</si>
  <si>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</si>
  <si>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</si>
  <si>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</si>
  <si>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</si>
  <si>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</si>
  <si>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</si>
  <si>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</si>
  <si>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</si>
  <si>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</si>
  <si>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</si>
  <si>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</si>
  <si>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</si>
  <si>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</si>
  <si>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</si>
  <si>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</si>
  <si>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</si>
  <si>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</si>
  <si>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</si>
  <si>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</si>
  <si>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</si>
  <si>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</si>
  <si>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</si>
  <si>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</si>
  <si>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</si>
  <si>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</si>
  <si>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</si>
  <si>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</si>
  <si>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</si>
  <si>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</si>
  <si>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</si>
  <si>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</si>
  <si>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</si>
  <si>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</si>
  <si>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</si>
  <si>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</si>
  <si>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</si>
  <si>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</si>
  <si>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</si>
  <si>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</si>
  <si>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</si>
  <si>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</si>
  <si>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</si>
  <si>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</si>
  <si>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</si>
  <si>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</si>
  <si>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</si>
  <si>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</si>
  <si>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</si>
  <si>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</si>
  <si>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</si>
  <si>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</si>
  <si>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</si>
  <si>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</si>
  <si>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</si>
  <si>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</si>
  <si>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</si>
  <si>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</si>
  <si>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</si>
  <si>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</si>
  <si>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</si>
  <si>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</si>
  <si>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</si>
  <si>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</si>
  <si>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</si>
  <si>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</si>
  <si>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</si>
  <si>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</si>
  <si>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</si>
  <si>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</si>
  <si>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</si>
  <si>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</si>
  <si>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</si>
  <si>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</si>
  <si>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</si>
  <si>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</si>
  <si>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</si>
  <si>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</si>
  <si>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</si>
  <si>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</si>
  <si>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</si>
  <si>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</si>
  <si>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</si>
  <si>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</si>
  <si>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</si>
  <si>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</si>
  <si>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</si>
  <si>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</si>
  <si>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</si>
  <si>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</si>
  <si>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</si>
  <si>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</si>
  <si>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</si>
  <si>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</si>
  <si>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</si>
  <si>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</si>
  <si>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</si>
  <si>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</si>
  <si>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</si>
  <si>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</si>
  <si>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</si>
  <si>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</si>
  <si>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</si>
  <si>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</si>
  <si>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</si>
  <si>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</si>
  <si>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</si>
  <si>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</si>
  <si>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</si>
  <si>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</si>
  <si>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</si>
  <si>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</si>
  <si>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</si>
  <si>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</si>
  <si>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</si>
  <si>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</si>
  <si>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</si>
  <si>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</si>
  <si>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</si>
  <si>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</si>
  <si>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</si>
  <si>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</si>
  <si>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</si>
  <si>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</si>
  <si>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</si>
  <si>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</si>
  <si>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</si>
  <si>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</si>
  <si>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</si>
  <si>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</si>
  <si>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</si>
  <si>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</si>
  <si>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</si>
  <si>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</si>
  <si>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</si>
  <si>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</si>
  <si>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</si>
  <si>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</si>
  <si>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</si>
  <si>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</si>
  <si>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</si>
  <si>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</si>
  <si>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</si>
  <si>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</si>
  <si>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</si>
  <si>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</si>
  <si>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</si>
  <si>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</si>
  <si>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</si>
  <si>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</si>
  <si>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</si>
  <si>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</si>
  <si>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</si>
  <si>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</si>
  <si>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</si>
  <si>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</si>
  <si>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</si>
  <si>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</si>
  <si>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</si>
  <si>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</si>
  <si>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</si>
  <si>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</si>
  <si>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</si>
  <si>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</si>
  <si>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</si>
  <si>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</si>
  <si>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</si>
  <si>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</si>
  <si>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</si>
  <si>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</si>
  <si>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</si>
  <si>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</si>
  <si>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</si>
  <si>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</si>
  <si>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</si>
  <si>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</si>
  <si>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</si>
  <si>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</si>
  <si>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</si>
  <si>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</si>
  <si>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</si>
  <si>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</si>
  <si>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</si>
  <si>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</si>
  <si>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</si>
  <si>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</si>
  <si>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</si>
  <si>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</si>
  <si>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</si>
  <si>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</si>
  <si>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</si>
  <si>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</si>
  <si>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</si>
  <si>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</si>
  <si>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</si>
  <si>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</si>
  <si>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</si>
  <si>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</si>
  <si>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</si>
  <si>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</si>
  <si>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</si>
  <si>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</si>
  <si>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</si>
  <si>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</si>
  <si>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</si>
  <si>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</si>
  <si>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</si>
  <si>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</si>
  <si>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</si>
  <si>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</si>
  <si>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</si>
  <si>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</si>
  <si>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</si>
  <si>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</si>
  <si>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</si>
  <si>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</si>
  <si>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</si>
  <si>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</si>
  <si>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</si>
  <si>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</si>
  <si>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</si>
  <si>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</si>
  <si>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</si>
  <si>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</si>
  <si>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</si>
  <si>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</si>
  <si>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</si>
  <si>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</si>
  <si>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</si>
  <si>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</si>
  <si>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</si>
  <si>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</si>
  <si>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</si>
  <si>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</si>
  <si>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</si>
  <si>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</si>
  <si>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</si>
  <si>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</si>
  <si>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</si>
  <si>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</si>
  <si>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</si>
  <si>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</si>
  <si>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</si>
  <si>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</si>
  <si>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</si>
  <si>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</si>
  <si>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</si>
  <si>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</si>
  <si>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</si>
  <si>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</si>
  <si>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</si>
  <si>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</si>
  <si>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</si>
  <si>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</si>
  <si>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</si>
  <si>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</si>
  <si>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</si>
  <si>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</si>
  <si>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</si>
  <si>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</si>
  <si>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</si>
  <si>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</si>
  <si>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</si>
  <si>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</si>
  <si>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</si>
  <si>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</si>
  <si>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</si>
  <si>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</si>
  <si>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</si>
  <si>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</si>
  <si>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</si>
  <si>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</si>
  <si>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</si>
  <si>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</si>
  <si>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</si>
  <si>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</si>
  <si>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</si>
  <si>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</si>
  <si>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</si>
  <si>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</si>
  <si>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</si>
  <si>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</si>
  <si>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</si>
  <si>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</si>
  <si>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</si>
  <si>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</si>
  <si>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</si>
  <si>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</si>
  <si>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</si>
  <si>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</si>
  <si>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</si>
  <si>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</si>
  <si>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</si>
  <si>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</si>
  <si>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</si>
  <si>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</si>
  <si>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</si>
  <si>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</si>
  <si>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</si>
  <si>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</si>
  <si>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</si>
  <si>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</si>
  <si>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</si>
  <si>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</si>
  <si>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</si>
  <si>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</si>
  <si>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</si>
  <si>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</si>
  <si>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</si>
  <si>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</si>
  <si>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</si>
  <si>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</si>
  <si>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</si>
  <si>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</si>
  <si>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</si>
  <si>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</si>
  <si>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</si>
  <si>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</si>
  <si>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</si>
  <si>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</si>
  <si>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</si>
  <si>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</si>
  <si>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</si>
  <si>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</si>
  <si>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</si>
  <si>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</si>
  <si>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</si>
  <si>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</si>
  <si>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</si>
  <si>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</si>
  <si>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</si>
  <si>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</si>
  <si>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</si>
  <si>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</si>
  <si>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</si>
  <si>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</si>
  <si>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</si>
  <si>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</si>
  <si>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</si>
  <si>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</si>
  <si>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</si>
  <si>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</si>
  <si>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</si>
  <si>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</si>
  <si>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</si>
  <si>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</si>
  <si>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</si>
  <si>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</si>
  <si>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</si>
  <si>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</si>
  <si>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</si>
  <si>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</si>
  <si>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</si>
  <si>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</si>
  <si>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</si>
  <si>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</si>
  <si>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</si>
  <si>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</si>
  <si>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</si>
  <si>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</si>
  <si>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</si>
  <si>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</si>
  <si>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</si>
  <si>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</si>
  <si>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</si>
  <si>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</si>
  <si>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</si>
  <si>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</si>
  <si>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</si>
  <si>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</si>
  <si>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</si>
  <si>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</si>
  <si>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</si>
  <si>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</si>
  <si>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</si>
  <si>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</si>
  <si>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</si>
  <si>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</si>
  <si>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</si>
  <si>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</si>
  <si>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</si>
  <si>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</si>
  <si>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</si>
  <si>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</si>
  <si>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</si>
  <si>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</si>
  <si>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</si>
  <si>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</si>
  <si>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</si>
  <si>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</si>
  <si>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</si>
  <si>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</si>
  <si>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</si>
  <si>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</si>
  <si>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</si>
  <si>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</si>
  <si>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</si>
  <si>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</si>
  <si>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</si>
  <si>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</si>
  <si>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</si>
  <si>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</si>
  <si>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</si>
  <si>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</si>
  <si>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</si>
  <si>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</si>
  <si>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</si>
  <si>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</si>
  <si>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</si>
  <si>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</si>
  <si>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</si>
  <si>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</si>
  <si>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</si>
  <si>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</si>
  <si>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</si>
  <si>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</si>
  <si>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</si>
  <si>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</si>
  <si>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</si>
  <si>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</si>
  <si>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</si>
  <si>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</si>
  <si>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</si>
  <si>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</si>
  <si>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</si>
  <si>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</si>
  <si>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</si>
  <si>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</si>
  <si>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</si>
  <si>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</si>
  <si>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</si>
  <si>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</si>
  <si>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</si>
  <si>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</si>
  <si>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</si>
  <si>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</si>
  <si>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</si>
  <si>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</si>
  <si>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</si>
  <si>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</si>
  <si>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</si>
  <si>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</si>
  <si>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</si>
  <si>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</si>
  <si>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</si>
  <si>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</si>
  <si>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</si>
  <si>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</si>
  <si>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</si>
  <si>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</si>
  <si>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</si>
  <si>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</si>
  <si>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</si>
  <si>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</si>
  <si>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</si>
  <si>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</si>
  <si>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</si>
  <si>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</si>
  <si>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</si>
  <si>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</si>
  <si>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</si>
  <si>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</si>
  <si>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</si>
  <si>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</si>
  <si>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</si>
  <si>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</si>
  <si>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</si>
  <si>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</si>
  <si>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</si>
  <si>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</si>
  <si>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</si>
  <si>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</si>
  <si>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</si>
  <si>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</si>
  <si>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</si>
  <si>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</si>
  <si>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</si>
  <si>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</si>
  <si>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</si>
  <si>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</si>
  <si>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</si>
  <si>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</si>
  <si>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</si>
  <si>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</si>
  <si>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</si>
  <si>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</si>
  <si>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</si>
  <si>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</si>
  <si>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</si>
  <si>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</si>
  <si>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</si>
  <si>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</si>
  <si>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</si>
  <si>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</si>
  <si>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</si>
  <si>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</si>
  <si>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</si>
  <si>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</si>
  <si>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</si>
  <si>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</si>
  <si>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</si>
  <si>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</si>
  <si>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</si>
  <si>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</si>
  <si>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</si>
  <si>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</si>
  <si>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</si>
  <si>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</si>
  <si>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</si>
  <si>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</si>
  <si>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</si>
  <si>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</si>
  <si>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</si>
  <si>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</si>
  <si>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</si>
  <si>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</si>
  <si>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</si>
  <si>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</si>
  <si>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</si>
  <si>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</si>
  <si>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</si>
  <si>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</si>
  <si>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</si>
  <si>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</si>
  <si>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</si>
  <si>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</si>
  <si>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</si>
  <si>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</si>
  <si>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</si>
  <si>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</si>
  <si>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</si>
  <si>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</si>
  <si>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</si>
  <si>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</si>
  <si>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</si>
  <si>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</si>
  <si>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</si>
  <si>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</si>
  <si>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</si>
  <si>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</si>
  <si>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</si>
  <si>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</si>
  <si>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</si>
  <si>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</si>
  <si>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</si>
  <si>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</si>
  <si>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</si>
  <si>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</si>
  <si>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</si>
  <si>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</si>
  <si>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</si>
  <si>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</si>
  <si>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</si>
  <si>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</si>
  <si>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</si>
  <si>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</si>
  <si>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</si>
  <si>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</si>
  <si>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</si>
  <si>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</si>
  <si>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</si>
  <si>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</si>
  <si>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</si>
  <si>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</si>
  <si>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</si>
  <si>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</si>
  <si>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</si>
  <si>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</si>
  <si>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</si>
  <si>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</si>
  <si>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</si>
  <si>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</si>
  <si>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</si>
  <si>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</si>
  <si>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</si>
  <si>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</si>
  <si>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</si>
  <si>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</si>
  <si>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</si>
  <si>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</si>
  <si>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</si>
  <si>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</si>
  <si>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</si>
  <si>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</si>
  <si>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</si>
  <si>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</si>
  <si>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</si>
  <si>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</si>
  <si>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</si>
  <si>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</si>
  <si>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</si>
  <si>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</si>
  <si>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</si>
  <si>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</si>
  <si>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</si>
  <si>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</si>
  <si>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</si>
  <si>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</si>
  <si>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</si>
  <si>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</si>
  <si>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</si>
  <si>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</si>
  <si>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</si>
  <si>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</si>
  <si>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</si>
  <si>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</si>
  <si>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</si>
  <si>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</si>
  <si>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</si>
  <si>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</si>
  <si>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</si>
  <si>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</si>
  <si>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</si>
  <si>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</si>
  <si>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</si>
  <si>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</si>
  <si>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</si>
  <si>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</si>
  <si>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</si>
  <si>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</si>
  <si>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</si>
  <si>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</si>
  <si>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</si>
  <si>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</si>
  <si>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</si>
  <si>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</si>
  <si>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</si>
  <si>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</si>
  <si>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</si>
  <si>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</si>
  <si>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</si>
  <si>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</si>
  <si>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</si>
  <si>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</si>
  <si>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</si>
  <si>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</si>
  <si>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</si>
  <si>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</si>
  <si>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</si>
  <si>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</si>
  <si>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</si>
  <si>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</si>
  <si>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</si>
  <si>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</si>
  <si>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</si>
  <si>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</si>
  <si>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</si>
  <si>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</si>
  <si>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</si>
  <si>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</si>
  <si>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</si>
  <si>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</si>
  <si>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</si>
  <si>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</si>
  <si>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</si>
  <si>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</si>
  <si>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</si>
  <si>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</si>
  <si>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</si>
  <si>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</si>
  <si>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</si>
  <si>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</si>
  <si>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</si>
  <si>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</si>
  <si>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</si>
  <si>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</si>
  <si>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</si>
  <si>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</si>
  <si>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</si>
  <si>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</si>
  <si>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</si>
  <si>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</si>
  <si>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</si>
  <si>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</si>
  <si>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</si>
  <si>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</si>
  <si>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</si>
  <si>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</si>
  <si>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</si>
  <si>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</si>
  <si>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</si>
  <si>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</si>
  <si>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</si>
  <si>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</si>
  <si>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</si>
  <si>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</si>
  <si>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</si>
  <si>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</si>
  <si>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</si>
  <si>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</si>
  <si>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</si>
  <si>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</si>
  <si>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</si>
  <si>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</si>
  <si>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</si>
  <si>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</si>
  <si>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</si>
  <si>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</si>
  <si>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</si>
  <si>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</si>
  <si>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</si>
  <si>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</si>
  <si>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</si>
  <si>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</si>
  <si>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</si>
  <si>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</si>
  <si>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</si>
  <si>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</si>
  <si>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</si>
  <si>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</si>
  <si>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</si>
  <si>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</si>
  <si>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</si>
  <si>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</si>
  <si>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</si>
  <si>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</si>
  <si>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</si>
  <si>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</si>
  <si>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</si>
  <si>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</si>
  <si>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</si>
  <si>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</si>
  <si>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</si>
  <si>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</si>
  <si>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</si>
  <si>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</si>
  <si>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</si>
  <si>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</si>
  <si>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</si>
  <si>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</si>
  <si>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</si>
  <si>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</si>
  <si>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</si>
  <si>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</si>
  <si>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</si>
  <si>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</si>
  <si>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</si>
  <si>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</si>
  <si>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</si>
  <si>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</si>
  <si>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</si>
  <si>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</si>
  <si>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</si>
  <si>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</si>
  <si>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</si>
  <si>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</si>
  <si>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</si>
  <si>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</si>
  <si>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</si>
  <si>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</si>
  <si>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</si>
  <si>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</si>
  <si>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</si>
  <si>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</si>
  <si>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</si>
  <si>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</si>
  <si>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</si>
  <si>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</si>
  <si>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</si>
  <si>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</si>
  <si>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</si>
  <si>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</si>
  <si>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</si>
  <si>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</si>
  <si>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</si>
  <si>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</si>
  <si>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</si>
  <si>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</si>
  <si>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</si>
  <si>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</si>
  <si>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</si>
  <si>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</si>
  <si>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</si>
  <si>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</si>
  <si>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</si>
  <si>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</si>
  <si>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</si>
  <si>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</si>
  <si>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</si>
  <si>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</si>
  <si>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</si>
  <si>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</si>
  <si>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</si>
  <si>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</si>
  <si>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</si>
  <si>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</si>
  <si>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</si>
  <si>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</si>
  <si>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</si>
  <si>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</si>
  <si>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</si>
  <si>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</si>
  <si>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</si>
  <si>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</si>
  <si>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</si>
  <si>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</si>
  <si>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</si>
  <si>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</si>
  <si>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</si>
  <si>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</si>
  <si>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</si>
  <si>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</si>
  <si>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</si>
  <si>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</si>
  <si>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</si>
  <si>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</si>
  <si>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</si>
  <si>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</si>
  <si>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</si>
  <si>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</si>
  <si>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</si>
  <si>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</si>
  <si>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</si>
  <si>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</si>
  <si>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</si>
  <si>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</si>
  <si>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</si>
  <si>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</si>
  <si>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</si>
  <si>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</si>
  <si>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</si>
  <si>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</si>
  <si>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</si>
  <si>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</si>
  <si>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</si>
  <si>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</si>
  <si>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</si>
  <si>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</si>
  <si>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</si>
  <si>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</si>
  <si>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</si>
  <si>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</si>
  <si>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</si>
  <si>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</si>
  <si>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</si>
  <si>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</si>
  <si>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</si>
  <si>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</si>
  <si>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</si>
  <si>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</si>
  <si>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</si>
  <si>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</si>
  <si>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</si>
  <si>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</si>
  <si>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</si>
  <si>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</si>
  <si>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</si>
  <si>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</si>
  <si>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</si>
  <si>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</si>
  <si>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</si>
  <si>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</si>
  <si>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</si>
  <si>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</si>
  <si>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</si>
  <si>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</si>
  <si>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</si>
  <si>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</si>
  <si>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</si>
  <si>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</si>
  <si>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</si>
  <si>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</si>
  <si>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</si>
  <si>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</si>
  <si>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</si>
  <si>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</si>
  <si>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</si>
  <si>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</si>
  <si>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</si>
  <si>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</si>
  <si>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</si>
  <si>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</si>
  <si>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</si>
  <si>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</si>
  <si>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</si>
  <si>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</si>
  <si>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</si>
  <si>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</si>
  <si>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</si>
  <si>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</si>
  <si>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</si>
  <si>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</si>
  <si>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</si>
  <si>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</si>
  <si>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</si>
  <si>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</si>
  <si>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</si>
  <si>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</si>
  <si>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</si>
  <si>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</si>
  <si>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</si>
  <si>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</si>
  <si>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</si>
  <si>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</si>
  <si>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</si>
  <si>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</si>
  <si>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</si>
  <si>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</si>
  <si>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</si>
  <si>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</si>
  <si>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</si>
  <si>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</si>
  <si>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</si>
  <si>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</si>
  <si>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</si>
  <si>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</si>
  <si>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</si>
  <si>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</si>
  <si>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</si>
  <si>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</si>
  <si>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</si>
  <si>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</si>
  <si>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</si>
  <si>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</si>
  <si>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</si>
  <si>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</si>
  <si>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</si>
  <si>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</si>
  <si>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</si>
  <si>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</si>
  <si>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</si>
  <si>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</si>
  <si>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</si>
  <si>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</si>
  <si>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</si>
  <si>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</si>
  <si>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</si>
  <si>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</si>
  <si>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</si>
  <si>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</si>
  <si>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</si>
  <si>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</si>
  <si>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</si>
  <si>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</si>
  <si>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</si>
  <si>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</si>
  <si>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</si>
  <si>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</si>
  <si>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</si>
  <si>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</si>
  <si>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</si>
  <si>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</si>
  <si>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</si>
  <si>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</si>
  <si>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</si>
  <si>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</si>
  <si>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</si>
  <si>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</si>
  <si>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</si>
  <si>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</si>
  <si>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</si>
  <si>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</si>
  <si>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</si>
  <si>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</si>
  <si>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</si>
  <si>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</si>
  <si>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</si>
  <si>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</si>
  <si>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</si>
  <si>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</si>
  <si>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</si>
  <si>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</si>
  <si>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</si>
  <si>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</si>
  <si>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</si>
  <si>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</si>
  <si>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</si>
  <si>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</si>
  <si>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</si>
  <si>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</si>
  <si>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</si>
  <si>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</si>
  <si>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</si>
  <si>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</si>
  <si>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</si>
  <si>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</si>
  <si>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</si>
  <si>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</si>
  <si>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</si>
  <si>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</si>
  <si>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</si>
  <si>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</si>
  <si>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</si>
  <si>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</si>
  <si>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</si>
  <si>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</si>
  <si>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</si>
  <si>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</si>
  <si>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</si>
  <si>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</si>
  <si>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</si>
  <si>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</si>
  <si>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</si>
  <si>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</si>
  <si>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</si>
  <si>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</si>
  <si>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</si>
  <si>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</si>
  <si>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</si>
  <si>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</si>
  <si>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</si>
  <si>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</si>
  <si>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</si>
  <si>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</si>
  <si>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</si>
  <si>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</si>
  <si>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</si>
  <si>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</si>
  <si>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</si>
  <si>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</si>
  <si>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</si>
  <si>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</si>
  <si>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</si>
  <si>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</si>
  <si>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</si>
  <si>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</si>
  <si>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</si>
  <si>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</si>
  <si>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</si>
  <si>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</si>
  <si>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</si>
  <si>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</si>
  <si>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</si>
  <si>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</si>
  <si>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</si>
  <si>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</si>
  <si>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</si>
  <si>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</si>
  <si>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</si>
  <si>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</si>
  <si>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</si>
  <si>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</si>
  <si>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</si>
  <si>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</si>
  <si>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</si>
  <si>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</si>
  <si>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</si>
  <si>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</si>
  <si>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</si>
  <si>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</si>
  <si>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</si>
  <si>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</si>
  <si>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</si>
  <si>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</si>
  <si>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</si>
  <si>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</si>
  <si>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</si>
  <si>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</si>
  <si>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</si>
  <si>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</si>
  <si>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</si>
  <si>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</si>
  <si>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</si>
  <si>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</si>
  <si>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</si>
  <si>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</si>
  <si>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</si>
  <si>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</si>
  <si>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</si>
  <si>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</si>
  <si>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</si>
  <si>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</si>
  <si>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</si>
  <si>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</si>
  <si>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</si>
  <si>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</si>
  <si>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</si>
  <si>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</si>
  <si>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</si>
  <si>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</si>
  <si>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</si>
  <si>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</si>
  <si>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</si>
  <si>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</si>
  <si>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</si>
  <si>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</si>
  <si>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</si>
  <si>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</si>
  <si>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</si>
  <si>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</si>
  <si>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</si>
  <si>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</si>
  <si>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</si>
  <si>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</si>
  <si>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</si>
  <si>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</si>
  <si>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</si>
  <si>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</si>
  <si>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</si>
  <si>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</si>
  <si>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</si>
  <si>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</si>
  <si>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</si>
  <si>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</si>
  <si>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</si>
  <si>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</si>
  <si>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</si>
  <si>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</si>
  <si>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</si>
  <si>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</si>
  <si>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</si>
  <si>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</si>
  <si>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</si>
  <si>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</si>
  <si>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</si>
  <si>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</si>
  <si>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</si>
  <si>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</si>
  <si>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</si>
  <si>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</si>
  <si>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</si>
  <si>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</si>
  <si>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</si>
  <si>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</si>
  <si>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</si>
  <si>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</si>
  <si>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</si>
  <si>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</si>
  <si>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</si>
  <si>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</si>
  <si>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</si>
  <si>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</si>
  <si>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</si>
  <si>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</si>
  <si>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</si>
  <si>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</si>
  <si>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</si>
  <si>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</si>
  <si>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</si>
  <si>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</si>
  <si>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</si>
  <si>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</si>
  <si>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</si>
  <si>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</si>
  <si>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</si>
  <si>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</si>
  <si>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</si>
  <si>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</si>
  <si>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</si>
  <si>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</si>
  <si>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</si>
  <si>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</si>
  <si>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</si>
  <si>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</si>
  <si>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</si>
  <si>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</si>
  <si>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</si>
  <si>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</si>
  <si>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</si>
  <si>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</si>
  <si>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</si>
  <si>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</si>
  <si>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</si>
  <si>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</si>
  <si>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</si>
  <si>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</si>
  <si>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</si>
  <si>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</si>
  <si>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</si>
  <si>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</si>
  <si>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</si>
  <si>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</si>
  <si>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</si>
  <si>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</si>
  <si>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</si>
  <si>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</si>
  <si>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</si>
  <si>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</si>
  <si>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</si>
  <si>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</si>
  <si>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</si>
  <si>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</si>
  <si>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</si>
  <si>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</si>
  <si>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</si>
  <si>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</si>
  <si>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</si>
  <si>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</si>
  <si>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</si>
  <si>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</si>
  <si>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</si>
  <si>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</si>
  <si>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</si>
  <si>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</si>
  <si>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</si>
  <si>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</si>
  <si>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</si>
  <si>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</si>
  <si>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</si>
  <si>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</si>
  <si>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</si>
  <si>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</si>
  <si>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</si>
  <si>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</si>
  <si>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</si>
  <si>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</si>
  <si>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</si>
  <si>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</si>
  <si>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</si>
  <si>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</si>
  <si>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</si>
  <si>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</si>
  <si>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</si>
  <si>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</si>
  <si>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</si>
  <si>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</si>
  <si>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</si>
  <si>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</si>
  <si>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</si>
  <si>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</si>
  <si>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</si>
  <si>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</si>
  <si>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</si>
  <si>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</si>
  <si>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</si>
  <si>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</si>
  <si>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</si>
  <si>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</si>
  <si>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</si>
  <si>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</si>
  <si>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</si>
  <si>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</si>
  <si>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</si>
  <si>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</si>
  <si>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</si>
  <si>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</si>
  <si>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</si>
  <si>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</si>
  <si>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</si>
  <si>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</si>
  <si>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</si>
  <si>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</si>
  <si>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</si>
  <si>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</si>
  <si>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</si>
  <si>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</si>
  <si>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</si>
  <si>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</si>
  <si>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</si>
  <si>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</si>
  <si>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</si>
  <si>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</si>
  <si>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</si>
  <si>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</si>
  <si>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</si>
  <si>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</si>
  <si>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</si>
  <si>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</si>
  <si>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</si>
  <si>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</si>
  <si>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</si>
  <si>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</si>
  <si>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</si>
  <si>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</si>
  <si>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</si>
  <si>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</si>
  <si>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</si>
  <si>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</si>
  <si>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</si>
  <si>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</si>
  <si>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</si>
  <si>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</si>
  <si>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</si>
  <si>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</si>
  <si>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</si>
  <si>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</si>
  <si>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</si>
  <si>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</si>
  <si>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</si>
  <si>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</si>
  <si>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</si>
  <si>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</si>
  <si>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</si>
  <si>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</si>
  <si>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</si>
  <si>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</si>
  <si>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</si>
  <si>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</si>
  <si>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</si>
  <si>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</si>
  <si>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</si>
  <si>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</si>
  <si>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</si>
  <si>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</si>
  <si>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</si>
  <si>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</si>
  <si>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</si>
  <si>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</si>
  <si>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</si>
  <si>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</si>
  <si>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</si>
  <si>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</si>
  <si>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</si>
  <si>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</si>
  <si>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</si>
  <si>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</si>
  <si>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</si>
  <si>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</si>
  <si>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</si>
  <si>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</si>
  <si>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</si>
  <si>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</si>
  <si>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</si>
  <si>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</si>
  <si>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</si>
  <si>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</si>
  <si>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</si>
  <si>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</si>
  <si>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</si>
  <si>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</si>
  <si>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</si>
  <si>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</si>
  <si>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</si>
  <si>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</si>
  <si>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</si>
  <si>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</si>
  <si>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</si>
  <si>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</si>
  <si>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</si>
  <si>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</si>
  <si>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</si>
  <si>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</si>
  <si>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</si>
  <si>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</si>
  <si>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</si>
  <si>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</si>
  <si>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</si>
  <si>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</si>
  <si>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</si>
  <si>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</si>
  <si>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</si>
  <si>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</si>
  <si>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</si>
  <si>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</si>
  <si>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</si>
  <si>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</si>
  <si>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</si>
  <si>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</si>
  <si>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</si>
  <si>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</si>
  <si>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</si>
  <si>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</si>
  <si>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</si>
  <si>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</si>
  <si>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</si>
  <si>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</si>
  <si>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</si>
  <si>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</si>
  <si>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</si>
  <si>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</si>
  <si>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</si>
  <si>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</si>
  <si>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</si>
  <si>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</si>
  <si>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</si>
  <si>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</si>
  <si>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</si>
  <si>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</si>
  <si>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</si>
  <si>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</si>
  <si>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</si>
  <si>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</si>
  <si>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</si>
  <si>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</si>
  <si>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</si>
  <si>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</si>
  <si>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</si>
  <si>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</si>
  <si>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</si>
  <si>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</si>
  <si>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</si>
  <si>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</si>
  <si>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</si>
  <si>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</si>
  <si>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</si>
  <si>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</si>
  <si>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</si>
  <si>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</si>
  <si>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</si>
  <si>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</si>
  <si>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</si>
  <si>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</si>
  <si>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</si>
  <si>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</si>
  <si>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</si>
  <si>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</si>
  <si>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</si>
  <si>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</si>
  <si>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</si>
  <si>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</si>
  <si>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</si>
  <si>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</si>
  <si>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</si>
  <si>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</si>
  <si>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</si>
  <si>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</si>
  <si>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</si>
  <si>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</si>
  <si>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</si>
  <si>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</si>
  <si>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</si>
  <si>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</si>
  <si>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</si>
  <si>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</si>
  <si>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</si>
  <si>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</si>
  <si>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</si>
  <si>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</si>
  <si>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</si>
  <si>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</si>
  <si>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</si>
  <si>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</si>
  <si>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</si>
  <si>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</si>
  <si>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</si>
  <si>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</si>
  <si>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</si>
  <si>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</si>
  <si>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</si>
  <si>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</si>
  <si>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</si>
  <si>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</si>
  <si>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</si>
  <si>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</si>
  <si>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</si>
  <si>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</si>
  <si>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</si>
  <si>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</si>
  <si>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</si>
  <si>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</si>
  <si>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</si>
  <si>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</si>
  <si>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</si>
  <si>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</si>
  <si>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</si>
  <si>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</si>
  <si>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</si>
  <si>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</si>
  <si>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</si>
  <si>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</si>
  <si>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</si>
  <si>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</si>
  <si>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</si>
  <si>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</si>
  <si>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</si>
  <si>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</si>
  <si>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</si>
  <si>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</si>
  <si>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</si>
  <si>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</si>
  <si>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</si>
  <si>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</si>
  <si>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</si>
  <si>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</si>
  <si>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</si>
  <si>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</si>
  <si>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</si>
  <si>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</si>
  <si>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</si>
  <si>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</si>
  <si>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</si>
  <si>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</si>
  <si>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</si>
  <si>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</si>
  <si>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</si>
  <si>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</si>
  <si>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</si>
  <si>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</si>
  <si>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</si>
  <si>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</si>
  <si>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</si>
  <si>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</si>
  <si>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</si>
  <si>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</si>
  <si>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</si>
  <si>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</si>
  <si>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</si>
  <si>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</si>
  <si>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</si>
  <si>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</si>
  <si>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</si>
  <si>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</si>
  <si>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</si>
  <si>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</si>
  <si>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</si>
  <si>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</si>
  <si>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</si>
  <si>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</si>
  <si>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</si>
  <si>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</si>
  <si>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</si>
  <si>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</si>
  <si>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</si>
  <si>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</si>
  <si>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</si>
  <si>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</si>
  <si>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</si>
  <si>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</si>
  <si>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</si>
  <si>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</si>
  <si>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</si>
  <si>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</si>
  <si>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</si>
  <si>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</si>
  <si>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</si>
  <si>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</si>
  <si>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</si>
  <si>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</si>
  <si>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</si>
  <si>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</si>
  <si>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</si>
  <si>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</si>
  <si>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</si>
  <si>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</si>
  <si>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</si>
  <si>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</si>
  <si>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</si>
  <si>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</si>
  <si>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</si>
  <si>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</si>
  <si>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</si>
  <si>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</si>
  <si>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</si>
  <si>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</si>
  <si>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</si>
  <si>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</si>
  <si>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</si>
  <si>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</si>
  <si>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</si>
  <si>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</si>
  <si>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</si>
  <si>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</si>
  <si>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</si>
  <si>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</si>
  <si>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</si>
  <si>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</si>
  <si>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</si>
  <si>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</si>
  <si>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</si>
  <si>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</si>
  <si>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</si>
  <si>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</si>
  <si>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</si>
  <si>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</si>
  <si>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</si>
  <si>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</si>
  <si>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</si>
  <si>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</si>
  <si>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</si>
  <si>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</si>
  <si>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</si>
  <si>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</si>
  <si>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</si>
  <si>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</si>
  <si>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</si>
  <si>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</si>
  <si>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</si>
  <si>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</si>
  <si>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</si>
  <si>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</si>
  <si>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</si>
  <si>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</si>
  <si>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</si>
  <si>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</si>
  <si>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</si>
  <si>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</si>
  <si>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</si>
  <si>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</si>
  <si>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</si>
  <si>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</si>
  <si>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</si>
  <si>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</si>
  <si>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</si>
  <si>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</si>
  <si>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</si>
  <si>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</si>
  <si>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</si>
  <si>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</si>
  <si>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</si>
  <si>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</si>
  <si>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</si>
  <si>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</si>
  <si>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</si>
  <si>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</si>
  <si>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</si>
  <si>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</si>
  <si>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</si>
  <si>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</si>
  <si>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</si>
  <si>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</si>
  <si>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</si>
  <si>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</si>
  <si>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</si>
  <si>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</si>
  <si>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</si>
  <si>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</si>
  <si>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</si>
  <si>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</si>
  <si>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</si>
  <si>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</si>
  <si>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</si>
  <si>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</si>
  <si>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</si>
  <si>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</si>
  <si>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</si>
  <si>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</si>
  <si>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</si>
  <si>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</si>
  <si>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</si>
  <si>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</si>
  <si>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</si>
  <si>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</si>
  <si>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</si>
  <si>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</si>
  <si>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</si>
  <si>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</si>
  <si>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</si>
  <si>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</si>
  <si>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</si>
  <si>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</si>
  <si>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</si>
  <si>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</si>
  <si>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</si>
  <si>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</si>
  <si>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</si>
  <si>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</si>
  <si>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</si>
  <si>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</si>
  <si>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</si>
  <si>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</si>
  <si>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</si>
  <si>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</si>
  <si>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</si>
  <si>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</si>
  <si>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</si>
  <si>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</si>
  <si>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</si>
  <si>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</si>
  <si>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</si>
  <si>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</si>
  <si>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</si>
  <si>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</si>
  <si>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</si>
  <si>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</si>
  <si>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</si>
  <si>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</si>
  <si>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</si>
  <si>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</si>
  <si>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</si>
  <si>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</si>
  <si>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</si>
  <si>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</si>
  <si>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</si>
  <si>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</si>
  <si>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</si>
  <si>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</si>
  <si>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</si>
  <si>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</si>
  <si>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</si>
  <si>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</si>
  <si>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</si>
  <si>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</si>
  <si>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</si>
  <si>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</si>
  <si>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</si>
  <si>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</si>
  <si>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</si>
  <si>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</si>
  <si>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</si>
  <si>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</si>
  <si>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</si>
  <si>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</si>
  <si>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</si>
  <si>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</si>
  <si>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</si>
  <si>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</si>
  <si>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</si>
  <si>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</si>
  <si>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</si>
  <si>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</si>
  <si>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</si>
  <si>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</si>
  <si>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</si>
  <si>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</si>
  <si>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</si>
  <si>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</si>
  <si>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</si>
  <si>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</si>
  <si>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</si>
  <si>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</si>
  <si>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</si>
  <si>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</si>
  <si>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</si>
  <si>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</si>
  <si>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</si>
  <si>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</si>
  <si>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</si>
  <si>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</si>
  <si>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</si>
  <si>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</si>
  <si>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</si>
  <si>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</si>
  <si>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</si>
  <si>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</si>
  <si>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</si>
  <si>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</si>
  <si>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</si>
  <si>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</si>
  <si>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</si>
  <si>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</si>
  <si>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</si>
  <si>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</si>
  <si>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</si>
  <si>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</si>
  <si>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</si>
  <si>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</si>
  <si>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</si>
  <si>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</si>
  <si>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</si>
  <si>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</si>
  <si>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</si>
  <si>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</si>
  <si>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</si>
  <si>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</si>
  <si>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</si>
  <si>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</si>
  <si>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</si>
  <si>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</si>
  <si>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</si>
  <si>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</si>
  <si>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</si>
  <si>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</si>
  <si>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</si>
  <si>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</si>
  <si>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</si>
  <si>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</si>
  <si>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</si>
  <si>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</si>
  <si>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</si>
  <si>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</si>
  <si>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</si>
  <si>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</si>
  <si>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</si>
  <si>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</si>
  <si>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</si>
  <si>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</si>
  <si>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</si>
  <si>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</si>
  <si>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</si>
  <si>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</si>
  <si>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</si>
  <si>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</si>
  <si>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</si>
  <si>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</si>
  <si>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</si>
  <si>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</si>
  <si>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</si>
  <si>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</si>
  <si>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</si>
  <si>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</si>
  <si>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</si>
  <si>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</si>
  <si>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</si>
  <si>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</si>
  <si>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</si>
  <si>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</si>
  <si>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</si>
  <si>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</si>
  <si>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</si>
  <si>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</si>
  <si>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</si>
  <si>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</si>
  <si>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</si>
  <si>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</si>
  <si>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</si>
  <si>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</si>
  <si>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</si>
  <si>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</si>
  <si>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</si>
  <si>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</si>
  <si>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</si>
  <si>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</si>
  <si>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</si>
  <si>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</si>
  <si>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</si>
  <si>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</si>
  <si>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</si>
  <si>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</si>
  <si>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</si>
  <si>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</si>
  <si>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</si>
  <si>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</si>
  <si>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</si>
  <si>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</si>
  <si>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</si>
  <si>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</si>
  <si>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</si>
  <si>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</si>
  <si>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</si>
  <si>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</si>
  <si>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</si>
  <si>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</si>
  <si>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</si>
  <si>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</si>
  <si>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</si>
  <si>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</si>
  <si>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</si>
  <si>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</si>
  <si>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</si>
  <si>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</si>
  <si>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</si>
  <si>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</si>
  <si>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</si>
  <si>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</si>
  <si>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</si>
  <si>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</si>
  <si>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</si>
  <si>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</si>
  <si>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</si>
  <si>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</si>
  <si>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</si>
  <si>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</si>
  <si>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</si>
  <si>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</si>
  <si>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</si>
  <si>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</si>
  <si>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</si>
  <si>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</si>
  <si>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</si>
  <si>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</si>
  <si>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</si>
  <si>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</si>
  <si>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</si>
  <si>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</si>
  <si>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</si>
  <si>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</si>
  <si>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</si>
  <si>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</si>
  <si>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</si>
  <si>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</si>
  <si>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</si>
  <si>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</si>
  <si>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</si>
  <si>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</si>
  <si>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</si>
  <si>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</si>
  <si>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</si>
  <si>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</si>
  <si>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</si>
  <si>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</si>
  <si>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</si>
  <si>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</si>
  <si>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</si>
  <si>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</si>
  <si>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</si>
  <si>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</si>
  <si>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</si>
  <si>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</si>
  <si>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</si>
  <si>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</si>
  <si>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</si>
  <si>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</si>
  <si>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</si>
  <si>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</si>
  <si>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</si>
  <si>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</si>
  <si>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</si>
  <si>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</si>
  <si>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</si>
  <si>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</si>
  <si>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</si>
  <si>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</si>
  <si>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</si>
  <si>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</si>
  <si>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</si>
  <si>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</si>
  <si>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</si>
  <si>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</si>
  <si>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</si>
  <si>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</si>
  <si>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</si>
  <si>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</si>
  <si>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</si>
  <si>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</si>
  <si>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</si>
  <si>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</si>
  <si>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</si>
  <si>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</si>
  <si>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</si>
  <si>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</si>
  <si>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</si>
  <si>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</si>
  <si>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</si>
  <si>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</si>
  <si>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</si>
  <si>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</si>
  <si>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</si>
  <si>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</si>
  <si>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</si>
  <si>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</si>
  <si>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</si>
  <si>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</si>
  <si>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</si>
  <si>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</si>
  <si>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</si>
  <si>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</si>
  <si>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</si>
  <si>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</si>
  <si>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</si>
  <si>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</si>
  <si>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</si>
  <si>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</si>
  <si>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</si>
  <si>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</si>
  <si>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</si>
  <si>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</si>
  <si>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</si>
  <si>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</si>
  <si>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</si>
  <si>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</si>
  <si>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</si>
  <si>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</si>
  <si>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</si>
  <si>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</si>
  <si>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</si>
  <si>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</si>
  <si>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</si>
  <si>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</si>
  <si>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</si>
  <si>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</si>
  <si>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</si>
  <si>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</si>
  <si>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</si>
  <si>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</si>
  <si>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</si>
  <si>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</si>
  <si>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</si>
  <si>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</si>
  <si>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</si>
  <si>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</si>
  <si>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</si>
  <si>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</si>
  <si>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</si>
  <si>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</si>
  <si>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</si>
  <si>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</si>
  <si>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</si>
  <si>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</si>
  <si>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</si>
  <si>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</si>
  <si>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</si>
  <si>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</si>
  <si>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</si>
  <si>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</si>
  <si>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</si>
  <si>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</si>
  <si>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</si>
  <si>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</si>
  <si>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</si>
  <si>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</si>
  <si>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</si>
  <si>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</si>
  <si>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</si>
  <si>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</si>
  <si>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</si>
  <si>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</si>
  <si>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</si>
  <si>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</si>
  <si>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</si>
  <si>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</si>
  <si>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</si>
  <si>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</si>
  <si>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</si>
  <si>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</si>
  <si>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</si>
  <si>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</si>
  <si>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</si>
  <si>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</si>
  <si>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</si>
  <si>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</si>
  <si>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</si>
  <si>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</si>
  <si>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</si>
  <si>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</si>
  <si>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</si>
  <si>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</si>
  <si>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</si>
  <si>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</si>
  <si>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</si>
  <si>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</si>
  <si>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</si>
  <si>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</si>
  <si>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</si>
  <si>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</si>
  <si>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</si>
  <si>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</si>
  <si>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</si>
  <si>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</si>
  <si>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</si>
  <si>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</si>
  <si>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</si>
  <si>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</si>
  <si>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</si>
  <si>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</si>
  <si>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</si>
  <si>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</si>
  <si>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</si>
  <si>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</si>
  <si>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</si>
  <si>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</si>
  <si>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</si>
  <si>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</si>
  <si>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</si>
  <si>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</si>
  <si>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</si>
  <si>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</si>
  <si>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</si>
  <si>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</si>
  <si>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</si>
  <si>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</si>
  <si>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</si>
  <si>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</si>
  <si>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</si>
  <si>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</si>
  <si>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</si>
  <si>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</si>
  <si>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</si>
  <si>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</si>
  <si>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</si>
  <si>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</si>
  <si>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</si>
  <si>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</si>
  <si>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</si>
  <si>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</si>
  <si>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</si>
  <si>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</si>
  <si>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</si>
  <si>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</si>
  <si>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</si>
  <si>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</si>
  <si>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</si>
  <si>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</si>
  <si>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</si>
  <si>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</si>
  <si>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</si>
  <si>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</si>
  <si>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</si>
  <si>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</si>
  <si>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</si>
  <si>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</si>
  <si>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</si>
  <si>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</si>
  <si>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</si>
  <si>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</si>
  <si>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</si>
  <si>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</si>
  <si>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</si>
  <si>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</si>
  <si>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</si>
  <si>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</si>
  <si>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</si>
  <si>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</si>
  <si>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</si>
  <si>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</si>
  <si>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</si>
  <si>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</si>
  <si>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</si>
  <si>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</si>
  <si>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</si>
  <si>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</si>
  <si>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</si>
  <si>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</si>
  <si>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</si>
  <si>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</si>
  <si>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</si>
  <si>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</si>
  <si>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</si>
  <si>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</si>
  <si>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</si>
  <si>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</si>
  <si>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</si>
  <si>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</si>
  <si>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</si>
  <si>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</si>
  <si>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</si>
  <si>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</si>
  <si>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</si>
  <si>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</si>
  <si>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</si>
  <si>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</si>
  <si>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</si>
  <si>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</si>
  <si>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</si>
  <si>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</si>
  <si>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</si>
  <si>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</si>
  <si>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</si>
  <si>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</si>
  <si>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</si>
  <si>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</si>
  <si>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</si>
  <si>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</si>
  <si>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</si>
  <si>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</si>
  <si>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</si>
  <si>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</si>
  <si>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</si>
  <si>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</si>
  <si>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</si>
  <si>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</si>
  <si>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</si>
  <si>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</si>
  <si>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</si>
  <si>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</si>
  <si>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</si>
  <si>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</si>
  <si>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</si>
  <si>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</si>
  <si>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</si>
  <si>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</si>
  <si>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</si>
  <si>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</si>
  <si>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</si>
  <si>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</si>
  <si>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</si>
  <si>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</si>
  <si>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</si>
  <si>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</si>
  <si>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</si>
  <si>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</si>
  <si>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</si>
  <si>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</si>
  <si>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</si>
  <si>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</si>
  <si>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</si>
  <si>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</si>
  <si>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</si>
  <si>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</si>
  <si>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</si>
  <si>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</si>
  <si>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</si>
  <si>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</si>
  <si>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</si>
  <si>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</si>
  <si>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</si>
  <si>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</si>
  <si>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</si>
  <si>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</si>
  <si>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</si>
  <si>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</si>
  <si>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</si>
  <si>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</si>
  <si>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</si>
  <si>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</si>
  <si>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</si>
  <si>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</si>
  <si>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</si>
  <si>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</si>
  <si>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</si>
  <si>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</si>
  <si>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</si>
  <si>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</si>
  <si>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</si>
  <si>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</si>
  <si>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</si>
  <si>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</si>
  <si>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</si>
  <si>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</si>
  <si>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</si>
  <si>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</si>
  <si>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</si>
  <si>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</si>
  <si>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</si>
  <si>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</si>
  <si>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</si>
  <si>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</si>
  <si>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</si>
  <si>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</si>
  <si>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</si>
  <si>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</si>
  <si>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</si>
  <si>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</si>
  <si>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</si>
  <si>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</si>
  <si>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</si>
  <si>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</si>
  <si>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</si>
  <si>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</si>
  <si>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</si>
  <si>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</si>
  <si>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</si>
  <si>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</si>
  <si>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</si>
  <si>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</si>
  <si>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</si>
  <si>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</si>
  <si>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</si>
  <si>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</si>
  <si>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</si>
  <si>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</si>
  <si>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</si>
  <si>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</si>
  <si>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</si>
  <si>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</si>
  <si>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</si>
  <si>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</si>
  <si>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</si>
  <si>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</si>
  <si>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</si>
  <si>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</si>
  <si>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</si>
  <si>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</si>
  <si>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</si>
  <si>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</si>
  <si>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</si>
  <si>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</si>
  <si>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</si>
  <si>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</si>
  <si>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</si>
  <si>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</si>
  <si>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</si>
  <si>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</si>
  <si>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</si>
  <si>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</si>
  <si>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</si>
  <si>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</si>
  <si>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</si>
  <si>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</si>
  <si>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</si>
  <si>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</si>
  <si>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</si>
  <si>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</si>
  <si>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</si>
  <si>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</si>
  <si>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</si>
  <si>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</si>
  <si>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</si>
  <si>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</si>
  <si>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</si>
  <si>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</si>
  <si>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</si>
  <si>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</si>
  <si>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</si>
  <si>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</si>
  <si>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</si>
  <si>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</si>
  <si>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</si>
  <si>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</si>
  <si>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</si>
  <si>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</si>
  <si>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</si>
  <si>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</si>
  <si>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</si>
  <si>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</si>
  <si>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</si>
  <si>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</si>
  <si>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</si>
  <si>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</si>
  <si>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</si>
  <si>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</si>
  <si>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</si>
  <si>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</si>
  <si>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</si>
  <si>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</si>
  <si>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</si>
  <si>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</si>
  <si>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</si>
  <si>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</si>
  <si>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</si>
  <si>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</si>
  <si>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</si>
  <si>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</si>
  <si>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</si>
  <si>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</si>
  <si>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</si>
  <si>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</si>
  <si>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</si>
  <si>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</si>
  <si>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</si>
  <si>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</si>
  <si>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</si>
  <si>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</si>
  <si>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</si>
  <si>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</si>
  <si>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</si>
  <si>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</si>
  <si>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</si>
  <si>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</si>
  <si>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</si>
  <si>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</si>
  <si>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</si>
  <si>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</si>
  <si>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</si>
  <si>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</si>
  <si>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</si>
  <si>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</si>
  <si>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</si>
  <si>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</si>
  <si>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</si>
  <si>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</si>
  <si>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</si>
  <si>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</si>
  <si>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</si>
  <si>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</si>
  <si>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</si>
  <si>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</si>
  <si>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</si>
  <si>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</si>
  <si>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</si>
  <si>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</si>
  <si>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</si>
  <si>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</si>
  <si>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</si>
  <si>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</si>
  <si>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</si>
  <si>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</si>
  <si>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</si>
  <si>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</si>
  <si>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</si>
  <si>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</si>
  <si>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</si>
  <si>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</si>
  <si>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</si>
  <si>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</si>
  <si>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</si>
  <si>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</si>
  <si>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</si>
  <si>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</si>
  <si>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</si>
  <si>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</si>
  <si>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</si>
  <si>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</si>
  <si>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</si>
  <si>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</si>
  <si>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</si>
  <si>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</si>
  <si>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</si>
  <si>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</si>
  <si>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</si>
  <si>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</si>
  <si>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</si>
  <si>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</si>
  <si>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</si>
  <si>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</si>
  <si>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</si>
  <si>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</si>
  <si>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</si>
  <si>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</si>
  <si>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</si>
  <si>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</si>
  <si>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</si>
  <si>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</si>
  <si>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</si>
  <si>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</si>
  <si>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</si>
  <si>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</si>
  <si>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</si>
  <si>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</si>
  <si>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</si>
  <si>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</si>
  <si>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</si>
  <si>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</si>
  <si>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</si>
  <si>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</si>
  <si>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</si>
  <si>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</si>
  <si>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</si>
  <si>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</si>
  <si>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</si>
  <si>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</si>
  <si>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</si>
  <si>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</si>
  <si>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</si>
  <si>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</si>
  <si>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</si>
  <si>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</si>
  <si>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</si>
  <si>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</si>
  <si>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</si>
  <si>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</si>
  <si>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</si>
  <si>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</si>
  <si>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</si>
  <si>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</si>
  <si>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</si>
  <si>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</si>
  <si>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</si>
  <si>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</si>
  <si>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</si>
  <si>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</si>
  <si>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</si>
  <si>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</si>
  <si>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</si>
  <si>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</si>
  <si>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</si>
  <si>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</si>
  <si>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</si>
  <si>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</si>
  <si>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</si>
  <si>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</si>
  <si>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</si>
  <si>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</si>
  <si>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</si>
  <si>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</si>
  <si>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</si>
  <si>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</si>
  <si>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</si>
  <si>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</si>
  <si>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</si>
  <si>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</si>
  <si>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</si>
  <si>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</si>
  <si>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</si>
  <si>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</si>
  <si>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</si>
  <si>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</si>
  <si>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</si>
  <si>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</si>
  <si>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</si>
  <si>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</si>
  <si>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</si>
  <si>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</si>
  <si>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</si>
  <si>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</si>
  <si>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</si>
  <si>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</si>
  <si>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</si>
  <si>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</si>
  <si>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</si>
  <si>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</si>
  <si>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</si>
  <si>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</si>
  <si>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</si>
  <si>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</si>
  <si>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</si>
  <si>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</si>
  <si>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</si>
  <si>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</si>
  <si>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</si>
  <si>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</si>
  <si>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</si>
  <si>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</si>
  <si>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</si>
  <si>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</si>
  <si>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</si>
  <si>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</si>
  <si>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</si>
  <si>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</si>
  <si>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</si>
  <si>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</si>
  <si>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</si>
  <si>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</si>
  <si>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</si>
  <si>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</si>
  <si>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</si>
  <si>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</si>
  <si>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</si>
  <si>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</si>
  <si>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</si>
  <si>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</si>
  <si>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</si>
  <si>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</si>
  <si>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</si>
  <si>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</si>
  <si>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</si>
  <si>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</si>
  <si>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</si>
  <si>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</si>
  <si>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</si>
  <si>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</si>
  <si>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</si>
  <si>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</si>
  <si>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</si>
  <si>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</si>
  <si>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</si>
  <si>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</si>
  <si>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</si>
  <si>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</si>
  <si>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</si>
  <si>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</si>
  <si>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</si>
  <si>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</si>
  <si>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</si>
  <si>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</si>
  <si>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</si>
  <si>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</si>
  <si>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</si>
  <si>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</si>
  <si>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</si>
  <si>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</si>
  <si>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</si>
  <si>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</si>
  <si>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</si>
  <si>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</si>
  <si>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</si>
  <si>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</si>
  <si>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</si>
  <si>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</si>
  <si>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</si>
  <si>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</si>
  <si>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</si>
  <si>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</si>
  <si>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</si>
  <si>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</si>
  <si>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</si>
  <si>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</si>
  <si>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</si>
  <si>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</si>
  <si>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</si>
  <si>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</si>
  <si>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</si>
  <si>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</si>
  <si>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</si>
  <si>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</si>
  <si>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</si>
  <si>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</si>
  <si>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</si>
  <si>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</si>
  <si>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</si>
  <si>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</si>
  <si>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</si>
  <si>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</si>
  <si>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</si>
  <si>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</si>
  <si>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</si>
  <si>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</si>
  <si>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</si>
  <si>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</si>
  <si>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</si>
  <si>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</si>
  <si>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</si>
  <si>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</si>
  <si>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</si>
  <si>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</si>
  <si>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</si>
  <si>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</si>
  <si>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</si>
  <si>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</si>
  <si>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</si>
  <si>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</si>
  <si>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</si>
  <si>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</si>
  <si>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</si>
  <si>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</si>
  <si>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</si>
  <si>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</si>
  <si>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</si>
  <si>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</si>
  <si>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</si>
  <si>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</si>
  <si>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</si>
  <si>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</si>
  <si>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</si>
  <si>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</si>
  <si>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</si>
  <si>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</si>
  <si>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</si>
  <si>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</si>
  <si>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</si>
  <si>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</si>
  <si>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</si>
  <si>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</si>
  <si>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</si>
  <si>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</si>
  <si>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</si>
  <si>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</si>
  <si>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</si>
  <si>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</si>
  <si>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</si>
  <si>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</si>
  <si>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</si>
  <si>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</si>
  <si>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</si>
  <si>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</si>
  <si>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</si>
  <si>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</si>
  <si>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</si>
  <si>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</si>
  <si>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</si>
  <si>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</si>
  <si>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</si>
  <si>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</si>
  <si>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</si>
  <si>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</si>
  <si>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</si>
  <si>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</si>
  <si>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</si>
  <si>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</si>
  <si>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</si>
  <si>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</si>
  <si>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</si>
  <si>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</si>
  <si>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</si>
  <si>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</si>
  <si>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</si>
  <si>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</si>
  <si>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</si>
  <si>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</si>
  <si>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</si>
  <si>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</si>
  <si>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</si>
  <si>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</si>
  <si>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</si>
  <si>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</si>
  <si>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</si>
  <si>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</si>
  <si>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</si>
  <si>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</si>
  <si>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</si>
  <si>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</si>
  <si>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</si>
  <si>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</si>
  <si>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</si>
  <si>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</si>
  <si>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</si>
  <si>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</si>
  <si>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</si>
  <si>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</si>
  <si>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</si>
  <si>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</si>
  <si>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</si>
  <si>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</si>
  <si>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</si>
  <si>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</si>
  <si>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</si>
  <si>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</si>
  <si>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</si>
  <si>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</si>
  <si>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</si>
  <si>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</si>
  <si>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</si>
  <si>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</si>
  <si>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</si>
  <si>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</si>
  <si>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</si>
  <si>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</si>
  <si>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</si>
  <si>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</si>
  <si>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</si>
  <si>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</si>
  <si>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</si>
  <si>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</si>
  <si>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</si>
  <si>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</si>
  <si>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</si>
  <si>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</si>
  <si>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</si>
  <si>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</si>
  <si>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</si>
  <si>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</si>
  <si>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</si>
  <si>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</si>
  <si>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</si>
  <si>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</si>
  <si>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</si>
  <si>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</si>
  <si>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</si>
  <si>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</si>
  <si>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</si>
  <si>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</si>
  <si>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</si>
  <si>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</si>
  <si>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</si>
  <si>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</si>
  <si>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</si>
  <si>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</si>
  <si>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</si>
  <si>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</si>
  <si>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</si>
  <si>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</si>
  <si>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</si>
  <si>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</si>
  <si>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</si>
  <si>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</si>
  <si>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</si>
  <si>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</si>
  <si>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</si>
  <si>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</si>
  <si>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</si>
  <si>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</si>
  <si>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</si>
  <si>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</si>
  <si>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</si>
  <si>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</si>
  <si>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</si>
  <si>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</si>
  <si>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</si>
  <si>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</si>
  <si>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</si>
  <si>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</si>
  <si>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</si>
  <si>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</si>
  <si>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</si>
  <si>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</si>
  <si>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</si>
  <si>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</si>
  <si>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</si>
  <si>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</si>
  <si>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</si>
  <si>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</si>
  <si>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</si>
  <si>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</si>
  <si>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</si>
  <si>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</si>
  <si>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</si>
  <si>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</si>
  <si>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</si>
  <si>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</si>
  <si>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</si>
  <si>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</si>
  <si>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</si>
  <si>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</si>
  <si>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</si>
  <si>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</si>
  <si>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</si>
  <si>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</si>
  <si>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</si>
  <si>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</si>
  <si>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</si>
  <si>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</si>
  <si>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</si>
  <si>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</si>
  <si>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</si>
  <si>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</si>
  <si>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</si>
  <si>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</si>
  <si>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</si>
  <si>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</si>
  <si>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</si>
  <si>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</si>
  <si>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</si>
  <si>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</si>
  <si>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</si>
  <si>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</si>
  <si>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</si>
  <si>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</si>
  <si>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</si>
  <si>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</si>
  <si>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</si>
  <si>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</si>
  <si>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</si>
  <si>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</si>
  <si>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</si>
  <si>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</si>
  <si>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</si>
  <si>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</si>
  <si>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</si>
  <si>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</si>
  <si>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</si>
  <si>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</si>
  <si>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</si>
  <si>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</si>
  <si>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</si>
  <si>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</si>
  <si>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</si>
  <si>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</si>
  <si>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</si>
  <si>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</si>
  <si>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</si>
  <si>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</si>
  <si>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</si>
  <si>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</si>
  <si>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</si>
  <si>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</si>
  <si>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</si>
  <si>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</si>
  <si>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</si>
  <si>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</si>
  <si>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</si>
  <si>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</si>
  <si>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</si>
  <si>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</si>
  <si>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</si>
  <si>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</si>
  <si>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</si>
  <si>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</si>
  <si>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</si>
  <si>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</si>
  <si>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</si>
  <si>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</si>
  <si>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</si>
  <si>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</si>
  <si>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</si>
  <si>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</si>
  <si>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</si>
  <si>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</si>
  <si>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</si>
  <si>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</si>
  <si>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</si>
  <si>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</si>
  <si>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</si>
  <si>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</si>
  <si>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</si>
  <si>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</si>
  <si>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</si>
  <si>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</si>
  <si>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</si>
  <si>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</si>
  <si>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</si>
  <si>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</si>
  <si>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</si>
  <si>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</si>
  <si>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</si>
  <si>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</si>
  <si>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</si>
  <si>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</si>
  <si>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</si>
  <si>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</si>
  <si>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</si>
  <si>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</si>
  <si>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</si>
  <si>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</si>
  <si>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</si>
  <si>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</si>
  <si>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</si>
  <si>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</si>
  <si>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</si>
  <si>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</si>
  <si>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</si>
  <si>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</si>
  <si>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</si>
  <si>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</si>
  <si>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</si>
  <si>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</si>
  <si>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</si>
  <si>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</si>
  <si>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</si>
  <si>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</si>
  <si>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</si>
  <si>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</si>
  <si>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</si>
  <si>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</si>
  <si>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</si>
  <si>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</si>
  <si>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</si>
  <si>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</si>
  <si>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</si>
  <si>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</si>
  <si>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</si>
  <si>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</si>
  <si>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</si>
  <si>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</si>
  <si>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</si>
  <si>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</si>
  <si>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</si>
  <si>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</si>
  <si>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</si>
  <si>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</si>
  <si>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</si>
  <si>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</si>
  <si>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</si>
  <si>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</si>
  <si>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</si>
  <si>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</si>
  <si>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</si>
  <si>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</si>
  <si>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</si>
  <si>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</si>
  <si>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</si>
  <si>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</si>
  <si>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</si>
  <si>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</si>
  <si>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</si>
  <si>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</si>
  <si>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</si>
  <si>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</si>
  <si>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</si>
  <si>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</si>
  <si>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</si>
  <si>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</si>
  <si>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</si>
  <si>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</si>
  <si>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</si>
  <si>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</si>
  <si>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</si>
  <si>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</si>
  <si>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</si>
  <si>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</si>
  <si>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</si>
  <si>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</si>
  <si>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</si>
  <si>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</si>
  <si>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</si>
  <si>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</si>
  <si>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</si>
  <si>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</si>
  <si>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</si>
  <si>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</si>
  <si>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</si>
  <si>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</si>
  <si>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</si>
  <si>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</si>
  <si>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</si>
  <si>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</si>
  <si>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</si>
  <si>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</si>
  <si>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</si>
  <si>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</si>
  <si>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</si>
  <si>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</si>
  <si>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</si>
  <si>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</si>
  <si>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</si>
  <si>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</si>
  <si>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</si>
  <si>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</si>
  <si>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</si>
  <si>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</si>
  <si>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</si>
  <si>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</si>
  <si>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</si>
  <si>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</si>
  <si>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</si>
  <si>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</si>
  <si>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</si>
  <si>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</si>
  <si>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</si>
  <si>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</si>
  <si>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</si>
  <si>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</si>
  <si>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</si>
  <si>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</si>
  <si>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</si>
  <si>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</si>
  <si>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</si>
  <si>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</si>
  <si>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</si>
  <si>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</si>
  <si>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</si>
  <si>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</si>
  <si>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</si>
  <si>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</si>
  <si>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</si>
  <si>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</si>
  <si>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</si>
  <si>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</si>
  <si>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</si>
  <si>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</si>
  <si>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</si>
  <si>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</si>
  <si>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</si>
  <si>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</si>
  <si>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</si>
  <si>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</si>
  <si>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</si>
  <si>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</si>
  <si>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</si>
  <si>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</si>
  <si>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</si>
  <si>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</si>
  <si>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</si>
  <si>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</si>
  <si>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</si>
  <si>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</si>
  <si>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</si>
  <si>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</si>
  <si>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</si>
  <si>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</si>
  <si>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</si>
  <si>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</si>
  <si>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</si>
  <si>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</si>
  <si>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</si>
  <si>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</si>
  <si>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</si>
  <si>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</si>
  <si>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</si>
  <si>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</si>
  <si>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</si>
  <si>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</si>
  <si>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</si>
  <si>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</si>
  <si>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</si>
  <si>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</si>
  <si>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</si>
  <si>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</si>
  <si>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</si>
  <si>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</si>
  <si>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</si>
  <si>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</si>
  <si>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</si>
  <si>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</si>
  <si>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</si>
  <si>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</si>
  <si>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</si>
  <si>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</si>
  <si>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</si>
  <si>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</si>
  <si>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</si>
  <si>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</si>
  <si>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</si>
  <si>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</si>
  <si>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</si>
  <si>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</si>
  <si>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</si>
  <si>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</si>
  <si>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</si>
  <si>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</si>
  <si>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</si>
  <si>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</si>
  <si>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</si>
  <si>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</si>
  <si>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</si>
  <si>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</si>
  <si>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</si>
  <si>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</si>
  <si>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</si>
  <si>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</si>
  <si>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</si>
  <si>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</si>
  <si>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</si>
  <si>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</si>
  <si>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</si>
  <si>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</si>
  <si>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</si>
  <si>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</si>
  <si>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</si>
  <si>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</si>
  <si>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</si>
  <si>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</si>
  <si>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</si>
  <si>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</si>
  <si>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</si>
  <si>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</si>
  <si>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</si>
  <si>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</si>
  <si>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</si>
  <si>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</si>
  <si>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</si>
  <si>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</si>
  <si>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</si>
  <si>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</si>
  <si>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</si>
  <si>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</si>
  <si>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</si>
  <si>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</si>
  <si>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</si>
  <si>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</si>
  <si>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</si>
  <si>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</si>
  <si>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</si>
  <si>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</si>
  <si>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</si>
  <si>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</si>
  <si>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</si>
  <si>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</si>
  <si>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</si>
  <si>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</si>
  <si>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</si>
  <si>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</si>
  <si>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</si>
  <si>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</si>
  <si>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</si>
  <si>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</si>
  <si>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</si>
  <si>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</si>
  <si>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</si>
  <si>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</si>
  <si>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</si>
  <si>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</si>
  <si>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</si>
  <si>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</si>
  <si>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</si>
  <si>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</si>
  <si>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</si>
  <si>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</si>
  <si>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</si>
  <si>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</si>
  <si>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</si>
  <si>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</si>
  <si>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</si>
  <si>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</si>
  <si>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</si>
  <si>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</si>
  <si>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</si>
  <si>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</si>
  <si>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</si>
  <si>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</si>
  <si>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</si>
  <si>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</si>
  <si>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</si>
  <si>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</si>
  <si>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</si>
  <si>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</si>
  <si>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</si>
  <si>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</si>
  <si>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</si>
  <si>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</si>
  <si>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</si>
  <si>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</si>
  <si>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</si>
  <si>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</si>
  <si>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</si>
  <si>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</si>
  <si>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</si>
  <si>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</si>
  <si>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</si>
  <si>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</si>
  <si>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</si>
  <si>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</si>
  <si>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</si>
  <si>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</si>
  <si>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</si>
  <si>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</si>
  <si>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</si>
  <si>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</si>
  <si>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</si>
  <si>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</si>
  <si>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</si>
  <si>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</si>
  <si>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</si>
  <si>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</si>
  <si>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</si>
  <si>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</si>
  <si>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</si>
  <si>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</si>
  <si>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</si>
  <si>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</si>
  <si>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</si>
  <si>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</si>
  <si>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</si>
  <si>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</si>
  <si>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</si>
  <si>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</si>
  <si>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</si>
  <si>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</si>
  <si>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</si>
  <si>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</si>
  <si>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</si>
  <si>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</si>
  <si>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</si>
  <si>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</si>
  <si>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</si>
  <si>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</si>
  <si>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</si>
  <si>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</si>
  <si>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</si>
  <si>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</si>
  <si>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</si>
  <si>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</si>
  <si>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</si>
  <si>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</si>
  <si>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</si>
  <si>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</si>
  <si>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</si>
  <si>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</si>
  <si>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</si>
  <si>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</si>
  <si>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</si>
  <si>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</si>
  <si>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</si>
  <si>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</si>
  <si>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</si>
  <si>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</si>
  <si>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</si>
  <si>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</si>
  <si>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</si>
  <si>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</si>
  <si>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</si>
  <si>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</si>
  <si>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</si>
  <si>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</si>
  <si>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</si>
  <si>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</si>
  <si>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</si>
  <si>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</si>
  <si>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</si>
  <si>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</si>
  <si>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</si>
  <si>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</si>
  <si>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</si>
  <si>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</si>
  <si>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</si>
  <si>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</si>
  <si>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</si>
  <si>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</si>
  <si>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</si>
  <si>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</si>
  <si>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</si>
  <si>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</si>
  <si>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</si>
  <si>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</si>
  <si>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</si>
  <si>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</si>
  <si>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</si>
  <si>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</si>
  <si>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</si>
  <si>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</si>
  <si>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</si>
  <si>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</si>
  <si>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</si>
  <si>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</si>
  <si>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</si>
  <si>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</si>
  <si>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</si>
  <si>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</si>
  <si>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</si>
  <si>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</si>
  <si>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</si>
  <si>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</si>
  <si>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</si>
  <si>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</si>
  <si>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</si>
  <si>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</si>
  <si>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</si>
  <si>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</si>
  <si>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</si>
  <si>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</si>
  <si>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</si>
  <si>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</si>
  <si>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</si>
  <si>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</si>
  <si>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</si>
  <si>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</si>
  <si>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</si>
  <si>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</si>
  <si>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</si>
  <si>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</si>
  <si>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</si>
  <si>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</si>
  <si>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</si>
  <si>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</si>
  <si>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</si>
  <si>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</si>
  <si>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</si>
  <si>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</si>
  <si>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</si>
  <si>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</si>
  <si>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</si>
  <si>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</si>
  <si>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</si>
  <si>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</si>
  <si>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</si>
  <si>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</si>
  <si>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</si>
  <si>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</si>
  <si>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</si>
  <si>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</si>
  <si>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</si>
  <si>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</si>
  <si>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</si>
  <si>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</si>
  <si>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</si>
  <si>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</si>
  <si>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</si>
  <si>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</si>
  <si>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</si>
  <si>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</si>
  <si>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</si>
  <si>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</si>
  <si>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</si>
  <si>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</si>
  <si>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</si>
  <si>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</si>
  <si>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</si>
  <si>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</si>
  <si>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</si>
  <si>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</si>
  <si>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</si>
  <si>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</si>
  <si>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</si>
  <si>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</si>
  <si>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</si>
  <si>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</si>
  <si>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</si>
  <si>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</si>
  <si>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</si>
  <si>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</si>
  <si>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</si>
  <si>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</si>
  <si>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</si>
  <si>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</si>
  <si>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</si>
  <si>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</si>
  <si>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</si>
  <si>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</si>
  <si>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</si>
  <si>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</si>
  <si>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</si>
  <si>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</si>
  <si>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</si>
  <si>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</si>
  <si>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</si>
  <si>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</si>
  <si>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</si>
  <si>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</si>
  <si>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</si>
  <si>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</si>
  <si>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</si>
  <si>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</si>
  <si>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</si>
  <si>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</si>
  <si>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</si>
  <si>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</si>
  <si>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</si>
  <si>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</si>
  <si>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</si>
  <si>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</si>
  <si>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</si>
  <si>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</si>
  <si>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</si>
  <si>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</si>
  <si>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</si>
  <si>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</si>
  <si>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</si>
  <si>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</si>
  <si>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</si>
  <si>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</si>
  <si>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</si>
  <si>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</si>
  <si>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</si>
  <si>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</si>
  <si>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</si>
  <si>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</si>
  <si>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</si>
  <si>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</si>
  <si>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</si>
  <si>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</si>
  <si>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</si>
  <si>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</si>
  <si>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</si>
  <si>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</si>
  <si>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</si>
  <si>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</si>
  <si>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</si>
  <si>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</si>
  <si>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</si>
  <si>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</si>
  <si>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</si>
  <si>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</si>
  <si>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</si>
  <si>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</si>
  <si>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</si>
  <si>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</si>
  <si>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</si>
  <si>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</si>
  <si>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</si>
  <si>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</si>
  <si>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</si>
  <si>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</si>
  <si>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</si>
  <si>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</si>
  <si>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</si>
  <si>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</si>
  <si>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</si>
  <si>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</si>
  <si>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</si>
  <si>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</si>
  <si>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</si>
  <si>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</si>
  <si>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</si>
  <si>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</si>
  <si>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</si>
  <si>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</si>
  <si>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</si>
  <si>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</si>
  <si>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</si>
  <si>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</si>
  <si>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</si>
  <si>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</si>
  <si>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</si>
  <si>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</si>
  <si>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</si>
  <si>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</si>
  <si>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</si>
  <si>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</si>
  <si>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</si>
  <si>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</si>
  <si>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</si>
  <si>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</si>
  <si>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</si>
  <si>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</si>
  <si>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</si>
  <si>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</si>
  <si>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</si>
  <si>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</si>
  <si>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</si>
  <si>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</si>
  <si>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</si>
  <si>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</si>
  <si>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</si>
  <si>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</si>
  <si>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</si>
  <si>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</si>
  <si>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</si>
  <si>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</si>
  <si>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</si>
  <si>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</si>
  <si>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</si>
  <si>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</si>
  <si>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</si>
  <si>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</si>
  <si>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</si>
  <si>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</si>
  <si>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</si>
  <si>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</si>
  <si>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</si>
  <si>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</si>
  <si>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</si>
  <si>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</si>
  <si>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</si>
  <si>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</si>
  <si>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</si>
  <si>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</si>
  <si>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</si>
  <si>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</si>
  <si>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</si>
  <si>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</si>
  <si>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</si>
  <si>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</si>
  <si>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</si>
  <si>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</si>
  <si>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</si>
  <si>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</si>
  <si>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</si>
  <si>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</si>
  <si>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</si>
  <si>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</si>
  <si>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</si>
  <si>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</si>
  <si>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</si>
  <si>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</si>
  <si>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</si>
  <si>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</si>
  <si>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</si>
  <si>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</si>
  <si>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</si>
  <si>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</si>
  <si>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</si>
  <si>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</si>
  <si>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</si>
  <si>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</si>
  <si>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</si>
  <si>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</si>
  <si>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</si>
  <si>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</si>
  <si>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</si>
  <si>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</si>
  <si>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</si>
  <si>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</si>
  <si>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</si>
  <si>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</si>
  <si>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</si>
  <si>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</si>
  <si>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</si>
  <si>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</si>
  <si>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</si>
  <si>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</si>
  <si>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</si>
  <si>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</si>
  <si>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</si>
  <si>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</si>
  <si>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</si>
  <si>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</si>
  <si>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</si>
  <si>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</si>
  <si>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</si>
  <si>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</si>
  <si>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</si>
  <si>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</si>
  <si>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</si>
  <si>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</si>
  <si>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</si>
  <si>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</si>
  <si>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</si>
  <si>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</si>
  <si>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</si>
  <si>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</si>
  <si>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</si>
  <si>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</si>
  <si>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</si>
  <si>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</si>
  <si>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</si>
  <si>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</si>
  <si>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</si>
  <si>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</si>
  <si>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</si>
  <si>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</si>
  <si>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</si>
  <si>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</si>
  <si>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</si>
  <si>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</si>
  <si>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</si>
  <si>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</si>
  <si>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</si>
  <si>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</si>
  <si>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</si>
  <si>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</si>
  <si>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</si>
  <si>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</si>
  <si>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</si>
  <si>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</si>
  <si>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</si>
  <si>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</si>
  <si>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</si>
  <si>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</si>
  <si>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</si>
  <si>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</si>
  <si>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</si>
  <si>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</si>
  <si>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</si>
  <si>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</si>
  <si>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</si>
  <si>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</si>
  <si>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</si>
  <si>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</si>
  <si>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</si>
  <si>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</si>
  <si>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</si>
  <si>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</si>
  <si>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</si>
  <si>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</si>
  <si>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</si>
  <si>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</si>
  <si>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</si>
  <si>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</si>
  <si>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</si>
  <si>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</si>
  <si>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</si>
  <si>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</si>
  <si>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</si>
  <si>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</si>
  <si>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</si>
  <si>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</si>
  <si>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</si>
  <si>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</si>
  <si>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</si>
  <si>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</si>
  <si>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</si>
  <si>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</si>
  <si>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</si>
  <si>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</si>
  <si>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</si>
  <si>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</si>
  <si>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</si>
  <si>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</si>
  <si>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</si>
  <si>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</si>
  <si>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</si>
  <si>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</si>
  <si>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</si>
  <si>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</si>
  <si>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</si>
  <si>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</si>
  <si>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</si>
  <si>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</si>
  <si>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</si>
  <si>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</si>
  <si>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</si>
  <si>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</si>
  <si>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</si>
  <si>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</si>
  <si>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</si>
  <si>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</si>
  <si>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</si>
  <si>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</si>
  <si>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</si>
  <si>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</si>
  <si>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</si>
  <si>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</si>
  <si>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</si>
  <si>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</si>
  <si>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</si>
  <si>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</si>
  <si>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</si>
  <si>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</si>
  <si>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</si>
  <si>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</si>
  <si>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</si>
  <si>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</si>
  <si>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</si>
  <si>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</si>
  <si>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</si>
  <si>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</si>
  <si>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</si>
  <si>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</si>
  <si>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</si>
  <si>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</si>
  <si>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</si>
  <si>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</si>
  <si>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</si>
  <si>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</si>
  <si>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</si>
  <si>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</si>
  <si>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</si>
  <si>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</si>
  <si>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</si>
  <si>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</si>
  <si>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</si>
  <si>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</si>
  <si>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</si>
  <si>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</si>
  <si>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</si>
  <si>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</si>
  <si>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</si>
  <si>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</si>
  <si>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</si>
  <si>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</si>
  <si>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</si>
  <si>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</si>
  <si>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</si>
  <si>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</si>
  <si>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</si>
  <si>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</si>
  <si>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</si>
  <si>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</si>
  <si>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</si>
  <si>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</si>
  <si>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</si>
  <si>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</si>
  <si>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</si>
  <si>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</si>
  <si>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</si>
  <si>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</si>
  <si>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</si>
  <si>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</si>
  <si>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</si>
  <si>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</si>
  <si>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</si>
  <si>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</si>
  <si>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</si>
  <si>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</si>
  <si>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</si>
  <si>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</si>
  <si>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</si>
  <si>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</si>
  <si>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</si>
  <si>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</si>
  <si>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</si>
  <si>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</si>
  <si>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</si>
  <si>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</si>
  <si>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</si>
  <si>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</si>
  <si>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</si>
  <si>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</si>
  <si>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</si>
  <si>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</si>
  <si>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</si>
  <si>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</si>
  <si>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</si>
  <si>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</si>
  <si>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</si>
  <si>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</si>
  <si>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</si>
  <si>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</si>
  <si>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</si>
  <si>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</si>
  <si>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</si>
  <si>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</si>
  <si>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</si>
  <si>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</si>
  <si>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</si>
  <si>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</si>
  <si>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</si>
  <si>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</si>
  <si>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</si>
  <si>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</si>
  <si>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</si>
  <si>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</si>
  <si>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</si>
  <si>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</si>
  <si>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</si>
  <si>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</si>
  <si>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</si>
  <si>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</si>
  <si>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</si>
  <si>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</si>
  <si>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</si>
  <si>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</si>
  <si>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</si>
  <si>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</si>
  <si>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</si>
  <si>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</si>
  <si>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</si>
  <si>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</si>
  <si>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</si>
  <si>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</si>
  <si>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</si>
  <si>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</si>
  <si>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</si>
  <si>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</si>
  <si>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</si>
  <si>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</si>
  <si>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</si>
  <si>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</si>
  <si>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</si>
  <si>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</si>
  <si>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</si>
  <si>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</si>
  <si>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</si>
  <si>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</si>
  <si>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</si>
  <si>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</si>
  <si>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</si>
  <si>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</si>
  <si>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</si>
  <si>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</si>
  <si>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</si>
  <si>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</si>
  <si>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</si>
  <si>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</si>
  <si>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</si>
  <si>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</si>
  <si>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</si>
  <si>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</si>
  <si>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</si>
  <si>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</si>
  <si>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</si>
  <si>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</si>
  <si>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</si>
  <si>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</si>
  <si>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</si>
  <si>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</si>
  <si>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</si>
  <si>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</si>
  <si>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</si>
  <si>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</si>
  <si>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</si>
  <si>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</si>
  <si>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</si>
  <si>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</si>
  <si>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</si>
  <si>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</si>
  <si>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</si>
  <si>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</si>
  <si>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</si>
  <si>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</si>
  <si>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</si>
  <si>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</si>
  <si>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</si>
  <si>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</si>
  <si>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</si>
  <si>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</si>
  <si>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</si>
  <si>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</si>
  <si>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</si>
  <si>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</si>
  <si>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</si>
  <si>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</si>
  <si>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</si>
  <si>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</si>
  <si>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</si>
  <si>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</si>
  <si>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</si>
  <si>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</si>
  <si>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</si>
  <si>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</si>
  <si>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</si>
  <si>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</si>
  <si>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</si>
  <si>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</si>
  <si>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</si>
  <si>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</si>
  <si>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</si>
  <si>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</si>
  <si>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</si>
  <si>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</si>
  <si>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</si>
  <si>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</si>
  <si>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</si>
  <si>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</si>
  <si>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</si>
  <si>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</si>
  <si>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</si>
  <si>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</si>
  <si>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</si>
  <si>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</si>
  <si>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</si>
  <si>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</si>
  <si>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</si>
  <si>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</si>
  <si>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</si>
  <si>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</si>
  <si>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</si>
  <si>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</si>
  <si>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</si>
  <si>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</si>
  <si>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</si>
  <si>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</si>
  <si>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</si>
  <si>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</si>
  <si>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</si>
  <si>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</si>
  <si>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</si>
  <si>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</si>
  <si>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</si>
  <si>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</si>
  <si>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</si>
  <si>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</si>
  <si>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</si>
  <si>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</si>
  <si>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</si>
  <si>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</si>
  <si>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</si>
  <si>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</si>
  <si>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</si>
  <si>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</si>
  <si>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</si>
  <si>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</si>
  <si>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</si>
  <si>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</si>
  <si>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</si>
  <si>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</si>
  <si>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</si>
  <si>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</si>
  <si>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</si>
  <si>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</si>
  <si>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</si>
  <si>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</si>
  <si>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</si>
  <si>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</si>
  <si>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</si>
  <si>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</si>
  <si>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</si>
  <si>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</si>
  <si>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</si>
  <si>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</si>
  <si>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</si>
  <si>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</si>
  <si>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</si>
  <si>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</si>
  <si>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</si>
  <si>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</si>
  <si>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</si>
  <si>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</si>
  <si>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</si>
  <si>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</si>
  <si>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</si>
  <si>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</si>
  <si>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</si>
  <si>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</si>
  <si>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</si>
  <si>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</si>
  <si>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</si>
  <si>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</si>
  <si>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</si>
  <si>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</si>
  <si>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</si>
  <si>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</si>
  <si>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</si>
  <si>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</si>
  <si>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</si>
  <si>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</si>
  <si>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</si>
  <si>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</si>
  <si>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</si>
  <si>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</si>
  <si>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</si>
  <si>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</si>
  <si>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</si>
  <si>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</si>
  <si>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</si>
  <si>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</si>
  <si>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</si>
  <si>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</si>
  <si>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</si>
  <si>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</si>
  <si>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</si>
  <si>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</si>
  <si>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</si>
  <si>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</si>
  <si>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</si>
  <si>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</si>
  <si>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</si>
  <si>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</si>
  <si>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</si>
  <si>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</si>
  <si>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</si>
  <si>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</si>
  <si>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</si>
  <si>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</si>
  <si>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</si>
  <si>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</si>
  <si>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</si>
  <si>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</si>
  <si>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</si>
  <si>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</si>
  <si>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</si>
  <si>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</si>
  <si>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</si>
  <si>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</si>
  <si>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</si>
  <si>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</si>
  <si>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</si>
  <si>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</si>
  <si>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</si>
  <si>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</si>
  <si>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</si>
  <si>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</si>
  <si>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</si>
  <si>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</si>
  <si>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</si>
  <si>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</si>
  <si>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</si>
  <si>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</si>
  <si>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</si>
  <si>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</si>
  <si>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</si>
  <si>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</si>
  <si>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</si>
  <si>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</si>
  <si>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</si>
  <si>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</si>
  <si>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</si>
  <si>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</si>
  <si>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</si>
  <si>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</si>
  <si>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</si>
  <si>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</si>
  <si>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</si>
  <si>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</si>
  <si>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</si>
  <si>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</si>
  <si>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</si>
  <si>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</si>
  <si>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</si>
  <si>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</si>
  <si>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</si>
  <si>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</si>
  <si>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</si>
  <si>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</si>
  <si>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</si>
  <si>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</si>
  <si>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</si>
  <si>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</si>
  <si>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</si>
  <si>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</si>
  <si>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</si>
  <si>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</si>
  <si>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</si>
  <si>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</si>
  <si>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</si>
  <si>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</si>
  <si>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</si>
  <si>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</si>
  <si>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</si>
  <si>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</si>
  <si>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</si>
  <si>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</si>
  <si>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</si>
  <si>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</si>
  <si>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</si>
  <si>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</si>
  <si>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</si>
  <si>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</si>
  <si>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</si>
  <si>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</si>
  <si>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</si>
  <si>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</si>
  <si>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</si>
  <si>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</si>
  <si>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</si>
  <si>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</si>
  <si>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</si>
  <si>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</si>
  <si>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</si>
  <si>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</si>
  <si>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</si>
  <si>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</si>
  <si>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</si>
  <si>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</si>
  <si>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</si>
  <si>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</si>
  <si>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</si>
  <si>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</si>
  <si>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</si>
  <si>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</si>
  <si>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</si>
  <si>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</si>
  <si>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</si>
  <si>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</si>
  <si>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</si>
  <si>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</si>
  <si>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</si>
  <si>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</si>
  <si>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</si>
  <si>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</si>
  <si>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</si>
  <si>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</si>
  <si>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</si>
  <si>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</si>
  <si>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</si>
  <si>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</si>
  <si>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</si>
  <si>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</si>
  <si>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</si>
  <si>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</si>
  <si>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</si>
  <si>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</si>
  <si>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</si>
  <si>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</si>
  <si>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</si>
  <si>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</si>
  <si>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</si>
  <si>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</si>
  <si>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</si>
  <si>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</si>
  <si>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</si>
  <si>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</si>
  <si>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</si>
  <si>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</si>
  <si>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</si>
  <si>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</si>
  <si>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</si>
  <si>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</si>
  <si>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</si>
  <si>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</si>
  <si>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</si>
  <si>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</si>
  <si>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</si>
  <si>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</si>
  <si>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</si>
  <si>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</si>
  <si>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</si>
  <si>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</si>
  <si>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</si>
  <si>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</si>
  <si>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</si>
  <si>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</si>
  <si>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</si>
  <si>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</si>
  <si>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</si>
  <si>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</si>
  <si>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</si>
  <si>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</si>
  <si>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</si>
  <si>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</si>
  <si>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</si>
  <si>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</si>
  <si>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</si>
  <si>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</si>
  <si>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</si>
  <si>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</si>
  <si>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</si>
  <si>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</si>
  <si>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</si>
  <si>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</si>
  <si>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</si>
  <si>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</si>
  <si>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</si>
  <si>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</si>
  <si>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</si>
  <si>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</si>
  <si>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</si>
  <si>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</si>
  <si>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</si>
  <si>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</si>
  <si>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</si>
  <si>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</si>
  <si>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</si>
  <si>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</si>
  <si>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</si>
  <si>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</si>
  <si>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</si>
  <si>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</si>
  <si>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</si>
  <si>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</si>
  <si>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</si>
  <si>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</si>
  <si>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</si>
  <si>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</si>
  <si>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</si>
  <si>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</si>
  <si>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</si>
  <si>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</si>
  <si>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</si>
  <si>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</si>
  <si>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</si>
  <si>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</si>
  <si>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</si>
  <si>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</si>
  <si>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</si>
  <si>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</si>
  <si>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</si>
  <si>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</si>
  <si>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</si>
  <si>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</si>
  <si>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</si>
  <si>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</si>
  <si>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</si>
  <si>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</si>
  <si>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</si>
  <si>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</si>
  <si>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</si>
  <si>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</si>
  <si>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</si>
  <si>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</si>
  <si>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</si>
  <si>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</si>
  <si>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</si>
  <si>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</si>
  <si>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</si>
  <si>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</si>
  <si>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</si>
  <si>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</si>
  <si>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</si>
  <si>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</si>
  <si>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</si>
  <si>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</si>
  <si>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</si>
  <si>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</si>
  <si>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</si>
  <si>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</si>
  <si>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</si>
  <si>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</si>
  <si>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</si>
  <si>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</si>
  <si>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</si>
  <si>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</si>
  <si>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</si>
  <si>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</si>
  <si>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</si>
  <si>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</si>
  <si>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</si>
  <si>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</si>
  <si>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</si>
  <si>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</si>
  <si>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</si>
  <si>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</si>
  <si>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</si>
  <si>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</si>
  <si>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</si>
  <si>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</si>
  <si>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</si>
  <si>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</si>
  <si>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</si>
  <si>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</si>
  <si>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</si>
  <si>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</si>
  <si>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</si>
  <si>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</si>
  <si>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</si>
  <si>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</si>
  <si>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</si>
  <si>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</si>
  <si>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</si>
  <si>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</si>
  <si>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</si>
  <si>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</si>
  <si>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</si>
  <si>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</si>
  <si>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</si>
  <si>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</si>
  <si>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</si>
  <si>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</si>
  <si>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</si>
  <si>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</si>
  <si>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</si>
  <si>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</si>
  <si>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</si>
  <si>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</si>
  <si>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</si>
  <si>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</si>
  <si>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</si>
  <si>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</si>
  <si>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</si>
  <si>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</si>
  <si>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</si>
  <si>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</si>
  <si>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</si>
  <si>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</si>
  <si>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</si>
  <si>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</si>
  <si>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</si>
  <si>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</si>
  <si>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</si>
  <si>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</si>
  <si>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</si>
  <si>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</si>
  <si>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</si>
  <si>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</si>
  <si>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</si>
  <si>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</si>
  <si>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</si>
  <si>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</si>
  <si>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</si>
  <si>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</si>
  <si>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</si>
  <si>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</si>
  <si>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</si>
  <si>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</si>
  <si>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</si>
  <si>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</si>
  <si>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</si>
  <si>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</si>
  <si>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</si>
  <si>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</si>
  <si>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</si>
  <si>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</si>
  <si>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</si>
  <si>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</si>
  <si>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</si>
  <si>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</si>
  <si>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</si>
  <si>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</si>
  <si>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</si>
  <si>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</si>
  <si>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</si>
  <si>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</si>
  <si>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</si>
  <si>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</si>
  <si>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</si>
  <si>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</si>
  <si>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</si>
  <si>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</si>
  <si>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</si>
  <si>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</si>
  <si>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</si>
  <si>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</si>
  <si>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</si>
  <si>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</si>
  <si>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</si>
  <si>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</si>
  <si>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</si>
  <si>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</si>
  <si>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</si>
  <si>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</si>
  <si>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</si>
  <si>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</si>
  <si>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</si>
  <si>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</si>
  <si>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</si>
  <si>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</si>
  <si>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</si>
  <si>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</si>
  <si>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</si>
  <si>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</si>
  <si>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</si>
  <si>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</si>
  <si>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</si>
  <si>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</si>
  <si>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</si>
  <si>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</si>
  <si>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</si>
  <si>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</si>
  <si>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</si>
  <si>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</si>
  <si>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</si>
  <si>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</si>
  <si>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</si>
  <si>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</si>
  <si>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</si>
  <si>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</si>
  <si>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</si>
  <si>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</si>
  <si>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</si>
  <si>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</si>
  <si>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</si>
  <si>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</si>
  <si>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</si>
  <si>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</si>
  <si>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</si>
  <si>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</si>
  <si>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</si>
  <si>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</si>
  <si>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</si>
  <si>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</si>
  <si>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</si>
  <si>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</si>
  <si>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</si>
  <si>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</si>
  <si>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</si>
  <si>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</si>
  <si>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</si>
  <si>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</si>
  <si>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</si>
  <si>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</si>
  <si>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</si>
  <si>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</si>
  <si>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</si>
  <si>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</si>
  <si>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</si>
  <si>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</si>
  <si>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</si>
  <si>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</si>
  <si>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</si>
  <si>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</si>
  <si>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</si>
  <si>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</si>
  <si>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</si>
  <si>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</si>
  <si>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</si>
  <si>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</si>
  <si>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</si>
  <si>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</si>
  <si>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</si>
  <si>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</si>
  <si>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</si>
  <si>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</si>
  <si>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</si>
  <si>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</si>
  <si>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</si>
  <si>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</si>
  <si>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</si>
  <si>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</si>
  <si>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</si>
  <si>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</si>
  <si>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</si>
  <si>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</si>
  <si>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</si>
  <si>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</si>
  <si>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</si>
  <si>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</si>
  <si>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</si>
  <si>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</si>
  <si>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</si>
  <si>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</si>
  <si>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</si>
  <si>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</si>
  <si>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</si>
  <si>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</si>
  <si>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</si>
  <si>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</si>
  <si>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</si>
  <si>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</si>
  <si>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</si>
  <si>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</si>
  <si>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</si>
  <si>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</si>
  <si>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</si>
  <si>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</si>
  <si>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</si>
  <si>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</si>
  <si>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</si>
  <si>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</si>
  <si>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</si>
  <si>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</si>
  <si>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</si>
  <si>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</si>
  <si>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</si>
  <si>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</si>
  <si>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</si>
  <si>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</si>
  <si>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</si>
  <si>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</si>
  <si>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</si>
  <si>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</si>
  <si>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</si>
  <si>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</si>
  <si>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</si>
  <si>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</si>
  <si>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</si>
  <si>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</si>
  <si>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</si>
  <si>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</si>
  <si>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</si>
  <si>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</si>
  <si>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</si>
  <si>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</si>
  <si>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</si>
  <si>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</si>
  <si>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</si>
  <si>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</si>
  <si>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</si>
  <si>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</si>
  <si>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</si>
  <si>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</si>
  <si>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</si>
  <si>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</si>
  <si>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</si>
  <si>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</si>
  <si>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</si>
  <si>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</si>
  <si>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</si>
  <si>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</si>
  <si>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</si>
  <si>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</si>
  <si>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</si>
  <si>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</si>
  <si>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</si>
  <si>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</si>
  <si>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</si>
  <si>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</si>
  <si>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</si>
  <si>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</si>
  <si>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</si>
  <si>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</si>
  <si>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</si>
  <si>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</si>
  <si>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</si>
  <si>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</si>
  <si>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</si>
  <si>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</si>
  <si>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</si>
  <si>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</si>
  <si>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</si>
  <si>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</si>
  <si>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</si>
  <si>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</si>
  <si>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</si>
  <si>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</si>
  <si>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</si>
  <si>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</si>
  <si>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</si>
  <si>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</si>
  <si>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</si>
  <si>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</si>
  <si>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</si>
  <si>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</si>
  <si>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</si>
  <si>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</si>
  <si>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</si>
  <si>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</si>
  <si>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</si>
  <si>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</si>
  <si>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</si>
  <si>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</si>
  <si>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</si>
  <si>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</si>
  <si>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</si>
  <si>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</si>
  <si>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</si>
  <si>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</si>
  <si>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</si>
  <si>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</si>
  <si>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</si>
  <si>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</si>
  <si>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</si>
  <si>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</si>
  <si>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</si>
  <si>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</si>
  <si>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</si>
  <si>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</si>
  <si>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</si>
  <si>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</si>
  <si>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</si>
  <si>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</si>
  <si>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</si>
  <si>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</si>
  <si>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</si>
  <si>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</si>
  <si>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</si>
  <si>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</si>
  <si>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</si>
  <si>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</si>
  <si>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</si>
  <si>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</si>
  <si>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</si>
  <si>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</si>
  <si>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</si>
  <si>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</si>
  <si>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</si>
  <si>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</si>
  <si>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</si>
  <si>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</si>
  <si>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</si>
  <si>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</si>
  <si>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</si>
  <si>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</si>
  <si>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</si>
  <si>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</si>
  <si>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</si>
  <si>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</si>
  <si>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</si>
  <si>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</si>
  <si>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</si>
  <si>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</si>
  <si>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</si>
  <si>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</si>
  <si>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</si>
  <si>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</si>
  <si>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</si>
  <si>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</si>
  <si>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</si>
  <si>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</si>
  <si>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</si>
  <si>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</si>
  <si>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</si>
  <si>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</si>
  <si>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</si>
  <si>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</si>
  <si>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</si>
  <si>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</si>
  <si>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</si>
  <si>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</si>
  <si>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</si>
  <si>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</si>
  <si>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</si>
  <si>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</si>
  <si>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</si>
  <si>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</si>
  <si>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</si>
  <si>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</si>
  <si>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</si>
  <si>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</si>
  <si>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</si>
  <si>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</si>
  <si>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</si>
  <si>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</si>
  <si>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</si>
  <si>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</si>
  <si>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</si>
  <si>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</si>
  <si>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</si>
  <si>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</si>
  <si>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</si>
  <si>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</si>
  <si>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</si>
  <si>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</si>
  <si>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</si>
  <si>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</si>
  <si>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</si>
  <si>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</si>
  <si>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</si>
  <si>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</si>
  <si>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</si>
  <si>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</si>
  <si>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</si>
  <si>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</si>
  <si>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</si>
  <si>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</si>
  <si>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</si>
  <si>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</si>
  <si>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</si>
  <si>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</si>
  <si>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</si>
  <si>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</si>
  <si>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</si>
  <si>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</si>
  <si>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</si>
  <si>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</si>
  <si>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</si>
  <si>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</si>
  <si>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</si>
  <si>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</si>
  <si>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</si>
  <si>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</si>
  <si>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</si>
  <si>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</si>
  <si>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</si>
  <si>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</si>
  <si>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</si>
  <si>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</si>
  <si>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</si>
  <si>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</si>
  <si>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</si>
  <si>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</si>
  <si>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</si>
  <si>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</si>
  <si>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</si>
  <si>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</si>
  <si>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</si>
  <si>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</si>
  <si>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</si>
  <si>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</si>
  <si>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</si>
  <si>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</si>
  <si>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</si>
  <si>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</si>
  <si>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</si>
  <si>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</si>
  <si>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</si>
  <si>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</si>
  <si>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</si>
  <si>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</si>
  <si>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</si>
  <si>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</si>
  <si>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</si>
  <si>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</si>
  <si>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</si>
  <si>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</si>
  <si>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</si>
  <si>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</si>
  <si>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</si>
  <si>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</si>
  <si>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</si>
  <si>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</si>
  <si>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</si>
  <si>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</si>
  <si>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</si>
  <si>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</si>
  <si>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</si>
  <si>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</si>
  <si>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</si>
  <si>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</si>
  <si>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</si>
  <si>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</si>
  <si>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</si>
  <si>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</si>
  <si>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</si>
  <si>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</si>
  <si>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</si>
  <si>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</si>
  <si>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</si>
  <si>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</si>
  <si>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</si>
  <si>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</si>
  <si>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</si>
  <si>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</si>
  <si>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</si>
  <si>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</si>
  <si>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</si>
  <si>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</si>
  <si>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</si>
  <si>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</si>
  <si>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</si>
  <si>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</si>
  <si>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</si>
  <si>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</si>
  <si>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</si>
  <si>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</si>
  <si>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</si>
  <si>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</si>
  <si>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</si>
  <si>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</si>
  <si>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</si>
  <si>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</si>
  <si>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</si>
  <si>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</si>
  <si>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</si>
  <si>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</si>
  <si>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</si>
  <si>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</si>
  <si>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</si>
  <si>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</si>
  <si>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</si>
  <si>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</si>
  <si>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</si>
  <si>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</si>
  <si>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</si>
  <si>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</si>
  <si>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</si>
  <si>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</si>
  <si>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</si>
  <si>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</si>
  <si>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</si>
  <si>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</si>
  <si>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</si>
  <si>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</si>
  <si>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</si>
  <si>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</si>
  <si>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</si>
  <si>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</si>
  <si>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</si>
  <si>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</si>
  <si>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</si>
  <si>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</si>
  <si>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</si>
  <si>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</si>
  <si>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</si>
  <si>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</si>
  <si>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</si>
  <si>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</si>
  <si>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</si>
  <si>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</si>
  <si>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</si>
  <si>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</si>
  <si>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</si>
  <si>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</si>
  <si>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</si>
  <si>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</si>
  <si>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</si>
  <si>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</si>
  <si>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</si>
  <si>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</si>
  <si>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</si>
  <si>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</si>
  <si>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</si>
  <si>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</si>
  <si>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</si>
  <si>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</si>
  <si>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</si>
  <si>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</si>
  <si>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</si>
  <si>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</si>
  <si>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</si>
  <si>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</si>
  <si>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</si>
  <si>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</si>
  <si>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</si>
  <si>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</si>
  <si>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</si>
  <si>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</si>
  <si>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</si>
  <si>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</si>
  <si>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</si>
  <si>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</si>
  <si>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</si>
  <si>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</si>
  <si>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</si>
  <si>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</si>
  <si>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</si>
  <si>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</si>
  <si>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</si>
  <si>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</si>
  <si>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</si>
  <si>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</si>
  <si>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</si>
  <si>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</si>
  <si>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</si>
  <si>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</si>
  <si>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</si>
  <si>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</si>
  <si>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</si>
  <si>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</si>
  <si>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</si>
  <si>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</si>
  <si>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</si>
  <si>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</si>
  <si>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</si>
  <si>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</si>
  <si>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</si>
  <si>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</si>
  <si>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</si>
  <si>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</si>
  <si>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</si>
  <si>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</si>
  <si>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</si>
  <si>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</si>
  <si>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</si>
  <si>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</si>
  <si>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</si>
  <si>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</si>
  <si>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</si>
  <si>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</si>
  <si>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</si>
  <si>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</si>
  <si>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</si>
  <si>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</si>
  <si>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</si>
  <si>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</si>
  <si>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</si>
  <si>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</si>
  <si>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</si>
  <si>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</si>
  <si>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</si>
  <si>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</si>
  <si>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</si>
  <si>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</si>
  <si>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</si>
  <si>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</si>
  <si>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</si>
  <si>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</si>
  <si>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</si>
  <si>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</si>
  <si>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</si>
  <si>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</si>
  <si>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</si>
  <si>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</si>
  <si>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</si>
  <si>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</si>
  <si>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</si>
  <si>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</si>
  <si>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</si>
  <si>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</si>
  <si>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</si>
  <si>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</si>
  <si>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</si>
  <si>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</si>
  <si>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</si>
  <si>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</si>
  <si>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</si>
  <si>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</si>
  <si>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</si>
  <si>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</si>
  <si>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</si>
  <si>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</si>
  <si>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</si>
  <si>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</si>
  <si>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</si>
  <si>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</si>
  <si>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</si>
  <si>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</si>
  <si>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</si>
  <si>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</si>
  <si>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</si>
  <si>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</si>
  <si>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</si>
  <si>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</si>
  <si>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</si>
  <si>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</si>
  <si>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</si>
  <si>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</si>
  <si>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</si>
  <si>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</si>
  <si>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</si>
  <si>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</si>
  <si>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</si>
  <si>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</si>
  <si>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</si>
  <si>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</si>
  <si>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</si>
  <si>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</si>
  <si>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</si>
  <si>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</si>
  <si>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</si>
  <si>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</si>
  <si>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</si>
  <si>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</si>
  <si>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</si>
  <si>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</si>
  <si>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</si>
  <si>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</si>
  <si>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</si>
  <si>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</si>
  <si>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</si>
  <si>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</si>
  <si>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</si>
  <si>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</si>
  <si>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</si>
  <si>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</si>
  <si>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</si>
  <si>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</si>
  <si>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</si>
  <si>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</si>
  <si>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</si>
  <si>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</si>
  <si>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</si>
  <si>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</si>
  <si>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</si>
  <si>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</si>
  <si>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</si>
  <si>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</si>
  <si>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</si>
  <si>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</si>
  <si>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</si>
  <si>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</si>
  <si>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</si>
  <si>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</si>
  <si>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</si>
  <si>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</si>
  <si>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</si>
  <si>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</si>
  <si>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</si>
  <si>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</si>
  <si>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</si>
  <si>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</si>
  <si>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</si>
  <si>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</si>
  <si>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</si>
  <si>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</si>
  <si>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</si>
  <si>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</si>
  <si>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</si>
  <si>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</si>
  <si>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</si>
  <si>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</si>
  <si>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</si>
  <si>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</si>
  <si>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</si>
  <si>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</si>
  <si>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</si>
  <si>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</si>
  <si>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</si>
  <si>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</si>
  <si>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</si>
  <si>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</si>
  <si>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</si>
  <si>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</si>
  <si>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</si>
  <si>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</si>
  <si>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</si>
  <si>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</si>
  <si>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</si>
  <si>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</si>
  <si>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</si>
  <si>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</si>
  <si>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</si>
  <si>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</si>
  <si>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</si>
  <si>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</si>
  <si>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</si>
  <si>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</si>
  <si>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</si>
  <si>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</si>
  <si>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</si>
  <si>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</si>
  <si>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</si>
  <si>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</si>
  <si>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</si>
  <si>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</si>
  <si>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</si>
  <si>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</si>
  <si>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</si>
  <si>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</si>
  <si>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</si>
  <si>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</si>
  <si>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</si>
  <si>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</si>
  <si>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</si>
  <si>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</si>
  <si>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</si>
  <si>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</si>
  <si>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</si>
  <si>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</si>
  <si>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</si>
  <si>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</si>
  <si>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</si>
  <si>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</si>
  <si>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</si>
  <si>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</si>
  <si>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</si>
  <si>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</si>
  <si>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</si>
  <si>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</si>
  <si>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</si>
  <si>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</si>
  <si>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</si>
  <si>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</si>
  <si>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</si>
  <si>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</si>
  <si>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</si>
  <si>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</si>
  <si>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</si>
  <si>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</si>
  <si>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</si>
  <si>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</si>
  <si>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</si>
  <si>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</si>
  <si>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</si>
  <si>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</si>
  <si>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</si>
  <si>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</si>
  <si>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</si>
  <si>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</si>
  <si>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</si>
  <si>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</si>
  <si>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</si>
  <si>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</si>
  <si>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</si>
  <si>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</si>
  <si>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</si>
  <si>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</si>
  <si>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</si>
  <si>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</si>
  <si>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</si>
  <si>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</si>
  <si>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</si>
  <si>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</si>
  <si>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</si>
  <si>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</si>
  <si>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</si>
  <si>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</si>
  <si>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</si>
  <si>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</si>
  <si>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</si>
  <si>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</si>
  <si>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</si>
  <si>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</si>
  <si>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</si>
  <si>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</si>
  <si>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</si>
  <si>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</si>
  <si>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</si>
  <si>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</si>
  <si>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</si>
  <si>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</si>
  <si>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</si>
  <si>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</si>
  <si>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</si>
  <si>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</si>
  <si>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</si>
  <si>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</si>
  <si>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</si>
  <si>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</si>
  <si>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</si>
  <si>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</si>
  <si>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</si>
  <si>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</si>
  <si>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</si>
  <si>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</si>
  <si>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</si>
  <si>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</si>
  <si>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</si>
  <si>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</si>
  <si>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</si>
  <si>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</si>
  <si>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</si>
  <si>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</si>
  <si>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</si>
  <si>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</si>
  <si>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</si>
  <si>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</si>
  <si>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</si>
  <si>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</si>
  <si>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</si>
  <si>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</si>
  <si>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</si>
  <si>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</si>
  <si>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</si>
  <si>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</si>
  <si>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</si>
  <si>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</si>
  <si>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</si>
  <si>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</si>
  <si>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</si>
  <si>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</si>
  <si>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</si>
  <si>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</si>
  <si>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</si>
  <si>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</si>
  <si>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</si>
  <si>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</si>
  <si>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</si>
  <si>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</si>
  <si>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</si>
  <si>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</si>
  <si>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</si>
  <si>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</si>
  <si>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</si>
  <si>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</si>
  <si>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</si>
  <si>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</si>
  <si>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</si>
  <si>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</si>
  <si>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</si>
  <si>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</si>
  <si>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</si>
  <si>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</si>
  <si>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</si>
  <si>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</si>
  <si>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</si>
  <si>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</si>
  <si>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</si>
  <si>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</si>
  <si>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</si>
  <si>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</si>
  <si>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</si>
  <si>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</si>
  <si>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</si>
  <si>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</si>
  <si>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</si>
  <si>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</si>
  <si>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</si>
  <si>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</si>
  <si>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</si>
  <si>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</si>
  <si>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</si>
  <si>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</si>
  <si>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</si>
  <si>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</si>
  <si>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</si>
  <si>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</si>
  <si>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</si>
  <si>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</si>
  <si>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</si>
  <si>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</si>
  <si>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</si>
  <si>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</si>
  <si>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</si>
  <si>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</si>
  <si>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</si>
  <si>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</si>
  <si>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</si>
  <si>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</si>
  <si>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</si>
  <si>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</si>
  <si>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</si>
  <si>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</si>
  <si>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</si>
  <si>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</si>
  <si>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</si>
  <si>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</si>
  <si>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</si>
  <si>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</si>
  <si>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</si>
  <si>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</si>
  <si>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</si>
  <si>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</si>
  <si>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</si>
  <si>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</si>
  <si>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</si>
  <si>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</si>
  <si>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</si>
  <si>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</si>
  <si>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</si>
  <si>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</si>
  <si>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</si>
  <si>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</si>
  <si>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</si>
  <si>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</si>
  <si>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</si>
  <si>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</si>
  <si>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</si>
  <si>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</si>
  <si>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</si>
  <si>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</si>
  <si>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</si>
  <si>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</si>
  <si>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</si>
  <si>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</si>
  <si>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</si>
  <si>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</si>
  <si>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</si>
  <si>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</si>
  <si>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</si>
  <si>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</si>
  <si>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</si>
  <si>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</si>
  <si>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</si>
  <si>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</si>
  <si>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</si>
  <si>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</si>
  <si>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</si>
  <si>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</si>
  <si>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</si>
  <si>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</si>
  <si>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</si>
  <si>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</si>
  <si>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</si>
  <si>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</si>
  <si>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</si>
  <si>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</si>
  <si>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</si>
  <si>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</si>
  <si>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</si>
  <si>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</si>
  <si>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</si>
  <si>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</si>
  <si>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</si>
  <si>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</si>
  <si>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</si>
  <si>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</si>
  <si>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</si>
  <si>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</si>
  <si>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</si>
  <si>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</si>
  <si>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</si>
  <si>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</si>
  <si>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</si>
  <si>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</si>
  <si>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</si>
  <si>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</si>
  <si>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</si>
  <si>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</si>
  <si>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</si>
  <si>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</si>
  <si>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</si>
  <si>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</si>
  <si>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</si>
  <si>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</si>
  <si>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</si>
  <si>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</si>
  <si>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</si>
  <si>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</si>
  <si>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</si>
  <si>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</si>
  <si>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</si>
  <si>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</si>
  <si>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</si>
  <si>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</si>
  <si>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</si>
  <si>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</si>
  <si>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</si>
  <si>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</si>
  <si>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</si>
  <si>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</si>
  <si>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</si>
  <si>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</si>
  <si>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</si>
  <si>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</si>
  <si>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</si>
  <si>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</si>
  <si>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</si>
  <si>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</si>
  <si>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</si>
  <si>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</si>
  <si>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</si>
  <si>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</si>
  <si>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</si>
  <si>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</si>
  <si>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</si>
  <si>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</si>
  <si>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</si>
  <si>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</si>
  <si>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</si>
  <si>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</si>
  <si>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</si>
  <si>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</si>
  <si>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</si>
  <si>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</si>
  <si>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</si>
  <si>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</si>
  <si>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</si>
  <si>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</si>
  <si>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</si>
  <si>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</si>
  <si>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</si>
  <si>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</si>
  <si>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</si>
  <si>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</si>
  <si>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</si>
  <si>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</si>
  <si>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</si>
  <si>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</si>
  <si>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</si>
  <si>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</si>
  <si>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</si>
  <si>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</si>
  <si>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</si>
  <si>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</si>
  <si>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</si>
  <si>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</si>
  <si>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</si>
  <si>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</si>
  <si>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</si>
  <si>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</si>
  <si>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</si>
  <si>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</si>
  <si>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</si>
  <si>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</si>
  <si>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</si>
  <si>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</si>
  <si>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</si>
  <si>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</si>
  <si>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</si>
  <si>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</si>
  <si>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</si>
  <si>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</si>
  <si>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</si>
  <si>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</si>
  <si>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</si>
  <si>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</si>
  <si>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</si>
  <si>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</si>
  <si>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</si>
  <si>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</si>
  <si>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</si>
  <si>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</si>
  <si>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</si>
  <si>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</si>
  <si>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</si>
  <si>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</si>
  <si>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</si>
  <si>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</si>
  <si>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</si>
  <si>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</si>
  <si>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</si>
  <si>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</si>
  <si>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</si>
  <si>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</si>
  <si>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</si>
  <si>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</si>
  <si>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</si>
  <si>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</si>
  <si>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</si>
  <si>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</si>
  <si>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</si>
  <si>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</si>
  <si>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</si>
  <si>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</si>
  <si>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</si>
  <si>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</si>
  <si>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</si>
  <si>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</si>
  <si>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</si>
  <si>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</si>
  <si>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</si>
  <si>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</si>
  <si>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</si>
  <si>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</si>
  <si>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</si>
  <si>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</si>
  <si>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</si>
  <si>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</si>
  <si>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</si>
  <si>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</si>
  <si>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</si>
  <si>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</si>
  <si>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</si>
  <si>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</si>
  <si>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</si>
  <si>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</si>
  <si>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</si>
  <si>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</si>
  <si>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</si>
  <si>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</si>
  <si>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</si>
  <si>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</si>
  <si>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</si>
  <si>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</si>
  <si>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</si>
  <si>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</si>
  <si>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</si>
  <si>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</si>
  <si>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</si>
  <si>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</si>
  <si>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</si>
  <si>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</si>
  <si>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</si>
  <si>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</si>
  <si>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</si>
  <si>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</si>
  <si>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</si>
  <si>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</si>
  <si>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</si>
  <si>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</si>
  <si>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</si>
  <si>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</si>
  <si>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</si>
  <si>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</si>
  <si>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</si>
  <si>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</si>
  <si>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</si>
  <si>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</si>
  <si>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</si>
  <si>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</si>
  <si>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</si>
  <si>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</si>
  <si>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</si>
  <si>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</si>
  <si>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</si>
  <si>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</si>
  <si>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</si>
  <si>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</si>
  <si>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</si>
  <si>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</si>
  <si>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</si>
  <si>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</si>
  <si>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</si>
  <si>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</si>
  <si>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</si>
  <si>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</si>
  <si>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</si>
  <si>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</si>
  <si>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</si>
  <si>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</si>
  <si>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</si>
  <si>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</si>
  <si>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</si>
  <si>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</si>
  <si>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</si>
  <si>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</si>
  <si>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</si>
  <si>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</si>
  <si>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</si>
  <si>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</si>
  <si>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</si>
  <si>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</si>
  <si>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</si>
  <si>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</si>
  <si>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</si>
  <si>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</si>
  <si>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</si>
  <si>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</si>
  <si>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</si>
  <si>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</si>
  <si>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</si>
  <si>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</si>
  <si>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</si>
  <si>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</si>
  <si>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</si>
  <si>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</si>
  <si>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</si>
  <si>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</si>
  <si>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</si>
  <si>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</si>
  <si>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</si>
  <si>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</si>
  <si>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</si>
  <si>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</si>
  <si>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</si>
  <si>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</si>
  <si>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</si>
  <si>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</si>
  <si>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</si>
  <si>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</si>
  <si>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</si>
  <si>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</si>
  <si>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</si>
  <si>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</si>
  <si>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</si>
  <si>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</si>
  <si>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</si>
  <si>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</si>
  <si>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</si>
  <si>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</si>
  <si>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</si>
  <si>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</si>
  <si>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</si>
  <si>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</si>
  <si>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</si>
  <si>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</si>
  <si>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</si>
  <si>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</si>
  <si>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</si>
  <si>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</si>
  <si>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</si>
  <si>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</si>
  <si>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</si>
  <si>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</si>
  <si>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</si>
  <si>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</si>
  <si>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</si>
  <si>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</si>
  <si>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</si>
  <si>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</si>
  <si>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</si>
  <si>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</si>
  <si>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</si>
  <si>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</si>
  <si>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</si>
  <si>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</si>
  <si>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</si>
  <si>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</si>
  <si>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</si>
  <si>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</si>
  <si>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</si>
  <si>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</si>
  <si>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</si>
  <si>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</si>
  <si>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</si>
  <si>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</si>
  <si>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</si>
  <si>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</si>
  <si>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</si>
  <si>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</si>
  <si>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</si>
  <si>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</si>
  <si>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</si>
  <si>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</si>
  <si>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</si>
  <si>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</si>
  <si>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</si>
  <si>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</si>
  <si>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</si>
  <si>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</si>
  <si>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</si>
  <si>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</si>
  <si>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</si>
  <si>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</si>
  <si>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</si>
  <si>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</si>
  <si>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</si>
  <si>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</si>
  <si>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</si>
  <si>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</si>
  <si>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</si>
  <si>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</si>
  <si>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</si>
  <si>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</si>
  <si>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</si>
  <si>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</si>
  <si>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</si>
  <si>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</si>
  <si>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</si>
  <si>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</si>
  <si>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</si>
  <si>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</si>
  <si>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</si>
  <si>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</si>
  <si>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</si>
  <si>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</si>
  <si>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</si>
  <si>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</si>
  <si>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</si>
  <si>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</si>
  <si>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</si>
  <si>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</si>
  <si>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</si>
  <si>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</si>
  <si>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</si>
  <si>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</si>
  <si>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</si>
  <si>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</si>
  <si>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</si>
  <si>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</si>
  <si>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</si>
  <si>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</si>
  <si>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</si>
  <si>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</si>
  <si>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</si>
  <si>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</si>
  <si>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</si>
  <si>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</si>
  <si>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</si>
  <si>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</si>
  <si>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</si>
  <si>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</si>
  <si>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</si>
  <si>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</si>
  <si>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</si>
  <si>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</si>
  <si>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</si>
  <si>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</si>
  <si>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</si>
  <si>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</si>
  <si>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</si>
  <si>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</si>
  <si>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</si>
  <si>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</si>
  <si>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</si>
  <si>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</si>
  <si>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</si>
  <si>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</si>
  <si>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</si>
  <si>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</si>
  <si>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</si>
  <si>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</si>
  <si>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</si>
  <si>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</si>
  <si>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</si>
  <si>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</si>
  <si>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</si>
  <si>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</si>
  <si>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</si>
  <si>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</si>
  <si>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</si>
  <si>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</si>
  <si>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</si>
  <si>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</si>
  <si>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</si>
  <si>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</si>
  <si>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</si>
  <si>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</si>
  <si>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</si>
  <si>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</si>
  <si>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</si>
  <si>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</si>
  <si>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</si>
  <si>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</si>
  <si>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</si>
  <si>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</si>
  <si>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</si>
  <si>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</si>
  <si>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</si>
  <si>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</si>
  <si>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</si>
  <si>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</si>
  <si>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</si>
  <si>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</si>
  <si>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</si>
  <si>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</si>
  <si>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</si>
  <si>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</si>
  <si>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</si>
  <si>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</si>
  <si>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</si>
  <si>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</si>
  <si>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</si>
  <si>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</si>
  <si>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</si>
  <si>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</si>
  <si>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</si>
  <si>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</si>
  <si>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</si>
  <si>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</si>
  <si>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</si>
  <si>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</si>
  <si>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</si>
  <si>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</si>
  <si>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</si>
  <si>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</si>
  <si>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</si>
  <si>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</si>
  <si>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</si>
  <si>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</si>
  <si>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</si>
  <si>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</si>
  <si>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</si>
  <si>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</si>
  <si>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</si>
  <si>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</si>
  <si>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</si>
  <si>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</si>
  <si>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</si>
  <si>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</si>
  <si>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</si>
  <si>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</si>
  <si>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</si>
  <si>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</si>
  <si>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</si>
  <si>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</si>
  <si>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</si>
  <si>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</si>
  <si>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</si>
  <si>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</si>
  <si>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</si>
  <si>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</si>
  <si>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</si>
  <si>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</si>
  <si>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</si>
  <si>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</si>
  <si>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</si>
  <si>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</si>
  <si>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</si>
  <si>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</si>
  <si>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</si>
  <si>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</si>
  <si>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</si>
  <si>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</si>
  <si>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</si>
  <si>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</si>
  <si>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</si>
  <si>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</si>
  <si>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</si>
  <si>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</si>
  <si>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</si>
  <si>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</si>
  <si>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</si>
  <si>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</si>
  <si>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</si>
  <si>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</si>
  <si>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</si>
  <si>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</si>
  <si>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</si>
  <si>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</si>
  <si>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</si>
  <si>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</si>
  <si>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</si>
  <si>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</si>
  <si>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</si>
  <si>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</si>
  <si>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</si>
  <si>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</si>
  <si>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</si>
  <si>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</si>
  <si>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</si>
  <si>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</si>
  <si>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</si>
  <si>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</si>
  <si>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</si>
  <si>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</si>
  <si>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</si>
  <si>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</si>
  <si>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</si>
  <si>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</si>
  <si>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</si>
  <si>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</si>
  <si>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</si>
  <si>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</si>
  <si>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</si>
  <si>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</si>
  <si>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</si>
  <si>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</si>
  <si>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</si>
  <si>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</si>
  <si>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</si>
  <si>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</si>
  <si>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</si>
  <si>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</si>
  <si>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</si>
  <si>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</si>
  <si>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</si>
  <si>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</si>
  <si>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</si>
  <si>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</si>
  <si>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</si>
  <si>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</si>
  <si>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</si>
  <si>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</si>
  <si>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</si>
  <si>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</si>
  <si>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</si>
  <si>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</si>
  <si>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</si>
  <si>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</si>
  <si>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</si>
  <si>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</si>
  <si>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</si>
  <si>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</si>
  <si>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</si>
  <si>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</si>
  <si>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</si>
  <si>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</si>
  <si>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</si>
  <si>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</si>
  <si>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</si>
  <si>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</si>
  <si>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</si>
  <si>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</si>
  <si>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</si>
  <si>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</si>
  <si>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</si>
  <si>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</si>
  <si>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</si>
  <si>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</si>
  <si>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</si>
  <si>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</si>
  <si>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</si>
  <si>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</si>
  <si>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</si>
  <si>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</si>
  <si>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</si>
  <si>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</si>
  <si>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</si>
  <si>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</si>
  <si>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</si>
  <si>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</si>
  <si>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</si>
  <si>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</si>
  <si>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</si>
  <si>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</si>
  <si>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</si>
  <si>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</si>
  <si>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</si>
  <si>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</si>
  <si>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</si>
  <si>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</si>
  <si>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</si>
  <si>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</si>
  <si>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</si>
  <si>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</si>
  <si>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</si>
  <si>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</si>
  <si>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</si>
  <si>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</si>
  <si>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</si>
  <si>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</si>
  <si>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</si>
  <si>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</si>
  <si>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</si>
  <si>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</si>
  <si>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</si>
  <si>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</si>
  <si>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</si>
  <si>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</si>
  <si>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</si>
  <si>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</si>
  <si>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</si>
  <si>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</si>
  <si>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</si>
  <si>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</si>
  <si>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</si>
  <si>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</si>
  <si>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</si>
  <si>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</si>
  <si>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</si>
  <si>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</si>
  <si>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</si>
  <si>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</si>
  <si>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</si>
  <si>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</si>
  <si>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</si>
  <si>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</si>
  <si>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</si>
  <si>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</si>
  <si>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</si>
  <si>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</si>
  <si>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</si>
  <si>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</si>
  <si>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</si>
  <si>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</si>
  <si>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</si>
  <si>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</si>
  <si>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</si>
  <si>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</si>
  <si>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</si>
  <si>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</si>
  <si>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</si>
  <si>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</si>
  <si>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</si>
  <si>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</si>
  <si>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</si>
  <si>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</si>
  <si>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</si>
  <si>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</si>
  <si>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</si>
  <si>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</si>
  <si>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</si>
  <si>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</si>
  <si>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</si>
  <si>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</si>
  <si>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</si>
  <si>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</si>
  <si>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</si>
  <si>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</si>
  <si>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</si>
  <si>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</si>
  <si>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</si>
  <si>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</si>
  <si>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</si>
  <si>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</si>
  <si>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</si>
  <si>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</si>
  <si>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</si>
  <si>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</si>
  <si>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</si>
  <si>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</si>
  <si>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</si>
  <si>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</si>
  <si>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</si>
  <si>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</si>
  <si>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</si>
  <si>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</si>
  <si>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</si>
  <si>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</si>
  <si>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</si>
  <si>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</si>
  <si>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</si>
  <si>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</si>
  <si>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</si>
  <si>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</si>
  <si>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</si>
  <si>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</si>
  <si>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</si>
  <si>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</si>
  <si>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</si>
  <si>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</si>
  <si>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</si>
  <si>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</si>
  <si>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</si>
  <si>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</si>
  <si>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</si>
  <si>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</si>
  <si>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</si>
  <si>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</si>
  <si>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</si>
  <si>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</si>
  <si>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</si>
  <si>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</si>
  <si>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</si>
  <si>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</si>
  <si>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</si>
  <si>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</si>
  <si>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</si>
  <si>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</si>
  <si>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</si>
  <si>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</si>
  <si>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</si>
  <si>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</si>
  <si>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</si>
  <si>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</si>
  <si>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</si>
  <si>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</si>
  <si>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</si>
  <si>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</si>
  <si>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</si>
  <si>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</si>
  <si>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</si>
  <si>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</si>
  <si>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</si>
  <si>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</si>
  <si>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</si>
  <si>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</si>
  <si>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</si>
  <si>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</si>
  <si>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</si>
  <si>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</si>
  <si>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</si>
  <si>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</si>
  <si>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</si>
  <si>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</si>
  <si>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</si>
  <si>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</si>
  <si>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</si>
  <si>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</si>
  <si>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</si>
  <si>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</si>
  <si>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</si>
  <si>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</si>
  <si>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</si>
  <si>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</si>
  <si>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</si>
  <si>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</si>
  <si>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</si>
  <si>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</si>
  <si>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</si>
  <si>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</si>
  <si>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</si>
  <si>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</si>
  <si>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</si>
  <si>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</si>
  <si>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</si>
  <si>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</si>
  <si>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</si>
  <si>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</si>
  <si>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</si>
  <si>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</si>
  <si>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</si>
  <si>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</si>
  <si>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</si>
  <si>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</si>
  <si>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</si>
  <si>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</si>
  <si>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</si>
  <si>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</si>
  <si>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</si>
  <si>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</si>
  <si>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</si>
  <si>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</si>
  <si>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</si>
  <si>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</si>
  <si>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</si>
  <si>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</si>
  <si>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</si>
  <si>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</si>
  <si>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</si>
  <si>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</si>
  <si>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</si>
  <si>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</si>
  <si>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</si>
  <si>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</si>
  <si>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Goal</t>
  </si>
  <si>
    <t>Blurb</t>
  </si>
  <si>
    <t>Name</t>
  </si>
  <si>
    <t>ID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</si>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</sst>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9" fontId="0" fillId="0" borderId="0" xfId="1" applyNumberFormat="1" applyFont="1"/>
    <xf numFmtId="9" fontId="0" fillId="0" borderId="0" xfId="0" applyNumberFormat="1"/>
    <xf numFmtId="9" fontId="1" fillId="0" borderId="0" xfId="0" applyNumberFormat="1" applyFont="1" applyFill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</cellXfs>
  <cellStyles count="2">
    <cellStyle name="Normal" xfId="0" builtinId="0"/>
    <cellStyle name="Percent" xfId="1" builtinId="5"/>
  </cellStyles>
  <dxfs count="7">
    <dxf>
      <alignment horizontal="center"/>
    </dxf>
    <dxf>
      <alignment horizontal="center"/>
    </dxf>
    <dxf>
      <alignment horizontal="center"/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&amp; Failed by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&amp; Failed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&amp; Failed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&amp; Failed by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5-4205-810D-35F1D6285B41}"/>
            </c:ext>
          </c:extLst>
        </c:ser>
        <c:ser>
          <c:idx val="1"/>
          <c:order val="1"/>
          <c:tx>
            <c:strRef>
              <c:f>'Success &amp; Failed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&amp; Failed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&amp; Failed by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D5-4205-810D-35F1D6285B41}"/>
            </c:ext>
          </c:extLst>
        </c:ser>
        <c:ser>
          <c:idx val="2"/>
          <c:order val="2"/>
          <c:tx>
            <c:strRef>
              <c:f>'Success &amp; Failed by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&amp; Failed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&amp; Failed by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D5-4205-810D-35F1D6285B41}"/>
            </c:ext>
          </c:extLst>
        </c:ser>
        <c:ser>
          <c:idx val="3"/>
          <c:order val="3"/>
          <c:tx>
            <c:strRef>
              <c:f>'Success &amp; Failed by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&amp; Failed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&amp; Failed by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D5-4205-810D-35F1D6285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51648"/>
        <c:axId val="787475840"/>
      </c:barChart>
      <c:catAx>
        <c:axId val="5265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475840"/>
        <c:crosses val="autoZero"/>
        <c:auto val="1"/>
        <c:lblAlgn val="ctr"/>
        <c:lblOffset val="100"/>
        <c:noMultiLvlLbl val="0"/>
      </c:catAx>
      <c:valAx>
        <c:axId val="78747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&amp; Fail by Country!PivotTable5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&amp; Fail by 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&amp; Fail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&amp; Fail by Country'!$B$5:$B$14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8-4F0F-991F-204B05FE3E7F}"/>
            </c:ext>
          </c:extLst>
        </c:ser>
        <c:ser>
          <c:idx val="1"/>
          <c:order val="1"/>
          <c:tx>
            <c:strRef>
              <c:f>'Success &amp; Fail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&amp; Fail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&amp; Fail by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A8-4F0F-991F-204B05FE3E7F}"/>
            </c:ext>
          </c:extLst>
        </c:ser>
        <c:ser>
          <c:idx val="2"/>
          <c:order val="2"/>
          <c:tx>
            <c:strRef>
              <c:f>'Success &amp; Fail by Country'!$D$3:$D$4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&amp; Fail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&amp; Fail by Country'!$D$5:$D$14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A8-4F0F-991F-204B05FE3E7F}"/>
            </c:ext>
          </c:extLst>
        </c:ser>
        <c:ser>
          <c:idx val="3"/>
          <c:order val="3"/>
          <c:tx>
            <c:strRef>
              <c:f>'Success &amp; Fail by Country'!$E$3:$E$4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&amp; Fail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&amp; Fail by Country'!$E$5:$E$14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A8-4F0F-991F-204B05FE3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319904"/>
        <c:axId val="787480832"/>
      </c:barChart>
      <c:catAx>
        <c:axId val="6953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480832"/>
        <c:crosses val="autoZero"/>
        <c:auto val="1"/>
        <c:lblAlgn val="ctr"/>
        <c:lblOffset val="100"/>
        <c:noMultiLvlLbl val="0"/>
      </c:catAx>
      <c:valAx>
        <c:axId val="78748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1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[StarterBook.xlsx]Months Success, Failed, Cancele!PivotTable6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Success, Failed, Cancele'!$B$4:$B$5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'Months Success, Failed, Cancele'!$A$6:$A$18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Success, Failed, Cancele'!$B$6:$B$18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5-4AB6-8D8F-C5DFFE7BF4AD}"/>
            </c:ext>
          </c:extLst>
        </c:ser>
        <c:ser>
          <c:idx val="1"/>
          <c:order val="1"/>
          <c:tx>
            <c:strRef>
              <c:f>'Months Success, Failed, Cancele'!$C$4:$C$5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'Months Success, Failed, Cancele'!$A$6:$A$18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Success, Failed, Cancele'!$C$6:$C$18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55-4AB6-8D8F-C5DFFE7BF4AD}"/>
            </c:ext>
          </c:extLst>
        </c:ser>
        <c:ser>
          <c:idx val="2"/>
          <c:order val="2"/>
          <c:tx>
            <c:strRef>
              <c:f>'Months Success, Failed, Cancele'!$D$4:$D$5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'Months Success, Failed, Cancele'!$A$6:$A$18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Success, Failed, Cancele'!$D$6:$D$18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55-4AB6-8D8F-C5DFFE7BF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0208544"/>
        <c:axId val="672729952"/>
      </c:lineChart>
      <c:catAx>
        <c:axId val="206020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729952"/>
        <c:crosses val="autoZero"/>
        <c:auto val="1"/>
        <c:lblAlgn val="ctr"/>
        <c:lblOffset val="100"/>
        <c:noMultiLvlLbl val="0"/>
      </c:catAx>
      <c:valAx>
        <c:axId val="67272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20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D7-4F1E-9EF0-99A3CD15E8F8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D7-4F1E-9EF0-99A3CD15E8F8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D7-4F1E-9EF0-99A3CD15E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400032"/>
        <c:axId val="672727456"/>
      </c:lineChart>
      <c:catAx>
        <c:axId val="78540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727456"/>
        <c:crosses val="autoZero"/>
        <c:auto val="1"/>
        <c:lblAlgn val="ctr"/>
        <c:lblOffset val="100"/>
        <c:noMultiLvlLbl val="0"/>
      </c:catAx>
      <c:valAx>
        <c:axId val="6727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0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219073</xdr:colOff>
      <xdr:row>3</xdr:row>
      <xdr:rowOff>109536</xdr:rowOff>
    </xdr:from>
    <xdr:to>
      <xdr:col>26</xdr:col>
      <xdr:colOff>107155</xdr:colOff>
      <xdr:row>39</xdr:row>
      <xdr:rowOff>119061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55354-B882-4BB7-9174-08E4CF231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2</xdr:row>
      <xdr:rowOff>0</xdr:rowOff>
    </xdr:from>
    <xdr:to>
      <xdr:col>19</xdr:col>
      <xdr:colOff>571500</xdr:colOff>
      <xdr:row>25</xdr:row>
      <xdr:rowOff>178594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68FED-F841-49DD-9DAD-D80E04526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123825</xdr:rowOff>
    </xdr:from>
    <xdr:to>
      <xdr:col>13</xdr:col>
      <xdr:colOff>552450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07DF1C-6842-438E-989E-A88016801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16</xdr:row>
      <xdr:rowOff>114299</xdr:rowOff>
    </xdr:from>
    <xdr:to>
      <xdr:col>7</xdr:col>
      <xdr:colOff>95250</xdr:colOff>
      <xdr:row>33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0BCF58-A7DE-405E-86C5-D8928B9A7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sley Chubick" refreshedDate="43939.863830092596" createdVersion="6" refreshedVersion="6" minRefreshableVersion="3" recordCount="4114" xr:uid="{8CFA1C05-6E77-4054-9635-6BBDD2478A8D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sley Chubick" refreshedDate="43940.854347685185" createdVersion="6" refreshedVersion="6" minRefreshableVersion="3" recordCount="4114" xr:uid="{96FF6D15-0E67-452A-AD8D-6A7A2E7635D0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E2D7D-7EE6-477F-B501-6CE37F45689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9EEB6-5653-4018-B9DD-F100E5ADC6B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6CA24-9C32-4AA2-8F41-358F262442A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1" topLeftCell="A2" activePane="bottomLeft" state="frozen"/>
      <selection activeCell="D1" sqref="D1"/>
      <selection pane="bottomLeft" activeCell="B3" sqref="B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85546875" style="7" customWidth="1"/>
    <col min="16" max="16" width="23.85546875" customWidth="1"/>
    <col min="17" max="17" width="22.42578125" customWidth="1"/>
    <col min="18" max="18" width="11.7109375" customWidth="1"/>
    <col min="19" max="19" width="31.5703125" customWidth="1"/>
    <col min="20" max="20" width="29.28515625" customWidth="1"/>
  </cols>
  <sheetData>
    <row r="1" spans="1:20" x14ac:dyDescent="0.25">
      <c r="A1" s="1" t="s">
        <v>8356</v>
      </c>
      <c r="B1" s="2" t="s">
        <v>8355</v>
      </c>
      <c r="C1" s="2" t="s">
        <v>8354</v>
      </c>
      <c r="D1" s="1" t="s">
        <v>8353</v>
      </c>
      <c r="E1" s="1" t="s">
        <v>8357</v>
      </c>
      <c r="F1" s="1" t="s">
        <v>8358</v>
      </c>
      <c r="G1" s="1" t="s">
        <v>8359</v>
      </c>
      <c r="H1" s="1" t="s">
        <v>8360</v>
      </c>
      <c r="I1" s="15" t="s">
        <v>8361</v>
      </c>
      <c r="J1" s="15" t="s">
        <v>8362</v>
      </c>
      <c r="K1" s="1" t="s">
        <v>8363</v>
      </c>
      <c r="L1" s="1" t="s">
        <v>8364</v>
      </c>
      <c r="M1" s="1" t="s">
        <v>8365</v>
      </c>
      <c r="N1" s="1" t="s">
        <v>8252</v>
      </c>
      <c r="O1" s="8" t="s">
        <v>8294</v>
      </c>
      <c r="P1" s="1" t="s">
        <v>8295</v>
      </c>
      <c r="Q1" s="1" t="s">
        <v>8296</v>
      </c>
      <c r="R1" s="1" t="s">
        <v>8297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0</v>
      </c>
      <c r="C2" s="3" t="s">
        <v>4108</v>
      </c>
      <c r="D2">
        <v>8500</v>
      </c>
      <c r="E2">
        <v>11633</v>
      </c>
      <c r="F2" s="5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8253</v>
      </c>
      <c r="O2" s="6">
        <f t="shared" ref="O2:O65" si="0">E2/D2</f>
        <v>1.3685882352941177</v>
      </c>
      <c r="P2" s="9">
        <f>IF(L2=0, 0, E2/L2)</f>
        <v>63.917582417582416</v>
      </c>
      <c r="Q2" t="str">
        <f>LEFT(N2,SEARCH("/",N2,1)-1)</f>
        <v>film &amp; video</v>
      </c>
      <c r="R2" t="str">
        <f>RIGHT(N2, LEN(N2)-SEARCH("/",N2,1))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s="5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8253</v>
      </c>
      <c r="O3" s="6">
        <f t="shared" si="0"/>
        <v>1.4260827250608272</v>
      </c>
      <c r="P3" s="9">
        <f t="shared" ref="P3:P66" si="1">IF(L3=0, 0, E3/L3)</f>
        <v>185.48101265822785</v>
      </c>
      <c r="Q3" t="str">
        <f t="shared" ref="Q3:Q66" si="2">LEFT(N3,SEARCH("/",N3,1)-1)</f>
        <v>film &amp; video</v>
      </c>
      <c r="R3" t="str">
        <f t="shared" ref="R3:R66" si="3">RIGHT(N3, LEN(N3)-SEARCH("/",N3,1))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2</v>
      </c>
      <c r="C4" s="3" t="s">
        <v>4110</v>
      </c>
      <c r="D4">
        <v>500</v>
      </c>
      <c r="E4">
        <v>525</v>
      </c>
      <c r="F4" s="5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8253</v>
      </c>
      <c r="O4" s="6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30" x14ac:dyDescent="0.2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s="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8253</v>
      </c>
      <c r="O5" s="6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60" x14ac:dyDescent="0.2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s="5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8253</v>
      </c>
      <c r="O6" s="6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5" x14ac:dyDescent="0.25">
      <c r="A7">
        <v>5</v>
      </c>
      <c r="B7" s="3" t="s">
        <v>5</v>
      </c>
      <c r="C7" s="3" t="s">
        <v>4113</v>
      </c>
      <c r="D7">
        <v>3999</v>
      </c>
      <c r="E7">
        <v>4390</v>
      </c>
      <c r="F7" s="5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8253</v>
      </c>
      <c r="O7" s="6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60" x14ac:dyDescent="0.25">
      <c r="A8">
        <v>6</v>
      </c>
      <c r="B8" s="3" t="s">
        <v>6</v>
      </c>
      <c r="C8" s="3" t="s">
        <v>4114</v>
      </c>
      <c r="D8">
        <v>8000</v>
      </c>
      <c r="E8">
        <v>8519</v>
      </c>
      <c r="F8" s="5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8253</v>
      </c>
      <c r="O8" s="6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60" x14ac:dyDescent="0.25">
      <c r="A9">
        <v>7</v>
      </c>
      <c r="B9" s="3" t="s">
        <v>7</v>
      </c>
      <c r="C9" s="3" t="s">
        <v>4115</v>
      </c>
      <c r="D9">
        <v>9000</v>
      </c>
      <c r="E9">
        <v>9110</v>
      </c>
      <c r="F9" s="5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8253</v>
      </c>
      <c r="O9" s="6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30" x14ac:dyDescent="0.2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s="5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8253</v>
      </c>
      <c r="O10" s="6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5" x14ac:dyDescent="0.2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s="5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8253</v>
      </c>
      <c r="O11" s="6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60" x14ac:dyDescent="0.2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s="5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8253</v>
      </c>
      <c r="O12" s="6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60" x14ac:dyDescent="0.2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s="5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8253</v>
      </c>
      <c r="O13" s="6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60" x14ac:dyDescent="0.2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s="5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8253</v>
      </c>
      <c r="O14" s="6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45" x14ac:dyDescent="0.2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s="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8253</v>
      </c>
      <c r="O15" s="6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30" x14ac:dyDescent="0.2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s="5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8253</v>
      </c>
      <c r="O16" s="6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5" x14ac:dyDescent="0.2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s="5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8253</v>
      </c>
      <c r="O17" s="6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60" x14ac:dyDescent="0.2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s="5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8253</v>
      </c>
      <c r="O18" s="6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60" x14ac:dyDescent="0.2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s="5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8253</v>
      </c>
      <c r="O19" s="6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5" x14ac:dyDescent="0.2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s="5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8253</v>
      </c>
      <c r="O20" s="6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60" x14ac:dyDescent="0.2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s="5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8253</v>
      </c>
      <c r="O21" s="6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5" x14ac:dyDescent="0.2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s="5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8253</v>
      </c>
      <c r="O22" s="6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5" x14ac:dyDescent="0.2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s="5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8253</v>
      </c>
      <c r="O23" s="6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30" x14ac:dyDescent="0.2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s="5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8253</v>
      </c>
      <c r="O24" s="6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5" x14ac:dyDescent="0.2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s="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8253</v>
      </c>
      <c r="O25" s="6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30" x14ac:dyDescent="0.2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s="5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8253</v>
      </c>
      <c r="O26" s="6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60" x14ac:dyDescent="0.2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s="5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8253</v>
      </c>
      <c r="O27" s="6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5" x14ac:dyDescent="0.2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s="5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8253</v>
      </c>
      <c r="O28" s="6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5" x14ac:dyDescent="0.2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s="5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8253</v>
      </c>
      <c r="O29" s="6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30" x14ac:dyDescent="0.2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s="5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8253</v>
      </c>
      <c r="O30" s="6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60" x14ac:dyDescent="0.2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s="5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8253</v>
      </c>
      <c r="O31" s="6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5" x14ac:dyDescent="0.2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s="5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8253</v>
      </c>
      <c r="O32" s="6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5" x14ac:dyDescent="0.2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s="5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8253</v>
      </c>
      <c r="O33" s="6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60" x14ac:dyDescent="0.2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s="5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8253</v>
      </c>
      <c r="O34" s="6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60" x14ac:dyDescent="0.2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s="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8253</v>
      </c>
      <c r="O35" s="6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60" x14ac:dyDescent="0.2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s="5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8253</v>
      </c>
      <c r="O36" s="6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45" x14ac:dyDescent="0.2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s="5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8253</v>
      </c>
      <c r="O37" s="6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30" x14ac:dyDescent="0.2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s="5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8253</v>
      </c>
      <c r="O38" s="6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60" x14ac:dyDescent="0.2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s="5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8253</v>
      </c>
      <c r="O39" s="6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5" x14ac:dyDescent="0.2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s="5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8253</v>
      </c>
      <c r="O40" s="6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60" x14ac:dyDescent="0.2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s="5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8253</v>
      </c>
      <c r="O41" s="6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60" x14ac:dyDescent="0.2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s="5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8253</v>
      </c>
      <c r="O42" s="6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60" x14ac:dyDescent="0.2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s="5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8253</v>
      </c>
      <c r="O43" s="6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60" x14ac:dyDescent="0.2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s="5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8253</v>
      </c>
      <c r="O44" s="6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60" x14ac:dyDescent="0.2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s="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8253</v>
      </c>
      <c r="O45" s="6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60" x14ac:dyDescent="0.2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s="5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8253</v>
      </c>
      <c r="O46" s="6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5" x14ac:dyDescent="0.2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s="5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8253</v>
      </c>
      <c r="O47" s="6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5" x14ac:dyDescent="0.2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s="5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8253</v>
      </c>
      <c r="O48" s="6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60" x14ac:dyDescent="0.2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s="5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8253</v>
      </c>
      <c r="O49" s="6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60" x14ac:dyDescent="0.2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s="5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8253</v>
      </c>
      <c r="O50" s="6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t="30" x14ac:dyDescent="0.2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s="5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8253</v>
      </c>
      <c r="O51" s="6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5" x14ac:dyDescent="0.2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s="5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8253</v>
      </c>
      <c r="O52" s="6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60" x14ac:dyDescent="0.2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s="5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8253</v>
      </c>
      <c r="O53" s="6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5" x14ac:dyDescent="0.2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s="5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8253</v>
      </c>
      <c r="O54" s="6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30" x14ac:dyDescent="0.2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s="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8253</v>
      </c>
      <c r="O55" s="6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60" x14ac:dyDescent="0.2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s="5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8253</v>
      </c>
      <c r="O56" s="6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5" x14ac:dyDescent="0.2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s="5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8253</v>
      </c>
      <c r="O57" s="6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45" x14ac:dyDescent="0.2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s="5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8253</v>
      </c>
      <c r="O58" s="6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60" x14ac:dyDescent="0.2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s="5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8253</v>
      </c>
      <c r="O59" s="6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45" x14ac:dyDescent="0.2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s="5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8253</v>
      </c>
      <c r="O60" s="6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60" x14ac:dyDescent="0.2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s="5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8253</v>
      </c>
      <c r="O61" s="6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5" x14ac:dyDescent="0.2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s="5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8254</v>
      </c>
      <c r="O62" s="6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60" x14ac:dyDescent="0.2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s="5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8254</v>
      </c>
      <c r="O63" s="6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60" x14ac:dyDescent="0.2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s="5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8254</v>
      </c>
      <c r="O64" s="6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5" x14ac:dyDescent="0.2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s="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8254</v>
      </c>
      <c r="O65" s="6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60" x14ac:dyDescent="0.2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s="5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8254</v>
      </c>
      <c r="O66" s="6">
        <f t="shared" ref="O66:O129" si="6">E66/D66</f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45" x14ac:dyDescent="0.2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s="5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8254</v>
      </c>
      <c r="O67" s="6">
        <f t="shared" si="6"/>
        <v>1.0752857142857142</v>
      </c>
      <c r="P67" s="9">
        <f t="shared" ref="P67:P130" si="7">IF(L67=0, 0, 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 LEN(N67)-SEARCH("/",N67,1))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s="5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8254</v>
      </c>
      <c r="O68" s="6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5" x14ac:dyDescent="0.2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s="5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8254</v>
      </c>
      <c r="O69" s="6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60" x14ac:dyDescent="0.2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s="5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8254</v>
      </c>
      <c r="O70" s="6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60" x14ac:dyDescent="0.2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s="5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8254</v>
      </c>
      <c r="O71" s="6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60" x14ac:dyDescent="0.2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s="5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8254</v>
      </c>
      <c r="O72" s="6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5" x14ac:dyDescent="0.2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s="5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8254</v>
      </c>
      <c r="O73" s="6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60" x14ac:dyDescent="0.2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s="5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8254</v>
      </c>
      <c r="O74" s="6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60" x14ac:dyDescent="0.2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s="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8254</v>
      </c>
      <c r="O75" s="6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60" x14ac:dyDescent="0.2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s="5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8254</v>
      </c>
      <c r="O76" s="6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5" x14ac:dyDescent="0.2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s="5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8254</v>
      </c>
      <c r="O77" s="6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60" x14ac:dyDescent="0.2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s="5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8254</v>
      </c>
      <c r="O78" s="6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5" x14ac:dyDescent="0.2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s="5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8254</v>
      </c>
      <c r="O79" s="6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105" x14ac:dyDescent="0.2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s="5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8254</v>
      </c>
      <c r="O80" s="6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5" x14ac:dyDescent="0.2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s="5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8254</v>
      </c>
      <c r="O81" s="6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5" x14ac:dyDescent="0.2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s="5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8254</v>
      </c>
      <c r="O82" s="6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60" x14ac:dyDescent="0.2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s="5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8254</v>
      </c>
      <c r="O83" s="6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60" x14ac:dyDescent="0.2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s="5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8254</v>
      </c>
      <c r="O84" s="6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60" x14ac:dyDescent="0.2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s="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8254</v>
      </c>
      <c r="O85" s="6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5" x14ac:dyDescent="0.2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s="5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8254</v>
      </c>
      <c r="O86" s="6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60" x14ac:dyDescent="0.2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s="5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8254</v>
      </c>
      <c r="O87" s="6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75" x14ac:dyDescent="0.2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s="5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8254</v>
      </c>
      <c r="O88" s="6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5" x14ac:dyDescent="0.2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s="5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8254</v>
      </c>
      <c r="O89" s="6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60" x14ac:dyDescent="0.2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s="5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8254</v>
      </c>
      <c r="O90" s="6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5" x14ac:dyDescent="0.2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s="5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8254</v>
      </c>
      <c r="O91" s="6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30" x14ac:dyDescent="0.2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s="5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8254</v>
      </c>
      <c r="O92" s="6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5" x14ac:dyDescent="0.2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s="5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8254</v>
      </c>
      <c r="O93" s="6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60" x14ac:dyDescent="0.2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s="5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8254</v>
      </c>
      <c r="O94" s="6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60" x14ac:dyDescent="0.2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s="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8254</v>
      </c>
      <c r="O95" s="6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5" x14ac:dyDescent="0.2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s="5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8254</v>
      </c>
      <c r="O96" s="6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60" x14ac:dyDescent="0.2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s="5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8254</v>
      </c>
      <c r="O97" s="6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60" x14ac:dyDescent="0.2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s="5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8254</v>
      </c>
      <c r="O98" s="6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5" x14ac:dyDescent="0.2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s="5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8254</v>
      </c>
      <c r="O99" s="6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5" x14ac:dyDescent="0.2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s="5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8254</v>
      </c>
      <c r="O100" s="6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45" x14ac:dyDescent="0.2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s="5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8254</v>
      </c>
      <c r="O101" s="6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60" x14ac:dyDescent="0.2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s="5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8254</v>
      </c>
      <c r="O102" s="6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60" x14ac:dyDescent="0.2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s="5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8254</v>
      </c>
      <c r="O103" s="6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60" x14ac:dyDescent="0.2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s="5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8254</v>
      </c>
      <c r="O104" s="6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45" x14ac:dyDescent="0.2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s="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8254</v>
      </c>
      <c r="O105" s="6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30" x14ac:dyDescent="0.2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s="5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8254</v>
      </c>
      <c r="O106" s="6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5" x14ac:dyDescent="0.2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s="5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8254</v>
      </c>
      <c r="O107" s="6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x14ac:dyDescent="0.2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s="5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8254</v>
      </c>
      <c r="O108" s="6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60" x14ac:dyDescent="0.2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s="5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8254</v>
      </c>
      <c r="O109" s="6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5" x14ac:dyDescent="0.2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s="5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8254</v>
      </c>
      <c r="O110" s="6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5" x14ac:dyDescent="0.2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s="5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8254</v>
      </c>
      <c r="O111" s="6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5" x14ac:dyDescent="0.2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s="5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8254</v>
      </c>
      <c r="O112" s="6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5" x14ac:dyDescent="0.2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s="5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8254</v>
      </c>
      <c r="O113" s="6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60" x14ac:dyDescent="0.2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s="5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8254</v>
      </c>
      <c r="O114" s="6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30" x14ac:dyDescent="0.2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s="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8254</v>
      </c>
      <c r="O115" s="6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60" x14ac:dyDescent="0.2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s="5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8254</v>
      </c>
      <c r="O116" s="6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t="30" x14ac:dyDescent="0.2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s="5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8254</v>
      </c>
      <c r="O117" s="6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60" x14ac:dyDescent="0.2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s="5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8254</v>
      </c>
      <c r="O118" s="6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60" x14ac:dyDescent="0.2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s="5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8254</v>
      </c>
      <c r="O119" s="6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45" x14ac:dyDescent="0.2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s="5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8254</v>
      </c>
      <c r="O120" s="6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60" x14ac:dyDescent="0.2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s="5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8254</v>
      </c>
      <c r="O121" s="6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60" x14ac:dyDescent="0.2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s="5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8255</v>
      </c>
      <c r="O122" s="6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60" x14ac:dyDescent="0.2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s="5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8255</v>
      </c>
      <c r="O123" s="6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45" x14ac:dyDescent="0.2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s="5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8255</v>
      </c>
      <c r="O124" s="6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60" x14ac:dyDescent="0.2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s="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8255</v>
      </c>
      <c r="O125" s="6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5" x14ac:dyDescent="0.2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s="5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8255</v>
      </c>
      <c r="O126" s="6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60" x14ac:dyDescent="0.2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s="5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8255</v>
      </c>
      <c r="O127" s="6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60" x14ac:dyDescent="0.2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s="5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8255</v>
      </c>
      <c r="O128" s="6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60" x14ac:dyDescent="0.2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s="5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8255</v>
      </c>
      <c r="O129" s="6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30" x14ac:dyDescent="0.2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s="5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8255</v>
      </c>
      <c r="O130" s="6">
        <f t="shared" ref="O130:O193" si="12">E130/D130</f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60" x14ac:dyDescent="0.2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s="5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8255</v>
      </c>
      <c r="O131" s="6">
        <f t="shared" si="12"/>
        <v>0</v>
      </c>
      <c r="P131" s="9">
        <f t="shared" ref="P131:P194" si="13">IF(L131=0, 0, E131/L131)</f>
        <v>0</v>
      </c>
      <c r="Q131" t="str">
        <f t="shared" ref="Q131:Q194" si="14">LEFT(N131,SEARCH("/",N131,1)-1)</f>
        <v>film &amp; video</v>
      </c>
      <c r="R131" t="str">
        <f t="shared" ref="R131:R194" si="15">RIGHT(N131, LEN(N131)-SEARCH("/",N131,1))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s="5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8255</v>
      </c>
      <c r="O132" s="6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x14ac:dyDescent="0.2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s="5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8255</v>
      </c>
      <c r="O133" s="6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60" x14ac:dyDescent="0.2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s="5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8255</v>
      </c>
      <c r="O134" s="6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45" x14ac:dyDescent="0.2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s="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8255</v>
      </c>
      <c r="O135" s="6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30" x14ac:dyDescent="0.2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s="5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8255</v>
      </c>
      <c r="O136" s="6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5" x14ac:dyDescent="0.2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s="5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8255</v>
      </c>
      <c r="O137" s="6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60" x14ac:dyDescent="0.25">
      <c r="A138">
        <v>136</v>
      </c>
      <c r="B138" s="3" t="s">
        <v>136</v>
      </c>
      <c r="C138" s="3" t="s">
        <v>4229</v>
      </c>
      <c r="D138">
        <v>3000</v>
      </c>
      <c r="E138" s="11">
        <v>0</v>
      </c>
      <c r="F138" s="5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 s="10">
        <v>0</v>
      </c>
      <c r="M138" t="b">
        <v>0</v>
      </c>
      <c r="N138" t="s">
        <v>8255</v>
      </c>
      <c r="O138" s="6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60" x14ac:dyDescent="0.2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s="5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8255</v>
      </c>
      <c r="O139" s="6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60" x14ac:dyDescent="0.2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s="5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8255</v>
      </c>
      <c r="O140" s="6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45" x14ac:dyDescent="0.2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s="5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8255</v>
      </c>
      <c r="O141" s="6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60" x14ac:dyDescent="0.2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s="5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8255</v>
      </c>
      <c r="O142" s="6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5" x14ac:dyDescent="0.2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s="5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8255</v>
      </c>
      <c r="O143" s="6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60" x14ac:dyDescent="0.2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s="5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8255</v>
      </c>
      <c r="O144" s="6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60" x14ac:dyDescent="0.2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s="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8255</v>
      </c>
      <c r="O145" s="6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5" x14ac:dyDescent="0.2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s="5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8255</v>
      </c>
      <c r="O146" s="6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60" x14ac:dyDescent="0.2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s="5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8255</v>
      </c>
      <c r="O147" s="6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60" x14ac:dyDescent="0.2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s="5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8255</v>
      </c>
      <c r="O148" s="6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30" x14ac:dyDescent="0.2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s="5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8255</v>
      </c>
      <c r="O149" s="6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60" x14ac:dyDescent="0.2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s="5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8255</v>
      </c>
      <c r="O150" s="6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60" x14ac:dyDescent="0.2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s="5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8255</v>
      </c>
      <c r="O151" s="6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5" x14ac:dyDescent="0.2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s="5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8255</v>
      </c>
      <c r="O152" s="6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60" x14ac:dyDescent="0.2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s="5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8255</v>
      </c>
      <c r="O153" s="6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30" x14ac:dyDescent="0.2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s="5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8255</v>
      </c>
      <c r="O154" s="6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5" x14ac:dyDescent="0.2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s="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8255</v>
      </c>
      <c r="O155" s="6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45" x14ac:dyDescent="0.2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s="5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8255</v>
      </c>
      <c r="O156" s="6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60" x14ac:dyDescent="0.2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s="5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8255</v>
      </c>
      <c r="O157" s="6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60" x14ac:dyDescent="0.2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s="5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8255</v>
      </c>
      <c r="O158" s="6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5" x14ac:dyDescent="0.2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s="5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8255</v>
      </c>
      <c r="O159" s="6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60" x14ac:dyDescent="0.2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s="5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8255</v>
      </c>
      <c r="O160" s="6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60" x14ac:dyDescent="0.2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s="5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8255</v>
      </c>
      <c r="O161" s="6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60" x14ac:dyDescent="0.2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s="5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8256</v>
      </c>
      <c r="O162" s="6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60" x14ac:dyDescent="0.2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s="5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8256</v>
      </c>
      <c r="O163" s="6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5" x14ac:dyDescent="0.2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s="5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8256</v>
      </c>
      <c r="O164" s="6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60" x14ac:dyDescent="0.2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s="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8256</v>
      </c>
      <c r="O165" s="6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60" x14ac:dyDescent="0.2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s="5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8256</v>
      </c>
      <c r="O166" s="6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30" x14ac:dyDescent="0.2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s="5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8256</v>
      </c>
      <c r="O167" s="6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5" x14ac:dyDescent="0.2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s="5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8256</v>
      </c>
      <c r="O168" s="6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5" x14ac:dyDescent="0.2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s="5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8256</v>
      </c>
      <c r="O169" s="6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60" x14ac:dyDescent="0.2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s="5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8256</v>
      </c>
      <c r="O170" s="6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60" x14ac:dyDescent="0.2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s="5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8256</v>
      </c>
      <c r="O171" s="6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60" x14ac:dyDescent="0.2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s="5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8256</v>
      </c>
      <c r="O172" s="6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5" x14ac:dyDescent="0.2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s="5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8256</v>
      </c>
      <c r="O173" s="6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5" x14ac:dyDescent="0.2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s="5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8256</v>
      </c>
      <c r="O174" s="6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5" x14ac:dyDescent="0.2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s="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8256</v>
      </c>
      <c r="O175" s="6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60" x14ac:dyDescent="0.2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s="5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8256</v>
      </c>
      <c r="O176" s="6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60" x14ac:dyDescent="0.2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s="5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8256</v>
      </c>
      <c r="O177" s="6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60" x14ac:dyDescent="0.2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s="5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8256</v>
      </c>
      <c r="O178" s="6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30" x14ac:dyDescent="0.2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s="5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8256</v>
      </c>
      <c r="O179" s="6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45" x14ac:dyDescent="0.2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s="5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8256</v>
      </c>
      <c r="O180" s="6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30" x14ac:dyDescent="0.2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s="5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8256</v>
      </c>
      <c r="O181" s="6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5" x14ac:dyDescent="0.2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s="5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8256</v>
      </c>
      <c r="O182" s="6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60" x14ac:dyDescent="0.2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s="5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8256</v>
      </c>
      <c r="O183" s="6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60" x14ac:dyDescent="0.2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s="5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8256</v>
      </c>
      <c r="O184" s="6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x14ac:dyDescent="0.2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s="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8256</v>
      </c>
      <c r="O185" s="6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60" x14ac:dyDescent="0.2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s="5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8256</v>
      </c>
      <c r="O186" s="6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2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s="5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8256</v>
      </c>
      <c r="O187" s="6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60" x14ac:dyDescent="0.2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s="5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8256</v>
      </c>
      <c r="O188" s="6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45" x14ac:dyDescent="0.2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s="5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8256</v>
      </c>
      <c r="O189" s="6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60" x14ac:dyDescent="0.2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s="5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8256</v>
      </c>
      <c r="O190" s="6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60" x14ac:dyDescent="0.2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s="5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8256</v>
      </c>
      <c r="O191" s="6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x14ac:dyDescent="0.2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s="5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8256</v>
      </c>
      <c r="O192" s="6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5" x14ac:dyDescent="0.2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s="5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8256</v>
      </c>
      <c r="O193" s="6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60" x14ac:dyDescent="0.2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s="5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8256</v>
      </c>
      <c r="O194" s="6">
        <f t="shared" ref="O194:O257" si="18">E194/D194</f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60" x14ac:dyDescent="0.2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s="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8256</v>
      </c>
      <c r="O195" s="6">
        <f t="shared" si="18"/>
        <v>0</v>
      </c>
      <c r="P195" s="9">
        <f t="shared" ref="P195:P258" si="19">IF(L195=0, 0, E195/L195)</f>
        <v>0</v>
      </c>
      <c r="Q195" t="str">
        <f t="shared" ref="Q195:Q258" si="20">LEFT(N195,SEARCH("/",N195,1)-1)</f>
        <v>film &amp; video</v>
      </c>
      <c r="R195" t="str">
        <f t="shared" ref="R195:R258" si="21">RIGHT(N195, LEN(N195)-SEARCH("/",N195,1))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s="5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8256</v>
      </c>
      <c r="O196" s="6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5" x14ac:dyDescent="0.2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s="5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8256</v>
      </c>
      <c r="O197" s="6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5" x14ac:dyDescent="0.2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s="5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8256</v>
      </c>
      <c r="O198" s="6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60" x14ac:dyDescent="0.2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s="5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8256</v>
      </c>
      <c r="O199" s="6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60" x14ac:dyDescent="0.2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s="5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8256</v>
      </c>
      <c r="O200" s="6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60" x14ac:dyDescent="0.2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s="5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8256</v>
      </c>
      <c r="O201" s="6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45" x14ac:dyDescent="0.2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s="5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8256</v>
      </c>
      <c r="O202" s="6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60" x14ac:dyDescent="0.2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s="5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8256</v>
      </c>
      <c r="O203" s="6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x14ac:dyDescent="0.2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s="5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8256</v>
      </c>
      <c r="O204" s="6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60" x14ac:dyDescent="0.2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s="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8256</v>
      </c>
      <c r="O205" s="6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60" x14ac:dyDescent="0.2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s="5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8256</v>
      </c>
      <c r="O206" s="6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5" x14ac:dyDescent="0.2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s="5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8256</v>
      </c>
      <c r="O207" s="6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5" x14ac:dyDescent="0.2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s="5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8256</v>
      </c>
      <c r="O208" s="6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5" x14ac:dyDescent="0.2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s="5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8256</v>
      </c>
      <c r="O209" s="6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60" x14ac:dyDescent="0.2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s="5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8256</v>
      </c>
      <c r="O210" s="6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60" x14ac:dyDescent="0.2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s="5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8256</v>
      </c>
      <c r="O211" s="6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60" x14ac:dyDescent="0.2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s="5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8256</v>
      </c>
      <c r="O212" s="6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60" x14ac:dyDescent="0.2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s="5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8256</v>
      </c>
      <c r="O213" s="6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45" x14ac:dyDescent="0.2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s="5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8256</v>
      </c>
      <c r="O214" s="6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5" x14ac:dyDescent="0.2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s="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8256</v>
      </c>
      <c r="O215" s="6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60" x14ac:dyDescent="0.2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s="5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8256</v>
      </c>
      <c r="O216" s="6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60" x14ac:dyDescent="0.2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s="5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8256</v>
      </c>
      <c r="O217" s="6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60" x14ac:dyDescent="0.2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s="5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8256</v>
      </c>
      <c r="O218" s="6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2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s="5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8256</v>
      </c>
      <c r="O219" s="6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60" x14ac:dyDescent="0.2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s="5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8256</v>
      </c>
      <c r="O220" s="6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45" x14ac:dyDescent="0.2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s="5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8256</v>
      </c>
      <c r="O221" s="6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5" x14ac:dyDescent="0.2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s="5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8256</v>
      </c>
      <c r="O222" s="6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ht="30" x14ac:dyDescent="0.2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s="5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8256</v>
      </c>
      <c r="O223" s="6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60" x14ac:dyDescent="0.2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s="5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8256</v>
      </c>
      <c r="O224" s="6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60" x14ac:dyDescent="0.2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s="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8256</v>
      </c>
      <c r="O225" s="6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60" x14ac:dyDescent="0.2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s="5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8256</v>
      </c>
      <c r="O226" s="6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5" x14ac:dyDescent="0.2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s="5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8256</v>
      </c>
      <c r="O227" s="6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45" x14ac:dyDescent="0.2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s="5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8256</v>
      </c>
      <c r="O228" s="6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5" x14ac:dyDescent="0.2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s="5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8256</v>
      </c>
      <c r="O229" s="6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30" x14ac:dyDescent="0.2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s="5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8256</v>
      </c>
      <c r="O230" s="6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60" x14ac:dyDescent="0.2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s="5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8256</v>
      </c>
      <c r="O231" s="6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60" x14ac:dyDescent="0.2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s="5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8256</v>
      </c>
      <c r="O232" s="6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60" x14ac:dyDescent="0.2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s="5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8256</v>
      </c>
      <c r="O233" s="6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60" x14ac:dyDescent="0.2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s="5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8256</v>
      </c>
      <c r="O234" s="6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5" x14ac:dyDescent="0.2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s="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8256</v>
      </c>
      <c r="O235" s="6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60" x14ac:dyDescent="0.2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s="5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8256</v>
      </c>
      <c r="O236" s="6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45" x14ac:dyDescent="0.2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s="5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8256</v>
      </c>
      <c r="O237" s="6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60" x14ac:dyDescent="0.2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s="5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8256</v>
      </c>
      <c r="O238" s="6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30" x14ac:dyDescent="0.2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s="5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8256</v>
      </c>
      <c r="O239" s="6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60" x14ac:dyDescent="0.2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s="5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8256</v>
      </c>
      <c r="O240" s="6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5" x14ac:dyDescent="0.2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s="5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8256</v>
      </c>
      <c r="O241" s="6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60" x14ac:dyDescent="0.2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s="5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8257</v>
      </c>
      <c r="O242" s="6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60" x14ac:dyDescent="0.2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s="5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8257</v>
      </c>
      <c r="O243" s="6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5" x14ac:dyDescent="0.2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s="5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8257</v>
      </c>
      <c r="O244" s="6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5" x14ac:dyDescent="0.2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s="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8257</v>
      </c>
      <c r="O245" s="6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s="5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8257</v>
      </c>
      <c r="O246" s="6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60" x14ac:dyDescent="0.2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s="5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8257</v>
      </c>
      <c r="O247" s="6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5" x14ac:dyDescent="0.2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s="5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8257</v>
      </c>
      <c r="O248" s="6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60" x14ac:dyDescent="0.2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s="5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8257</v>
      </c>
      <c r="O249" s="6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60" x14ac:dyDescent="0.2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s="5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8257</v>
      </c>
      <c r="O250" s="6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60" x14ac:dyDescent="0.2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s="5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8257</v>
      </c>
      <c r="O251" s="6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60" x14ac:dyDescent="0.2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s="5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8257</v>
      </c>
      <c r="O252" s="6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5" x14ac:dyDescent="0.2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s="5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8257</v>
      </c>
      <c r="O253" s="6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5" x14ac:dyDescent="0.2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s="5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8257</v>
      </c>
      <c r="O254" s="6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60" x14ac:dyDescent="0.2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s="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8257</v>
      </c>
      <c r="O255" s="6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5" x14ac:dyDescent="0.2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s="5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8257</v>
      </c>
      <c r="O256" s="6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30" x14ac:dyDescent="0.2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s="5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8257</v>
      </c>
      <c r="O257" s="6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60" x14ac:dyDescent="0.2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s="5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8257</v>
      </c>
      <c r="O258" s="6">
        <f t="shared" ref="O258:O321" si="24">E258/D258</f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60" x14ac:dyDescent="0.2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s="5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8257</v>
      </c>
      <c r="O259" s="6">
        <f t="shared" si="24"/>
        <v>1.0672648571428571</v>
      </c>
      <c r="P259" s="9">
        <f t="shared" ref="P259:P322" si="25">IF(L259=0, 0, 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 LEN(N259)-SEARCH("/",N259,1))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s="5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8257</v>
      </c>
      <c r="O260" s="6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60" x14ac:dyDescent="0.2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s="5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8257</v>
      </c>
      <c r="O261" s="6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45" x14ac:dyDescent="0.2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s="5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8257</v>
      </c>
      <c r="O262" s="6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45" x14ac:dyDescent="0.2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s="5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8257</v>
      </c>
      <c r="O263" s="6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30" x14ac:dyDescent="0.2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s="5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8257</v>
      </c>
      <c r="O264" s="6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60" x14ac:dyDescent="0.2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s="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8257</v>
      </c>
      <c r="O265" s="6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60" x14ac:dyDescent="0.2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s="5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8257</v>
      </c>
      <c r="O266" s="6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60" x14ac:dyDescent="0.2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s="5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8257</v>
      </c>
      <c r="O267" s="6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60" x14ac:dyDescent="0.2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s="5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8257</v>
      </c>
      <c r="O268" s="6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5" x14ac:dyDescent="0.2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s="5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8257</v>
      </c>
      <c r="O269" s="6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60" x14ac:dyDescent="0.2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s="5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8257</v>
      </c>
      <c r="O270" s="6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60" x14ac:dyDescent="0.2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s="5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8257</v>
      </c>
      <c r="O271" s="6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5" x14ac:dyDescent="0.2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s="5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8257</v>
      </c>
      <c r="O272" s="6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60" x14ac:dyDescent="0.2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s="5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8257</v>
      </c>
      <c r="O273" s="6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60" x14ac:dyDescent="0.2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s="5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8257</v>
      </c>
      <c r="O274" s="6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60" x14ac:dyDescent="0.2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s="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8257</v>
      </c>
      <c r="O275" s="6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60" x14ac:dyDescent="0.2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s="5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8257</v>
      </c>
      <c r="O276" s="6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5" x14ac:dyDescent="0.2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s="5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8257</v>
      </c>
      <c r="O277" s="6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60" x14ac:dyDescent="0.2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s="5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8257</v>
      </c>
      <c r="O278" s="6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60" x14ac:dyDescent="0.2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s="5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8257</v>
      </c>
      <c r="O279" s="6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45" x14ac:dyDescent="0.2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s="5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8257</v>
      </c>
      <c r="O280" s="6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60" x14ac:dyDescent="0.2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s="5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8257</v>
      </c>
      <c r="O281" s="6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60" x14ac:dyDescent="0.2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s="5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8257</v>
      </c>
      <c r="O282" s="6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60" x14ac:dyDescent="0.2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s="5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8257</v>
      </c>
      <c r="O283" s="6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5" x14ac:dyDescent="0.2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s="5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8257</v>
      </c>
      <c r="O284" s="6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30" x14ac:dyDescent="0.2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s="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8257</v>
      </c>
      <c r="O285" s="6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60" x14ac:dyDescent="0.2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s="5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8257</v>
      </c>
      <c r="O286" s="6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5" x14ac:dyDescent="0.2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s="5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8257</v>
      </c>
      <c r="O287" s="6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60" x14ac:dyDescent="0.2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s="5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8257</v>
      </c>
      <c r="O288" s="6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30" x14ac:dyDescent="0.2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s="5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8257</v>
      </c>
      <c r="O289" s="6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60" x14ac:dyDescent="0.2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s="5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8257</v>
      </c>
      <c r="O290" s="6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60" x14ac:dyDescent="0.2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s="5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8257</v>
      </c>
      <c r="O291" s="6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45" x14ac:dyDescent="0.2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s="5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8257</v>
      </c>
      <c r="O292" s="6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5" x14ac:dyDescent="0.2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s="5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8257</v>
      </c>
      <c r="O293" s="6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60" x14ac:dyDescent="0.2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s="5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8257</v>
      </c>
      <c r="O294" s="6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60" x14ac:dyDescent="0.2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s="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8257</v>
      </c>
      <c r="O295" s="6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90" x14ac:dyDescent="0.2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s="5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8257</v>
      </c>
      <c r="O296" s="6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60" x14ac:dyDescent="0.2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s="5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8257</v>
      </c>
      <c r="O297" s="6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5" x14ac:dyDescent="0.2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s="5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8257</v>
      </c>
      <c r="O298" s="6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60" x14ac:dyDescent="0.2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s="5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8257</v>
      </c>
      <c r="O299" s="6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30" x14ac:dyDescent="0.2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s="5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8257</v>
      </c>
      <c r="O300" s="6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60" x14ac:dyDescent="0.2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s="5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8257</v>
      </c>
      <c r="O301" s="6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60" x14ac:dyDescent="0.2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s="5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8257</v>
      </c>
      <c r="O302" s="6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5" x14ac:dyDescent="0.2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s="5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8257</v>
      </c>
      <c r="O303" s="6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60" x14ac:dyDescent="0.2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s="5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8257</v>
      </c>
      <c r="O304" s="6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5" x14ac:dyDescent="0.2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s="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8257</v>
      </c>
      <c r="O305" s="6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30" x14ac:dyDescent="0.2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s="5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8257</v>
      </c>
      <c r="O306" s="6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45" x14ac:dyDescent="0.2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s="5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8257</v>
      </c>
      <c r="O307" s="6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30" x14ac:dyDescent="0.2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s="5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8257</v>
      </c>
      <c r="O308" s="6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x14ac:dyDescent="0.2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s="5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8257</v>
      </c>
      <c r="O309" s="6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60" x14ac:dyDescent="0.2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s="5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8257</v>
      </c>
      <c r="O310" s="6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60" x14ac:dyDescent="0.2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s="5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8257</v>
      </c>
      <c r="O311" s="6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5" x14ac:dyDescent="0.2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s="5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8257</v>
      </c>
      <c r="O312" s="6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5" x14ac:dyDescent="0.2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s="5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8257</v>
      </c>
      <c r="O313" s="6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60" x14ac:dyDescent="0.2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s="5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8257</v>
      </c>
      <c r="O314" s="6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60" x14ac:dyDescent="0.2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s="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8257</v>
      </c>
      <c r="O315" s="6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60" x14ac:dyDescent="0.2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s="5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8257</v>
      </c>
      <c r="O316" s="6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5" x14ac:dyDescent="0.2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s="5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8257</v>
      </c>
      <c r="O317" s="6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45" x14ac:dyDescent="0.2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s="5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8257</v>
      </c>
      <c r="O318" s="6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45" x14ac:dyDescent="0.2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s="5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8257</v>
      </c>
      <c r="O319" s="6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5" x14ac:dyDescent="0.2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s="5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8257</v>
      </c>
      <c r="O320" s="6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60" x14ac:dyDescent="0.2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s="5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8257</v>
      </c>
      <c r="O321" s="6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60" x14ac:dyDescent="0.2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s="5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8257</v>
      </c>
      <c r="O322" s="6">
        <f t="shared" ref="O322:O385" si="30">E322/D322</f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5" x14ac:dyDescent="0.2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s="5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8257</v>
      </c>
      <c r="O323" s="6">
        <f t="shared" si="30"/>
        <v>1.0266285714285714</v>
      </c>
      <c r="P323" s="9">
        <f t="shared" ref="P323:P386" si="31">IF(L323=0, 0, 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 LEN(N323)-SEARCH("/",N323,1))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s="5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8257</v>
      </c>
      <c r="O324" s="6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60" x14ac:dyDescent="0.2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s="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8257</v>
      </c>
      <c r="O325" s="6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5" x14ac:dyDescent="0.2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s="5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8257</v>
      </c>
      <c r="O326" s="6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5" x14ac:dyDescent="0.2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s="5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8257</v>
      </c>
      <c r="O327" s="6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5" x14ac:dyDescent="0.2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s="5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8257</v>
      </c>
      <c r="O328" s="6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60" x14ac:dyDescent="0.2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s="5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8257</v>
      </c>
      <c r="O329" s="6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5" x14ac:dyDescent="0.2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s="5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8257</v>
      </c>
      <c r="O330" s="6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5" x14ac:dyDescent="0.2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s="5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8257</v>
      </c>
      <c r="O331" s="6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60" x14ac:dyDescent="0.2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s="5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8257</v>
      </c>
      <c r="O332" s="6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5" x14ac:dyDescent="0.2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s="5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8257</v>
      </c>
      <c r="O333" s="6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60" x14ac:dyDescent="0.2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s="5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8257</v>
      </c>
      <c r="O334" s="6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60" x14ac:dyDescent="0.2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s="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8257</v>
      </c>
      <c r="O335" s="6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60" x14ac:dyDescent="0.2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s="5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8257</v>
      </c>
      <c r="O336" s="6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60" x14ac:dyDescent="0.2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s="5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8257</v>
      </c>
      <c r="O337" s="6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5" x14ac:dyDescent="0.2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s="5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8257</v>
      </c>
      <c r="O338" s="6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60" x14ac:dyDescent="0.2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s="5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8257</v>
      </c>
      <c r="O339" s="6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60" x14ac:dyDescent="0.2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s="5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8257</v>
      </c>
      <c r="O340" s="6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5" x14ac:dyDescent="0.2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s="5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8257</v>
      </c>
      <c r="O341" s="6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5" x14ac:dyDescent="0.2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s="5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8257</v>
      </c>
      <c r="O342" s="6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60" x14ac:dyDescent="0.2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s="5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8257</v>
      </c>
      <c r="O343" s="6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30" x14ac:dyDescent="0.2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s="5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8257</v>
      </c>
      <c r="O344" s="6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60" x14ac:dyDescent="0.2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s="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8257</v>
      </c>
      <c r="O345" s="6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60" x14ac:dyDescent="0.2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s="5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8257</v>
      </c>
      <c r="O346" s="6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5" x14ac:dyDescent="0.2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s="5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8257</v>
      </c>
      <c r="O347" s="6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60" x14ac:dyDescent="0.2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s="5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8257</v>
      </c>
      <c r="O348" s="6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60" x14ac:dyDescent="0.2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s="5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8257</v>
      </c>
      <c r="O349" s="6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60" x14ac:dyDescent="0.2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s="5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8257</v>
      </c>
      <c r="O350" s="6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45" x14ac:dyDescent="0.2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s="5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8257</v>
      </c>
      <c r="O351" s="6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5" x14ac:dyDescent="0.2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s="5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8257</v>
      </c>
      <c r="O352" s="6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60" x14ac:dyDescent="0.2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s="5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8257</v>
      </c>
      <c r="O353" s="6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60" x14ac:dyDescent="0.2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s="5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8257</v>
      </c>
      <c r="O354" s="6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60" x14ac:dyDescent="0.2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s="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8257</v>
      </c>
      <c r="O355" s="6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60" x14ac:dyDescent="0.2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s="5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8257</v>
      </c>
      <c r="O356" s="6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45" x14ac:dyDescent="0.2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s="5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8257</v>
      </c>
      <c r="O357" s="6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45" x14ac:dyDescent="0.2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s="5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8257</v>
      </c>
      <c r="O358" s="6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60" x14ac:dyDescent="0.2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s="5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8257</v>
      </c>
      <c r="O359" s="6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5" x14ac:dyDescent="0.2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s="5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8257</v>
      </c>
      <c r="O360" s="6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5" x14ac:dyDescent="0.2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s="5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8257</v>
      </c>
      <c r="O361" s="6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60" x14ac:dyDescent="0.2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s="5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8257</v>
      </c>
      <c r="O362" s="6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60" x14ac:dyDescent="0.2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s="5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8257</v>
      </c>
      <c r="O363" s="6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60" x14ac:dyDescent="0.2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s="5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8257</v>
      </c>
      <c r="O364" s="6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60" x14ac:dyDescent="0.2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s="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8257</v>
      </c>
      <c r="O365" s="6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60" x14ac:dyDescent="0.2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s="5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8257</v>
      </c>
      <c r="O366" s="6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5" x14ac:dyDescent="0.2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s="5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8257</v>
      </c>
      <c r="O367" s="6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5" x14ac:dyDescent="0.2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s="5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8257</v>
      </c>
      <c r="O368" s="6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60" x14ac:dyDescent="0.2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s="5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8257</v>
      </c>
      <c r="O369" s="6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60" x14ac:dyDescent="0.2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s="5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8257</v>
      </c>
      <c r="O370" s="6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60" x14ac:dyDescent="0.2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s="5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8257</v>
      </c>
      <c r="O371" s="6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60" x14ac:dyDescent="0.2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s="5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8257</v>
      </c>
      <c r="O372" s="6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60" x14ac:dyDescent="0.2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s="5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8257</v>
      </c>
      <c r="O373" s="6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30" x14ac:dyDescent="0.2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s="5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8257</v>
      </c>
      <c r="O374" s="6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5" x14ac:dyDescent="0.2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s="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8257</v>
      </c>
      <c r="O375" s="6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60" x14ac:dyDescent="0.2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s="5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8257</v>
      </c>
      <c r="O376" s="6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60" x14ac:dyDescent="0.2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s="5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8257</v>
      </c>
      <c r="O377" s="6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60" x14ac:dyDescent="0.2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s="5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8257</v>
      </c>
      <c r="O378" s="6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5" x14ac:dyDescent="0.2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s="5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8257</v>
      </c>
      <c r="O379" s="6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60" x14ac:dyDescent="0.2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s="5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8257</v>
      </c>
      <c r="O380" s="6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60" x14ac:dyDescent="0.2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s="5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8257</v>
      </c>
      <c r="O381" s="6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60" x14ac:dyDescent="0.2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s="5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8257</v>
      </c>
      <c r="O382" s="6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5" x14ac:dyDescent="0.2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s="5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8257</v>
      </c>
      <c r="O383" s="6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60" x14ac:dyDescent="0.2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s="5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8257</v>
      </c>
      <c r="O384" s="6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60" x14ac:dyDescent="0.2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s="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8257</v>
      </c>
      <c r="O385" s="6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60" x14ac:dyDescent="0.2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s="5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8257</v>
      </c>
      <c r="O386" s="6">
        <f t="shared" ref="O386:O449" si="36">E386/D386</f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60" x14ac:dyDescent="0.2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s="5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8257</v>
      </c>
      <c r="O387" s="6">
        <f t="shared" si="36"/>
        <v>1.05982</v>
      </c>
      <c r="P387" s="9">
        <f t="shared" ref="P387:P450" si="37">IF(L387=0, 0, 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 LEN(N387)-SEARCH("/",N387,1))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s="5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8257</v>
      </c>
      <c r="O388" s="6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60" x14ac:dyDescent="0.2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s="5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8257</v>
      </c>
      <c r="O389" s="6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5" x14ac:dyDescent="0.2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s="5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8257</v>
      </c>
      <c r="O390" s="6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60" x14ac:dyDescent="0.2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s="5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8257</v>
      </c>
      <c r="O391" s="6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5" x14ac:dyDescent="0.2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s="5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8257</v>
      </c>
      <c r="O392" s="6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5" x14ac:dyDescent="0.2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s="5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8257</v>
      </c>
      <c r="O393" s="6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60" x14ac:dyDescent="0.2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s="5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8257</v>
      </c>
      <c r="O394" s="6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45" x14ac:dyDescent="0.2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s="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8257</v>
      </c>
      <c r="O395" s="6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60" x14ac:dyDescent="0.2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s="5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8257</v>
      </c>
      <c r="O396" s="6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5" x14ac:dyDescent="0.2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s="5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8257</v>
      </c>
      <c r="O397" s="6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5" x14ac:dyDescent="0.2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s="5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8257</v>
      </c>
      <c r="O398" s="6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60" x14ac:dyDescent="0.2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s="5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8257</v>
      </c>
      <c r="O399" s="6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5" x14ac:dyDescent="0.2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s="5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8257</v>
      </c>
      <c r="O400" s="6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60" x14ac:dyDescent="0.2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s="5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8257</v>
      </c>
      <c r="O401" s="6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5" x14ac:dyDescent="0.2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s="5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8257</v>
      </c>
      <c r="O402" s="6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60" x14ac:dyDescent="0.2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s="5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8257</v>
      </c>
      <c r="O403" s="6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60" x14ac:dyDescent="0.2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s="5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8257</v>
      </c>
      <c r="O404" s="6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5" x14ac:dyDescent="0.2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s="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8257</v>
      </c>
      <c r="O405" s="6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5" x14ac:dyDescent="0.2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s="5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8257</v>
      </c>
      <c r="O406" s="6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45" x14ac:dyDescent="0.2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s="5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8257</v>
      </c>
      <c r="O407" s="6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60" x14ac:dyDescent="0.2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s="5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8257</v>
      </c>
      <c r="O408" s="6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5" x14ac:dyDescent="0.2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s="5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8257</v>
      </c>
      <c r="O409" s="6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5" x14ac:dyDescent="0.2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s="5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8257</v>
      </c>
      <c r="O410" s="6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5" x14ac:dyDescent="0.2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s="5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8257</v>
      </c>
      <c r="O411" s="6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5" x14ac:dyDescent="0.2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s="5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8257</v>
      </c>
      <c r="O412" s="6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60" x14ac:dyDescent="0.2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s="5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8257</v>
      </c>
      <c r="O413" s="6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60" x14ac:dyDescent="0.2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s="5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8257</v>
      </c>
      <c r="O414" s="6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5" x14ac:dyDescent="0.2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s="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8257</v>
      </c>
      <c r="O415" s="6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60" x14ac:dyDescent="0.2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s="5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8257</v>
      </c>
      <c r="O416" s="6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60" x14ac:dyDescent="0.2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s="5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8257</v>
      </c>
      <c r="O417" s="6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45" x14ac:dyDescent="0.2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s="5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8257</v>
      </c>
      <c r="O418" s="6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60" x14ac:dyDescent="0.2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s="5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8257</v>
      </c>
      <c r="O419" s="6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60" x14ac:dyDescent="0.2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s="5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8257</v>
      </c>
      <c r="O420" s="6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5" x14ac:dyDescent="0.2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s="5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8257</v>
      </c>
      <c r="O421" s="6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60" x14ac:dyDescent="0.2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s="5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8258</v>
      </c>
      <c r="O422" s="6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60" x14ac:dyDescent="0.2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s="5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8258</v>
      </c>
      <c r="O423" s="6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60" x14ac:dyDescent="0.2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s="5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8258</v>
      </c>
      <c r="O424" s="6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5" x14ac:dyDescent="0.2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s="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8258</v>
      </c>
      <c r="O425" s="6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5" x14ac:dyDescent="0.2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s="5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8258</v>
      </c>
      <c r="O426" s="6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60" x14ac:dyDescent="0.2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s="5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8258</v>
      </c>
      <c r="O427" s="6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60" x14ac:dyDescent="0.2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s="5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8258</v>
      </c>
      <c r="O428" s="6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60" x14ac:dyDescent="0.2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s="5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8258</v>
      </c>
      <c r="O429" s="6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30" x14ac:dyDescent="0.2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s="5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8258</v>
      </c>
      <c r="O430" s="6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60" x14ac:dyDescent="0.2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s="5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8258</v>
      </c>
      <c r="O431" s="6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45" x14ac:dyDescent="0.2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s="5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8258</v>
      </c>
      <c r="O432" s="6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5" x14ac:dyDescent="0.2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s="5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8258</v>
      </c>
      <c r="O433" s="6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60" x14ac:dyDescent="0.2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s="5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8258</v>
      </c>
      <c r="O434" s="6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60" x14ac:dyDescent="0.2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s="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8258</v>
      </c>
      <c r="O435" s="6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60" x14ac:dyDescent="0.2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s="5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8258</v>
      </c>
      <c r="O436" s="6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60" x14ac:dyDescent="0.2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s="5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8258</v>
      </c>
      <c r="O437" s="6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5" x14ac:dyDescent="0.2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s="5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8258</v>
      </c>
      <c r="O438" s="6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5" x14ac:dyDescent="0.2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s="5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8258</v>
      </c>
      <c r="O439" s="6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5" x14ac:dyDescent="0.2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s="5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8258</v>
      </c>
      <c r="O440" s="6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60" x14ac:dyDescent="0.2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s="5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8258</v>
      </c>
      <c r="O441" s="6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5" x14ac:dyDescent="0.2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s="5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8258</v>
      </c>
      <c r="O442" s="6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60" x14ac:dyDescent="0.2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s="5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8258</v>
      </c>
      <c r="O443" s="6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2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s="5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8258</v>
      </c>
      <c r="O444" s="6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5" x14ac:dyDescent="0.2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s="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8258</v>
      </c>
      <c r="O445" s="6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45" x14ac:dyDescent="0.2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s="5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8258</v>
      </c>
      <c r="O446" s="6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5" x14ac:dyDescent="0.2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s="5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8258</v>
      </c>
      <c r="O447" s="6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60" x14ac:dyDescent="0.2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s="5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8258</v>
      </c>
      <c r="O448" s="6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60" x14ac:dyDescent="0.2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s="5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8258</v>
      </c>
      <c r="O449" s="6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60" x14ac:dyDescent="0.2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s="5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8258</v>
      </c>
      <c r="O450" s="6">
        <f t="shared" ref="O450:O513" si="42">E450/D450</f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60" x14ac:dyDescent="0.2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s="5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8258</v>
      </c>
      <c r="O451" s="6">
        <f t="shared" si="42"/>
        <v>2.2499999999999999E-2</v>
      </c>
      <c r="P451" s="9">
        <f t="shared" ref="P451:P514" si="43">IF(L451=0, 0, E451/L451)</f>
        <v>9</v>
      </c>
      <c r="Q451" t="str">
        <f t="shared" ref="Q451:Q514" si="44">LEFT(N451,SEARCH("/",N451,1)-1)</f>
        <v>film &amp; video</v>
      </c>
      <c r="R451" t="str">
        <f t="shared" ref="R451:R514" si="45">RIGHT(N451, LEN(N451)-SEARCH("/",N451,1))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s="5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8258</v>
      </c>
      <c r="O452" s="6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60" x14ac:dyDescent="0.2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s="5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8258</v>
      </c>
      <c r="O453" s="6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45" x14ac:dyDescent="0.2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s="5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8258</v>
      </c>
      <c r="O454" s="6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60" x14ac:dyDescent="0.2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s="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8258</v>
      </c>
      <c r="O455" s="6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5" x14ac:dyDescent="0.2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s="5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8258</v>
      </c>
      <c r="O456" s="6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60" x14ac:dyDescent="0.2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s="5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8258</v>
      </c>
      <c r="O457" s="6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60" x14ac:dyDescent="0.2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s="5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8258</v>
      </c>
      <c r="O458" s="6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60" x14ac:dyDescent="0.2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s="5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8258</v>
      </c>
      <c r="O459" s="6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5" x14ac:dyDescent="0.2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s="5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8258</v>
      </c>
      <c r="O460" s="6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60" x14ac:dyDescent="0.2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s="5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8258</v>
      </c>
      <c r="O461" s="6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30" x14ac:dyDescent="0.2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s="5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8258</v>
      </c>
      <c r="O462" s="6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60" x14ac:dyDescent="0.2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s="5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8258</v>
      </c>
      <c r="O463" s="6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60" x14ac:dyDescent="0.2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s="5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8258</v>
      </c>
      <c r="O464" s="6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5" x14ac:dyDescent="0.2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s="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8258</v>
      </c>
      <c r="O465" s="6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45" x14ac:dyDescent="0.2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s="5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8258</v>
      </c>
      <c r="O466" s="6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ht="30" x14ac:dyDescent="0.2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s="5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8258</v>
      </c>
      <c r="O467" s="6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5" x14ac:dyDescent="0.2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s="5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8258</v>
      </c>
      <c r="O468" s="6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60" x14ac:dyDescent="0.2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s="5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8258</v>
      </c>
      <c r="O469" s="6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60" x14ac:dyDescent="0.2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s="5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8258</v>
      </c>
      <c r="O470" s="6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30" x14ac:dyDescent="0.2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s="5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8258</v>
      </c>
      <c r="O471" s="6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60" x14ac:dyDescent="0.2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s="5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8258</v>
      </c>
      <c r="O472" s="6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60" x14ac:dyDescent="0.2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s="5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8258</v>
      </c>
      <c r="O473" s="6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60" x14ac:dyDescent="0.2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s="5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8258</v>
      </c>
      <c r="O474" s="6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5" x14ac:dyDescent="0.2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s="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8258</v>
      </c>
      <c r="O475" s="6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5" x14ac:dyDescent="0.2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s="5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8258</v>
      </c>
      <c r="O476" s="6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60" x14ac:dyDescent="0.2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s="5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8258</v>
      </c>
      <c r="O477" s="6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30" x14ac:dyDescent="0.2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s="5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8258</v>
      </c>
      <c r="O478" s="6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60" x14ac:dyDescent="0.2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s="5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8258</v>
      </c>
      <c r="O479" s="6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5" x14ac:dyDescent="0.2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s="5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8258</v>
      </c>
      <c r="O480" s="6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5" x14ac:dyDescent="0.2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s="5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8258</v>
      </c>
      <c r="O481" s="6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60" x14ac:dyDescent="0.2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s="5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8258</v>
      </c>
      <c r="O482" s="6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60" x14ac:dyDescent="0.2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s="5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8258</v>
      </c>
      <c r="O483" s="6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5" x14ac:dyDescent="0.2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s="5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8258</v>
      </c>
      <c r="O484" s="6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60" x14ac:dyDescent="0.2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s="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8258</v>
      </c>
      <c r="O485" s="6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60" x14ac:dyDescent="0.2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s="5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8258</v>
      </c>
      <c r="O486" s="6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45" x14ac:dyDescent="0.2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s="5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8258</v>
      </c>
      <c r="O487" s="6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60" x14ac:dyDescent="0.2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s="5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8258</v>
      </c>
      <c r="O488" s="6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60" x14ac:dyDescent="0.2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s="5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8258</v>
      </c>
      <c r="O489" s="6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45" x14ac:dyDescent="0.2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s="5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8258</v>
      </c>
      <c r="O490" s="6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5" x14ac:dyDescent="0.2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s="5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8258</v>
      </c>
      <c r="O491" s="6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2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s="5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8258</v>
      </c>
      <c r="O492" s="6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5" x14ac:dyDescent="0.2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s="5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8258</v>
      </c>
      <c r="O493" s="6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60" x14ac:dyDescent="0.2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s="5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8258</v>
      </c>
      <c r="O494" s="6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5" x14ac:dyDescent="0.2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s="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8258</v>
      </c>
      <c r="O495" s="6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60" x14ac:dyDescent="0.2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s="5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8258</v>
      </c>
      <c r="O496" s="6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5" x14ac:dyDescent="0.2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s="5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8258</v>
      </c>
      <c r="O497" s="6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45" x14ac:dyDescent="0.2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s="5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8258</v>
      </c>
      <c r="O498" s="6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x14ac:dyDescent="0.2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s="5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8258</v>
      </c>
      <c r="O499" s="6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5" x14ac:dyDescent="0.2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s="5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8258</v>
      </c>
      <c r="O500" s="6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60" x14ac:dyDescent="0.2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s="5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8258</v>
      </c>
      <c r="O501" s="6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60" x14ac:dyDescent="0.2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s="5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8258</v>
      </c>
      <c r="O502" s="6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60" x14ac:dyDescent="0.2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s="5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8258</v>
      </c>
      <c r="O503" s="6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60" x14ac:dyDescent="0.2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s="5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8258</v>
      </c>
      <c r="O504" s="6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60" x14ac:dyDescent="0.2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s="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8258</v>
      </c>
      <c r="O505" s="6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60" x14ac:dyDescent="0.2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s="5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8258</v>
      </c>
      <c r="O506" s="6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5" x14ac:dyDescent="0.2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s="5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8258</v>
      </c>
      <c r="O507" s="6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5" x14ac:dyDescent="0.2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s="5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8258</v>
      </c>
      <c r="O508" s="6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60" x14ac:dyDescent="0.2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s="5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8258</v>
      </c>
      <c r="O509" s="6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60" x14ac:dyDescent="0.2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s="5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8258</v>
      </c>
      <c r="O510" s="6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5" x14ac:dyDescent="0.2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s="5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8258</v>
      </c>
      <c r="O511" s="6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5" x14ac:dyDescent="0.2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s="5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8258</v>
      </c>
      <c r="O512" s="6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5" x14ac:dyDescent="0.2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s="5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8258</v>
      </c>
      <c r="O513" s="6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60" x14ac:dyDescent="0.2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s="5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8258</v>
      </c>
      <c r="O514" s="6">
        <f t="shared" ref="O514:O577" si="48">E514/D514</f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45" x14ac:dyDescent="0.2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s="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8258</v>
      </c>
      <c r="O515" s="6">
        <f t="shared" si="48"/>
        <v>0.13924</v>
      </c>
      <c r="P515" s="9">
        <f t="shared" ref="P515:P578" si="49">IF(L515=0, 0, 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 LEN(N515)-SEARCH("/",N515,1))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s="5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8258</v>
      </c>
      <c r="O516" s="6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5" x14ac:dyDescent="0.2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s="5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8258</v>
      </c>
      <c r="O517" s="6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30" x14ac:dyDescent="0.2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s="5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8258</v>
      </c>
      <c r="O518" s="6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60" x14ac:dyDescent="0.2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s="5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8258</v>
      </c>
      <c r="O519" s="6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60" x14ac:dyDescent="0.2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s="5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8258</v>
      </c>
      <c r="O520" s="6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5" x14ac:dyDescent="0.2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s="5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8258</v>
      </c>
      <c r="O521" s="6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60" x14ac:dyDescent="0.2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s="5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8259</v>
      </c>
      <c r="O522" s="6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60" x14ac:dyDescent="0.2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s="5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8259</v>
      </c>
      <c r="O523" s="6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5" x14ac:dyDescent="0.2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s="5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8259</v>
      </c>
      <c r="O524" s="6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60" x14ac:dyDescent="0.2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s="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8259</v>
      </c>
      <c r="O525" s="6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60" x14ac:dyDescent="0.2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s="5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8259</v>
      </c>
      <c r="O526" s="6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60" x14ac:dyDescent="0.2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s="5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8259</v>
      </c>
      <c r="O527" s="6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5" x14ac:dyDescent="0.2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s="5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8259</v>
      </c>
      <c r="O528" s="6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60" x14ac:dyDescent="0.2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s="5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8259</v>
      </c>
      <c r="O529" s="6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30" x14ac:dyDescent="0.2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s="5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8259</v>
      </c>
      <c r="O530" s="6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60" x14ac:dyDescent="0.2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s="5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8259</v>
      </c>
      <c r="O531" s="6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60" x14ac:dyDescent="0.2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s="5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8259</v>
      </c>
      <c r="O532" s="6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60" x14ac:dyDescent="0.2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s="5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8259</v>
      </c>
      <c r="O533" s="6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60" x14ac:dyDescent="0.2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s="5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8259</v>
      </c>
      <c r="O534" s="6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60" x14ac:dyDescent="0.2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s="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8259</v>
      </c>
      <c r="O535" s="6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60" x14ac:dyDescent="0.2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s="5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8259</v>
      </c>
      <c r="O536" s="6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45" x14ac:dyDescent="0.2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s="5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8259</v>
      </c>
      <c r="O537" s="6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60" x14ac:dyDescent="0.2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s="5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8259</v>
      </c>
      <c r="O538" s="6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60" x14ac:dyDescent="0.2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s="5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8259</v>
      </c>
      <c r="O539" s="6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60" x14ac:dyDescent="0.2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s="5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8259</v>
      </c>
      <c r="O540" s="6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5" x14ac:dyDescent="0.2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s="5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8259</v>
      </c>
      <c r="O541" s="6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60" x14ac:dyDescent="0.2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s="5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8260</v>
      </c>
      <c r="O542" s="6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5" x14ac:dyDescent="0.2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s="5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8260</v>
      </c>
      <c r="O543" s="6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5" x14ac:dyDescent="0.2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s="5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8260</v>
      </c>
      <c r="O544" s="6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60" x14ac:dyDescent="0.2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s="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8260</v>
      </c>
      <c r="O545" s="6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60" x14ac:dyDescent="0.2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s="5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8260</v>
      </c>
      <c r="O546" s="6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60" x14ac:dyDescent="0.2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s="5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8260</v>
      </c>
      <c r="O547" s="6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60" x14ac:dyDescent="0.2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s="5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8260</v>
      </c>
      <c r="O548" s="6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60" x14ac:dyDescent="0.2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s="5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8260</v>
      </c>
      <c r="O549" s="6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5" x14ac:dyDescent="0.2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s="5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8260</v>
      </c>
      <c r="O550" s="6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60" x14ac:dyDescent="0.2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s="5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8260</v>
      </c>
      <c r="O551" s="6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60" x14ac:dyDescent="0.2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s="5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8260</v>
      </c>
      <c r="O552" s="6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60" x14ac:dyDescent="0.2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s="5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8260</v>
      </c>
      <c r="O553" s="6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5" x14ac:dyDescent="0.2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s="5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8260</v>
      </c>
      <c r="O554" s="6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5" x14ac:dyDescent="0.2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s="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8260</v>
      </c>
      <c r="O555" s="6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60" x14ac:dyDescent="0.2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s="5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8260</v>
      </c>
      <c r="O556" s="6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60" x14ac:dyDescent="0.2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s="5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8260</v>
      </c>
      <c r="O557" s="6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30" x14ac:dyDescent="0.2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s="5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8260</v>
      </c>
      <c r="O558" s="6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60" x14ac:dyDescent="0.2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s="5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8260</v>
      </c>
      <c r="O559" s="6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60" x14ac:dyDescent="0.2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s="5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8260</v>
      </c>
      <c r="O560" s="6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60" x14ac:dyDescent="0.2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s="5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8260</v>
      </c>
      <c r="O561" s="6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5" x14ac:dyDescent="0.2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s="5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8260</v>
      </c>
      <c r="O562" s="6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60" x14ac:dyDescent="0.2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s="5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8260</v>
      </c>
      <c r="O563" s="6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60" x14ac:dyDescent="0.2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s="5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8260</v>
      </c>
      <c r="O564" s="6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60" x14ac:dyDescent="0.2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s="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8260</v>
      </c>
      <c r="O565" s="6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60" x14ac:dyDescent="0.2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s="5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8260</v>
      </c>
      <c r="O566" s="6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60" x14ac:dyDescent="0.2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s="5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8260</v>
      </c>
      <c r="O567" s="6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60" x14ac:dyDescent="0.2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s="5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8260</v>
      </c>
      <c r="O568" s="6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60" x14ac:dyDescent="0.2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s="5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8260</v>
      </c>
      <c r="O569" s="6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75" x14ac:dyDescent="0.2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s="5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8260</v>
      </c>
      <c r="O570" s="6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5" x14ac:dyDescent="0.2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s="5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8260</v>
      </c>
      <c r="O571" s="6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30" x14ac:dyDescent="0.2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s="5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8260</v>
      </c>
      <c r="O572" s="6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60" x14ac:dyDescent="0.2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s="5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8260</v>
      </c>
      <c r="O573" s="6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60" x14ac:dyDescent="0.2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s="5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8260</v>
      </c>
      <c r="O574" s="6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60" x14ac:dyDescent="0.2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s="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8260</v>
      </c>
      <c r="O575" s="6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60" x14ac:dyDescent="0.2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s="5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8260</v>
      </c>
      <c r="O576" s="6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60" x14ac:dyDescent="0.2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s="5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8260</v>
      </c>
      <c r="O577" s="6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5" x14ac:dyDescent="0.2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s="5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8260</v>
      </c>
      <c r="O578" s="6">
        <f t="shared" ref="O578:O641" si="54">E578/D578</f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60" x14ac:dyDescent="0.2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s="5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8260</v>
      </c>
      <c r="O579" s="6">
        <f t="shared" si="54"/>
        <v>2E-3</v>
      </c>
      <c r="P579" s="9">
        <f t="shared" ref="P579:P642" si="55">IF(L579=0, 0, E579/L579)</f>
        <v>10</v>
      </c>
      <c r="Q579" t="str">
        <f t="shared" ref="Q579:Q642" si="56">LEFT(N579,SEARCH("/",N579,1)-1)</f>
        <v>technology</v>
      </c>
      <c r="R579" t="str">
        <f t="shared" ref="R579:R642" si="57">RIGHT(N579, LEN(N579)-SEARCH("/",N579,1))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s="5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8260</v>
      </c>
      <c r="O580" s="6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45" x14ac:dyDescent="0.2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s="5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8260</v>
      </c>
      <c r="O581" s="6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60" x14ac:dyDescent="0.2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s="5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8260</v>
      </c>
      <c r="O582" s="6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60" x14ac:dyDescent="0.2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s="5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8260</v>
      </c>
      <c r="O583" s="6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60" x14ac:dyDescent="0.2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s="5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8260</v>
      </c>
      <c r="O584" s="6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45" x14ac:dyDescent="0.2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s="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8260</v>
      </c>
      <c r="O585" s="6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45" x14ac:dyDescent="0.2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s="5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8260</v>
      </c>
      <c r="O586" s="6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5" x14ac:dyDescent="0.2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s="5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8260</v>
      </c>
      <c r="O587" s="6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5" x14ac:dyDescent="0.2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s="5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8260</v>
      </c>
      <c r="O588" s="6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5" x14ac:dyDescent="0.2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s="5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8260</v>
      </c>
      <c r="O589" s="6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60" x14ac:dyDescent="0.2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s="5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8260</v>
      </c>
      <c r="O590" s="6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x14ac:dyDescent="0.2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s="5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8260</v>
      </c>
      <c r="O591" s="6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60" x14ac:dyDescent="0.2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s="5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8260</v>
      </c>
      <c r="O592" s="6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5" x14ac:dyDescent="0.2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s="5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8260</v>
      </c>
      <c r="O593" s="6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60" x14ac:dyDescent="0.2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s="5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8260</v>
      </c>
      <c r="O594" s="6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60" x14ac:dyDescent="0.2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s="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8260</v>
      </c>
      <c r="O595" s="6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30" x14ac:dyDescent="0.2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s="5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8260</v>
      </c>
      <c r="O596" s="6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60" x14ac:dyDescent="0.2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s="5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8260</v>
      </c>
      <c r="O597" s="6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45" x14ac:dyDescent="0.2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s="5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8260</v>
      </c>
      <c r="O598" s="6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5" x14ac:dyDescent="0.2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s="5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8260</v>
      </c>
      <c r="O599" s="6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30" x14ac:dyDescent="0.2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s="5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8260</v>
      </c>
      <c r="O600" s="6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60" x14ac:dyDescent="0.2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s="5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8260</v>
      </c>
      <c r="O601" s="6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30" x14ac:dyDescent="0.2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s="5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8260</v>
      </c>
      <c r="O602" s="6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60" x14ac:dyDescent="0.2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s="5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8260</v>
      </c>
      <c r="O603" s="6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5" x14ac:dyDescent="0.2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s="5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8260</v>
      </c>
      <c r="O604" s="6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5" x14ac:dyDescent="0.2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s="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8260</v>
      </c>
      <c r="O605" s="6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60" x14ac:dyDescent="0.2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s="5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8260</v>
      </c>
      <c r="O606" s="6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30" x14ac:dyDescent="0.2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s="5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8260</v>
      </c>
      <c r="O607" s="6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60" x14ac:dyDescent="0.2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s="5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8260</v>
      </c>
      <c r="O608" s="6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60" x14ac:dyDescent="0.2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s="5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8260</v>
      </c>
      <c r="O609" s="6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60" x14ac:dyDescent="0.2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s="5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8260</v>
      </c>
      <c r="O610" s="6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60" x14ac:dyDescent="0.2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s="5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8260</v>
      </c>
      <c r="O611" s="6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5" x14ac:dyDescent="0.2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s="5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8260</v>
      </c>
      <c r="O612" s="6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60" x14ac:dyDescent="0.2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s="5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8260</v>
      </c>
      <c r="O613" s="6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30" x14ac:dyDescent="0.2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s="5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8260</v>
      </c>
      <c r="O614" s="6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60" x14ac:dyDescent="0.2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s="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8260</v>
      </c>
      <c r="O615" s="6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5" x14ac:dyDescent="0.2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s="5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8260</v>
      </c>
      <c r="O616" s="6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5" x14ac:dyDescent="0.2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s="5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8260</v>
      </c>
      <c r="O617" s="6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60" x14ac:dyDescent="0.2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s="5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8260</v>
      </c>
      <c r="O618" s="6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60" x14ac:dyDescent="0.2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s="5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8260</v>
      </c>
      <c r="O619" s="6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60" x14ac:dyDescent="0.2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s="5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8260</v>
      </c>
      <c r="O620" s="6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30" x14ac:dyDescent="0.2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s="5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8260</v>
      </c>
      <c r="O621" s="6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5" x14ac:dyDescent="0.2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s="5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8260</v>
      </c>
      <c r="O622" s="6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60" x14ac:dyDescent="0.2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s="5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8260</v>
      </c>
      <c r="O623" s="6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60" x14ac:dyDescent="0.2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s="5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8260</v>
      </c>
      <c r="O624" s="6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60" x14ac:dyDescent="0.2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s="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8260</v>
      </c>
      <c r="O625" s="6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5" x14ac:dyDescent="0.2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s="5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8260</v>
      </c>
      <c r="O626" s="6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60" x14ac:dyDescent="0.2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s="5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8260</v>
      </c>
      <c r="O627" s="6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60" x14ac:dyDescent="0.2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s="5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8260</v>
      </c>
      <c r="O628" s="6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60" x14ac:dyDescent="0.2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s="5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8260</v>
      </c>
      <c r="O629" s="6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5" x14ac:dyDescent="0.2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s="5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8260</v>
      </c>
      <c r="O630" s="6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60" x14ac:dyDescent="0.2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s="5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8260</v>
      </c>
      <c r="O631" s="6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60" x14ac:dyDescent="0.2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s="5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8260</v>
      </c>
      <c r="O632" s="6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45" x14ac:dyDescent="0.2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s="5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8260</v>
      </c>
      <c r="O633" s="6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45" x14ac:dyDescent="0.2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s="5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8260</v>
      </c>
      <c r="O634" s="6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5" x14ac:dyDescent="0.2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s="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8260</v>
      </c>
      <c r="O635" s="6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45" x14ac:dyDescent="0.2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s="5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8260</v>
      </c>
      <c r="O636" s="6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30" x14ac:dyDescent="0.2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s="5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8260</v>
      </c>
      <c r="O637" s="6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45" x14ac:dyDescent="0.2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s="5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8260</v>
      </c>
      <c r="O638" s="6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60" x14ac:dyDescent="0.2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s="5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8260</v>
      </c>
      <c r="O639" s="6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x14ac:dyDescent="0.2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s="5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8260</v>
      </c>
      <c r="O640" s="6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30" x14ac:dyDescent="0.2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s="5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8260</v>
      </c>
      <c r="O641" s="6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60" x14ac:dyDescent="0.2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s="5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8261</v>
      </c>
      <c r="O642" s="6">
        <f t="shared" ref="O642:O705" si="60">E642/D642</f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60" x14ac:dyDescent="0.2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s="5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8261</v>
      </c>
      <c r="O643" s="6">
        <f t="shared" si="60"/>
        <v>1.1916249999999999</v>
      </c>
      <c r="P643" s="9">
        <f t="shared" ref="P643:P706" si="61">IF(L643=0, 0, 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 LEN(N643)-SEARCH("/",N643,1))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s="5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8261</v>
      </c>
      <c r="O644" s="6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45" x14ac:dyDescent="0.2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s="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8261</v>
      </c>
      <c r="O645" s="6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60" x14ac:dyDescent="0.2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s="5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8261</v>
      </c>
      <c r="O646" s="6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30" x14ac:dyDescent="0.2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s="5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8261</v>
      </c>
      <c r="O647" s="6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60" x14ac:dyDescent="0.2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s="5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8261</v>
      </c>
      <c r="O648" s="6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60" x14ac:dyDescent="0.2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s="5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8261</v>
      </c>
      <c r="O649" s="6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30" x14ac:dyDescent="0.2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s="5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8261</v>
      </c>
      <c r="O650" s="6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60" x14ac:dyDescent="0.2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s="5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8261</v>
      </c>
      <c r="O651" s="6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60" x14ac:dyDescent="0.2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s="5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8261</v>
      </c>
      <c r="O652" s="6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60" x14ac:dyDescent="0.2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s="5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8261</v>
      </c>
      <c r="O653" s="6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60" x14ac:dyDescent="0.2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s="5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8261</v>
      </c>
      <c r="O654" s="6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60" x14ac:dyDescent="0.2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s="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8261</v>
      </c>
      <c r="O655" s="6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60" x14ac:dyDescent="0.2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s="5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8261</v>
      </c>
      <c r="O656" s="6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5" x14ac:dyDescent="0.2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s="5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8261</v>
      </c>
      <c r="O657" s="6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60" x14ac:dyDescent="0.2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s="5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8261</v>
      </c>
      <c r="O658" s="6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60" x14ac:dyDescent="0.2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s="5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8261</v>
      </c>
      <c r="O659" s="6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60" x14ac:dyDescent="0.2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s="5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8261</v>
      </c>
      <c r="O660" s="6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x14ac:dyDescent="0.2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s="5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8261</v>
      </c>
      <c r="O661" s="6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60" x14ac:dyDescent="0.2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s="5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8261</v>
      </c>
      <c r="O662" s="6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5" x14ac:dyDescent="0.2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s="5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8261</v>
      </c>
      <c r="O663" s="6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45" x14ac:dyDescent="0.2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s="5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8261</v>
      </c>
      <c r="O664" s="6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60" x14ac:dyDescent="0.2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s="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8261</v>
      </c>
      <c r="O665" s="6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60" x14ac:dyDescent="0.2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s="5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8261</v>
      </c>
      <c r="O666" s="6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60" x14ac:dyDescent="0.2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s="5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8261</v>
      </c>
      <c r="O667" s="6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60" x14ac:dyDescent="0.2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s="5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8261</v>
      </c>
      <c r="O668" s="6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60" x14ac:dyDescent="0.2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s="5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8261</v>
      </c>
      <c r="O669" s="6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5" x14ac:dyDescent="0.2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s="5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8261</v>
      </c>
      <c r="O670" s="6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60" x14ac:dyDescent="0.2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s="5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8261</v>
      </c>
      <c r="O671" s="6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60" x14ac:dyDescent="0.2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s="5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8261</v>
      </c>
      <c r="O672" s="6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60" x14ac:dyDescent="0.2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s="5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8261</v>
      </c>
      <c r="O673" s="6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60" x14ac:dyDescent="0.2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s="5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8261</v>
      </c>
      <c r="O674" s="6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60" x14ac:dyDescent="0.2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s="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8261</v>
      </c>
      <c r="O675" s="6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30" x14ac:dyDescent="0.2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s="5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8261</v>
      </c>
      <c r="O676" s="6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60" x14ac:dyDescent="0.2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s="5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8261</v>
      </c>
      <c r="O677" s="6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60" x14ac:dyDescent="0.2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s="5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8261</v>
      </c>
      <c r="O678" s="6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75" x14ac:dyDescent="0.2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s="5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8261</v>
      </c>
      <c r="O679" s="6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60" x14ac:dyDescent="0.2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s="5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8261</v>
      </c>
      <c r="O680" s="6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60" x14ac:dyDescent="0.2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s="5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8261</v>
      </c>
      <c r="O681" s="6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60" x14ac:dyDescent="0.2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s="5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8261</v>
      </c>
      <c r="O682" s="6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60" x14ac:dyDescent="0.2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s="5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8261</v>
      </c>
      <c r="O683" s="6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5" x14ac:dyDescent="0.2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s="5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8261</v>
      </c>
      <c r="O684" s="6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60" x14ac:dyDescent="0.2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s="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8261</v>
      </c>
      <c r="O685" s="6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30" x14ac:dyDescent="0.2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s="5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8261</v>
      </c>
      <c r="O686" s="6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60" x14ac:dyDescent="0.2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s="5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8261</v>
      </c>
      <c r="O687" s="6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60" x14ac:dyDescent="0.2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s="5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8261</v>
      </c>
      <c r="O688" s="6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60" x14ac:dyDescent="0.2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s="5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8261</v>
      </c>
      <c r="O689" s="6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60" x14ac:dyDescent="0.2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s="5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8261</v>
      </c>
      <c r="O690" s="6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60" x14ac:dyDescent="0.2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s="5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8261</v>
      </c>
      <c r="O691" s="6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30" x14ac:dyDescent="0.2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s="5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8261</v>
      </c>
      <c r="O692" s="6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5" x14ac:dyDescent="0.2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s="5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8261</v>
      </c>
      <c r="O693" s="6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60" x14ac:dyDescent="0.2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s="5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8261</v>
      </c>
      <c r="O694" s="6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45" x14ac:dyDescent="0.2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s="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8261</v>
      </c>
      <c r="O695" s="6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60" x14ac:dyDescent="0.2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s="5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8261</v>
      </c>
      <c r="O696" s="6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60" x14ac:dyDescent="0.2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s="5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8261</v>
      </c>
      <c r="O697" s="6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30" x14ac:dyDescent="0.2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s="5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8261</v>
      </c>
      <c r="O698" s="6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60" x14ac:dyDescent="0.2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s="5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8261</v>
      </c>
      <c r="O699" s="6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60" x14ac:dyDescent="0.2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s="5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8261</v>
      </c>
      <c r="O700" s="6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60" x14ac:dyDescent="0.2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s="5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8261</v>
      </c>
      <c r="O701" s="6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60" x14ac:dyDescent="0.2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s="5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8261</v>
      </c>
      <c r="O702" s="6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60" x14ac:dyDescent="0.2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s="5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8261</v>
      </c>
      <c r="O703" s="6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60" x14ac:dyDescent="0.2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s="5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8261</v>
      </c>
      <c r="O704" s="6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5" x14ac:dyDescent="0.2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s="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8261</v>
      </c>
      <c r="O705" s="6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5" x14ac:dyDescent="0.2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s="5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8261</v>
      </c>
      <c r="O706" s="6">
        <f t="shared" ref="O706:O769" si="66">E706/D706</f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30" x14ac:dyDescent="0.2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s="5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8261</v>
      </c>
      <c r="O707" s="6">
        <f t="shared" si="66"/>
        <v>9.7699999999999992E-3</v>
      </c>
      <c r="P707" s="9">
        <f t="shared" ref="P707:P770" si="67">IF(L707=0, 0, E707/L707)</f>
        <v>195.4</v>
      </c>
      <c r="Q707" t="str">
        <f t="shared" ref="Q707:Q770" si="68">LEFT(N707,SEARCH("/",N707,1)-1)</f>
        <v>technology</v>
      </c>
      <c r="R707" t="str">
        <f t="shared" ref="R707:R770" si="69">RIGHT(N707, LEN(N707)-SEARCH("/",N707,1))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s="5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8261</v>
      </c>
      <c r="O708" s="6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60" x14ac:dyDescent="0.2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s="5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8261</v>
      </c>
      <c r="O709" s="6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60" x14ac:dyDescent="0.2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s="5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8261</v>
      </c>
      <c r="O710" s="6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30" x14ac:dyDescent="0.2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s="5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8261</v>
      </c>
      <c r="O711" s="6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45" x14ac:dyDescent="0.2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s="5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8261</v>
      </c>
      <c r="O712" s="6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60" x14ac:dyDescent="0.2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s="5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8261</v>
      </c>
      <c r="O713" s="6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60" x14ac:dyDescent="0.2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s="5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8261</v>
      </c>
      <c r="O714" s="6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60" x14ac:dyDescent="0.2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s="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8261</v>
      </c>
      <c r="O715" s="6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5" x14ac:dyDescent="0.2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s="5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8261</v>
      </c>
      <c r="O716" s="6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60" x14ac:dyDescent="0.2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s="5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8261</v>
      </c>
      <c r="O717" s="6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5" x14ac:dyDescent="0.2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s="5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8261</v>
      </c>
      <c r="O718" s="6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ht="30" x14ac:dyDescent="0.2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s="5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8261</v>
      </c>
      <c r="O719" s="6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60" x14ac:dyDescent="0.2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s="5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8261</v>
      </c>
      <c r="O720" s="6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60" x14ac:dyDescent="0.2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s="5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8261</v>
      </c>
      <c r="O721" s="6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5" x14ac:dyDescent="0.2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s="5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8262</v>
      </c>
      <c r="O722" s="6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60" x14ac:dyDescent="0.2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s="5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8262</v>
      </c>
      <c r="O723" s="6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60" x14ac:dyDescent="0.2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s="5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8262</v>
      </c>
      <c r="O724" s="6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45" x14ac:dyDescent="0.2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s="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8262</v>
      </c>
      <c r="O725" s="6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60" x14ac:dyDescent="0.2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s="5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8262</v>
      </c>
      <c r="O726" s="6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5" x14ac:dyDescent="0.2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s="5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8262</v>
      </c>
      <c r="O727" s="6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60" x14ac:dyDescent="0.2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s="5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8262</v>
      </c>
      <c r="O728" s="6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60" x14ac:dyDescent="0.2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s="5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8262</v>
      </c>
      <c r="O729" s="6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5" x14ac:dyDescent="0.2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s="5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8262</v>
      </c>
      <c r="O730" s="6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60" x14ac:dyDescent="0.2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s="5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8262</v>
      </c>
      <c r="O731" s="6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30" x14ac:dyDescent="0.2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s="5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8262</v>
      </c>
      <c r="O732" s="6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5" x14ac:dyDescent="0.2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s="5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8262</v>
      </c>
      <c r="O733" s="6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60" x14ac:dyDescent="0.2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s="5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8262</v>
      </c>
      <c r="O734" s="6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60" x14ac:dyDescent="0.2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s="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8262</v>
      </c>
      <c r="O735" s="6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45" x14ac:dyDescent="0.2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s="5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8262</v>
      </c>
      <c r="O736" s="6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5" x14ac:dyDescent="0.2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s="5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8262</v>
      </c>
      <c r="O737" s="6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60" x14ac:dyDescent="0.2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s="5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8262</v>
      </c>
      <c r="O738" s="6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60" x14ac:dyDescent="0.2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s="5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8262</v>
      </c>
      <c r="O739" s="6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30" x14ac:dyDescent="0.2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s="5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8262</v>
      </c>
      <c r="O740" s="6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60" x14ac:dyDescent="0.2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s="5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8262</v>
      </c>
      <c r="O741" s="6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60" x14ac:dyDescent="0.2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s="5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8262</v>
      </c>
      <c r="O742" s="6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30" x14ac:dyDescent="0.2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s="5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8262</v>
      </c>
      <c r="O743" s="6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60" x14ac:dyDescent="0.2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s="5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8262</v>
      </c>
      <c r="O744" s="6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60" x14ac:dyDescent="0.2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s="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8262</v>
      </c>
      <c r="O745" s="6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45" x14ac:dyDescent="0.2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s="5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8262</v>
      </c>
      <c r="O746" s="6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60" x14ac:dyDescent="0.2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s="5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8262</v>
      </c>
      <c r="O747" s="6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30" x14ac:dyDescent="0.2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s="5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8262</v>
      </c>
      <c r="O748" s="6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60" x14ac:dyDescent="0.2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s="5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8262</v>
      </c>
      <c r="O749" s="6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5" x14ac:dyDescent="0.2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s="5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8262</v>
      </c>
      <c r="O750" s="6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60" x14ac:dyDescent="0.2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s="5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8262</v>
      </c>
      <c r="O751" s="6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60" x14ac:dyDescent="0.2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s="5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8262</v>
      </c>
      <c r="O752" s="6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5" x14ac:dyDescent="0.2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s="5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8262</v>
      </c>
      <c r="O753" s="6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60" x14ac:dyDescent="0.2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s="5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8262</v>
      </c>
      <c r="O754" s="6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60" x14ac:dyDescent="0.2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s="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8262</v>
      </c>
      <c r="O755" s="6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60" x14ac:dyDescent="0.2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s="5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8262</v>
      </c>
      <c r="O756" s="6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5" x14ac:dyDescent="0.2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s="5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8262</v>
      </c>
      <c r="O757" s="6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5" x14ac:dyDescent="0.2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s="5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8262</v>
      </c>
      <c r="O758" s="6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60" x14ac:dyDescent="0.2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s="5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8262</v>
      </c>
      <c r="O759" s="6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45" x14ac:dyDescent="0.2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s="5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8262</v>
      </c>
      <c r="O760" s="6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5" x14ac:dyDescent="0.2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s="5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8262</v>
      </c>
      <c r="O761" s="6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60" x14ac:dyDescent="0.2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s="5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8263</v>
      </c>
      <c r="O762" s="6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5" x14ac:dyDescent="0.2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s="5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8263</v>
      </c>
      <c r="O763" s="6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5" x14ac:dyDescent="0.2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s="5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8263</v>
      </c>
      <c r="O764" s="6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5" x14ac:dyDescent="0.2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s="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8263</v>
      </c>
      <c r="O765" s="6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5" x14ac:dyDescent="0.2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s="5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8263</v>
      </c>
      <c r="O766" s="6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60" x14ac:dyDescent="0.2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s="5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8263</v>
      </c>
      <c r="O767" s="6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60" x14ac:dyDescent="0.2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s="5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8263</v>
      </c>
      <c r="O768" s="6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75" x14ac:dyDescent="0.2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s="5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8263</v>
      </c>
      <c r="O769" s="6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60" x14ac:dyDescent="0.2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s="5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8263</v>
      </c>
      <c r="O770" s="6">
        <f t="shared" ref="O770:O833" si="72">E770/D770</f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60" x14ac:dyDescent="0.2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s="5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8263</v>
      </c>
      <c r="O771" s="6">
        <f t="shared" si="72"/>
        <v>0.41399999999999998</v>
      </c>
      <c r="P771" s="9">
        <f t="shared" ref="P771:P834" si="73">IF(L771=0, 0, 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 LEN(N771)-SEARCH("/",N771,1))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s="5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8263</v>
      </c>
      <c r="O772" s="6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5" x14ac:dyDescent="0.2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s="5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8263</v>
      </c>
      <c r="O773" s="6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60" x14ac:dyDescent="0.2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s="5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8263</v>
      </c>
      <c r="O774" s="6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60" x14ac:dyDescent="0.2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s="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8263</v>
      </c>
      <c r="O775" s="6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60" x14ac:dyDescent="0.2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s="5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8263</v>
      </c>
      <c r="O776" s="6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5" x14ac:dyDescent="0.2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s="5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8263</v>
      </c>
      <c r="O777" s="6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60" x14ac:dyDescent="0.2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s="5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8263</v>
      </c>
      <c r="O778" s="6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60" x14ac:dyDescent="0.2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s="5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8263</v>
      </c>
      <c r="O779" s="6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5" x14ac:dyDescent="0.2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s="5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8263</v>
      </c>
      <c r="O780" s="6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60" x14ac:dyDescent="0.2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s="5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8263</v>
      </c>
      <c r="O781" s="6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45" x14ac:dyDescent="0.2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s="5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8264</v>
      </c>
      <c r="O782" s="6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5" x14ac:dyDescent="0.2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s="5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8264</v>
      </c>
      <c r="O783" s="6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5" x14ac:dyDescent="0.2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s="5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8264</v>
      </c>
      <c r="O784" s="6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60" x14ac:dyDescent="0.2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s="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8264</v>
      </c>
      <c r="O785" s="6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60" x14ac:dyDescent="0.2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s="5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8264</v>
      </c>
      <c r="O786" s="6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60" x14ac:dyDescent="0.2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s="5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8264</v>
      </c>
      <c r="O787" s="6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5" x14ac:dyDescent="0.2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s="5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8264</v>
      </c>
      <c r="O788" s="6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60" x14ac:dyDescent="0.2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s="5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8264</v>
      </c>
      <c r="O789" s="6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60" x14ac:dyDescent="0.2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s="5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8264</v>
      </c>
      <c r="O790" s="6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5" x14ac:dyDescent="0.2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s="5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8264</v>
      </c>
      <c r="O791" s="6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60" x14ac:dyDescent="0.2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s="5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8264</v>
      </c>
      <c r="O792" s="6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60" x14ac:dyDescent="0.2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s="5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8264</v>
      </c>
      <c r="O793" s="6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30" x14ac:dyDescent="0.2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s="5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8264</v>
      </c>
      <c r="O794" s="6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60" x14ac:dyDescent="0.2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s="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8264</v>
      </c>
      <c r="O795" s="6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60" x14ac:dyDescent="0.2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s="5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8264</v>
      </c>
      <c r="O796" s="6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60" x14ac:dyDescent="0.2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s="5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8264</v>
      </c>
      <c r="O797" s="6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60" x14ac:dyDescent="0.2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s="5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8264</v>
      </c>
      <c r="O798" s="6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60" x14ac:dyDescent="0.2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s="5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8264</v>
      </c>
      <c r="O799" s="6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5" x14ac:dyDescent="0.2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s="5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8264</v>
      </c>
      <c r="O800" s="6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60" x14ac:dyDescent="0.2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s="5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8264</v>
      </c>
      <c r="O801" s="6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5" x14ac:dyDescent="0.2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s="5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8264</v>
      </c>
      <c r="O802" s="6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5" x14ac:dyDescent="0.2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s="5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8264</v>
      </c>
      <c r="O803" s="6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60" x14ac:dyDescent="0.2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s="5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8264</v>
      </c>
      <c r="O804" s="6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60" x14ac:dyDescent="0.2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s="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8264</v>
      </c>
      <c r="O805" s="6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60" x14ac:dyDescent="0.2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s="5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8264</v>
      </c>
      <c r="O806" s="6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5" x14ac:dyDescent="0.2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s="5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8264</v>
      </c>
      <c r="O807" s="6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t="30" x14ac:dyDescent="0.2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s="5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8264</v>
      </c>
      <c r="O808" s="6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30" x14ac:dyDescent="0.2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s="5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8264</v>
      </c>
      <c r="O809" s="6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60" x14ac:dyDescent="0.2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s="5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8264</v>
      </c>
      <c r="O810" s="6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45" x14ac:dyDescent="0.2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s="5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8264</v>
      </c>
      <c r="O811" s="6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60" x14ac:dyDescent="0.2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s="5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8264</v>
      </c>
      <c r="O812" s="6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45" x14ac:dyDescent="0.2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s="5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8264</v>
      </c>
      <c r="O813" s="6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60" x14ac:dyDescent="0.2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s="5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8264</v>
      </c>
      <c r="O814" s="6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30" x14ac:dyDescent="0.2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s="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8264</v>
      </c>
      <c r="O815" s="6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60" x14ac:dyDescent="0.2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s="5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8264</v>
      </c>
      <c r="O816" s="6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30" x14ac:dyDescent="0.2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s="5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8264</v>
      </c>
      <c r="O817" s="6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45" x14ac:dyDescent="0.2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s="5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8264</v>
      </c>
      <c r="O818" s="6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5" x14ac:dyDescent="0.2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s="5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8264</v>
      </c>
      <c r="O819" s="6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60" x14ac:dyDescent="0.2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s="5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8264</v>
      </c>
      <c r="O820" s="6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30" x14ac:dyDescent="0.2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s="5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8264</v>
      </c>
      <c r="O821" s="6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5" x14ac:dyDescent="0.2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s="5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8264</v>
      </c>
      <c r="O822" s="6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5" x14ac:dyDescent="0.2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s="5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8264</v>
      </c>
      <c r="O823" s="6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45" x14ac:dyDescent="0.2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s="5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8264</v>
      </c>
      <c r="O824" s="6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5" x14ac:dyDescent="0.2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s="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8264</v>
      </c>
      <c r="O825" s="6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60" x14ac:dyDescent="0.2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s="5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8264</v>
      </c>
      <c r="O826" s="6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45" x14ac:dyDescent="0.2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s="5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8264</v>
      </c>
      <c r="O827" s="6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5" x14ac:dyDescent="0.2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s="5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8264</v>
      </c>
      <c r="O828" s="6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60" x14ac:dyDescent="0.2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s="5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8264</v>
      </c>
      <c r="O829" s="6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60" x14ac:dyDescent="0.2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s="5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8264</v>
      </c>
      <c r="O830" s="6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60" x14ac:dyDescent="0.2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s="5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8264</v>
      </c>
      <c r="O831" s="6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5" x14ac:dyDescent="0.2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s="5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8264</v>
      </c>
      <c r="O832" s="6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45" x14ac:dyDescent="0.2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s="5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8264</v>
      </c>
      <c r="O833" s="6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60" x14ac:dyDescent="0.2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s="5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8264</v>
      </c>
      <c r="O834" s="6">
        <f t="shared" ref="O834:O897" si="78">E834/D834</f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x14ac:dyDescent="0.2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s="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8264</v>
      </c>
      <c r="O835" s="6">
        <f t="shared" si="78"/>
        <v>1.0166666666666666</v>
      </c>
      <c r="P835" s="9">
        <f t="shared" ref="P835:P898" si="79">IF(L835=0, 0, 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 LEN(N835)-SEARCH("/",N835,1))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s="5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8264</v>
      </c>
      <c r="O836" s="6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60" x14ac:dyDescent="0.2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s="5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8264</v>
      </c>
      <c r="O837" s="6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x14ac:dyDescent="0.2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s="5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8264</v>
      </c>
      <c r="O838" s="6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45" x14ac:dyDescent="0.2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s="5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8264</v>
      </c>
      <c r="O839" s="6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60" x14ac:dyDescent="0.2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s="5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8264</v>
      </c>
      <c r="O840" s="6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5" x14ac:dyDescent="0.2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s="5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8264</v>
      </c>
      <c r="O841" s="6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45" x14ac:dyDescent="0.2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s="5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8265</v>
      </c>
      <c r="O842" s="6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60" x14ac:dyDescent="0.2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s="5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8265</v>
      </c>
      <c r="O843" s="6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5" x14ac:dyDescent="0.2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s="5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8265</v>
      </c>
      <c r="O844" s="6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60" x14ac:dyDescent="0.2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s="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8265</v>
      </c>
      <c r="O845" s="6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60" x14ac:dyDescent="0.2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s="5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8265</v>
      </c>
      <c r="O846" s="6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5" x14ac:dyDescent="0.2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s="5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8265</v>
      </c>
      <c r="O847" s="6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45" x14ac:dyDescent="0.2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s="5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8265</v>
      </c>
      <c r="O848" s="6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30" x14ac:dyDescent="0.2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s="5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8265</v>
      </c>
      <c r="O849" s="6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5" x14ac:dyDescent="0.2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s="5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8265</v>
      </c>
      <c r="O850" s="6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60" x14ac:dyDescent="0.2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s="5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8265</v>
      </c>
      <c r="O851" s="6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5" x14ac:dyDescent="0.2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s="5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8265</v>
      </c>
      <c r="O852" s="6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45" x14ac:dyDescent="0.2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s="5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8265</v>
      </c>
      <c r="O853" s="6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30" x14ac:dyDescent="0.2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s="5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8265</v>
      </c>
      <c r="O854" s="6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5" x14ac:dyDescent="0.2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s="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8265</v>
      </c>
      <c r="O855" s="6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5" x14ac:dyDescent="0.2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s="5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8265</v>
      </c>
      <c r="O856" s="6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45" x14ac:dyDescent="0.2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s="5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8265</v>
      </c>
      <c r="O857" s="6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60" x14ac:dyDescent="0.2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s="5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8265</v>
      </c>
      <c r="O858" s="6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45" x14ac:dyDescent="0.2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s="5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8265</v>
      </c>
      <c r="O859" s="6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60" x14ac:dyDescent="0.2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s="5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8265</v>
      </c>
      <c r="O860" s="6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45" x14ac:dyDescent="0.2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s="5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8265</v>
      </c>
      <c r="O861" s="6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60" x14ac:dyDescent="0.2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s="5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8266</v>
      </c>
      <c r="O862" s="6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5" x14ac:dyDescent="0.2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s="5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8266</v>
      </c>
      <c r="O863" s="6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5" x14ac:dyDescent="0.2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s="5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8266</v>
      </c>
      <c r="O864" s="6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5" x14ac:dyDescent="0.2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s="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8266</v>
      </c>
      <c r="O865" s="6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5" x14ac:dyDescent="0.2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s="5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8266</v>
      </c>
      <c r="O866" s="6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60" x14ac:dyDescent="0.2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s="5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8266</v>
      </c>
      <c r="O867" s="6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5" x14ac:dyDescent="0.2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s="5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8266</v>
      </c>
      <c r="O868" s="6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60" x14ac:dyDescent="0.2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s="5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8266</v>
      </c>
      <c r="O869" s="6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60" x14ac:dyDescent="0.2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s="5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8266</v>
      </c>
      <c r="O870" s="6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60" x14ac:dyDescent="0.2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s="5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8266</v>
      </c>
      <c r="O871" s="6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60" x14ac:dyDescent="0.2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s="5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8266</v>
      </c>
      <c r="O872" s="6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60" x14ac:dyDescent="0.2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s="5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8266</v>
      </c>
      <c r="O873" s="6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5" x14ac:dyDescent="0.2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s="5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8266</v>
      </c>
      <c r="O874" s="6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45" x14ac:dyDescent="0.2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s="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8266</v>
      </c>
      <c r="O875" s="6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60" x14ac:dyDescent="0.2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s="5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8266</v>
      </c>
      <c r="O876" s="6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60" x14ac:dyDescent="0.2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s="5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8266</v>
      </c>
      <c r="O877" s="6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30" x14ac:dyDescent="0.2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s="5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8266</v>
      </c>
      <c r="O878" s="6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60" x14ac:dyDescent="0.2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s="5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8266</v>
      </c>
      <c r="O879" s="6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60" x14ac:dyDescent="0.2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s="5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8266</v>
      </c>
      <c r="O880" s="6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60" x14ac:dyDescent="0.2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s="5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8266</v>
      </c>
      <c r="O881" s="6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60" x14ac:dyDescent="0.2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s="5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8267</v>
      </c>
      <c r="O882" s="6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5" x14ac:dyDescent="0.2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s="5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8267</v>
      </c>
      <c r="O883" s="6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60" x14ac:dyDescent="0.2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s="5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8267</v>
      </c>
      <c r="O884" s="6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60" x14ac:dyDescent="0.2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s="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8267</v>
      </c>
      <c r="O885" s="6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5" x14ac:dyDescent="0.2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s="5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8267</v>
      </c>
      <c r="O886" s="6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5" x14ac:dyDescent="0.2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s="5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8267</v>
      </c>
      <c r="O887" s="6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60" x14ac:dyDescent="0.2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s="5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8267</v>
      </c>
      <c r="O888" s="6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60" x14ac:dyDescent="0.2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s="5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8267</v>
      </c>
      <c r="O889" s="6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60" x14ac:dyDescent="0.2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s="5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8267</v>
      </c>
      <c r="O890" s="6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5" x14ac:dyDescent="0.2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s="5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8267</v>
      </c>
      <c r="O891" s="6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60" x14ac:dyDescent="0.2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s="5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8267</v>
      </c>
      <c r="O892" s="6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60" x14ac:dyDescent="0.2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s="5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8267</v>
      </c>
      <c r="O893" s="6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60" x14ac:dyDescent="0.2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s="5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8267</v>
      </c>
      <c r="O894" s="6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5" x14ac:dyDescent="0.2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s="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8267</v>
      </c>
      <c r="O895" s="6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60" x14ac:dyDescent="0.2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s="5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8267</v>
      </c>
      <c r="O896" s="6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60" x14ac:dyDescent="0.2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s="5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8267</v>
      </c>
      <c r="O897" s="6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60" x14ac:dyDescent="0.2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s="5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8267</v>
      </c>
      <c r="O898" s="6">
        <f t="shared" ref="O898:O961" si="84">E898/D898</f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60" x14ac:dyDescent="0.2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s="5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8267</v>
      </c>
      <c r="O899" s="6">
        <f t="shared" si="84"/>
        <v>0</v>
      </c>
      <c r="P899" s="9">
        <f t="shared" ref="P899:P962" si="85">IF(L899=0, 0, E899/L899)</f>
        <v>0</v>
      </c>
      <c r="Q899" t="str">
        <f t="shared" ref="Q899:Q962" si="86">LEFT(N899,SEARCH("/",N899,1)-1)</f>
        <v>music</v>
      </c>
      <c r="R899" t="str">
        <f t="shared" ref="R899:R962" si="87">RIGHT(N899, LEN(N899)-SEARCH("/",N899,1))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s="5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8267</v>
      </c>
      <c r="O900" s="6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5" x14ac:dyDescent="0.2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s="5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8267</v>
      </c>
      <c r="O901" s="6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45" x14ac:dyDescent="0.2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s="5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8266</v>
      </c>
      <c r="O902" s="6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60" x14ac:dyDescent="0.2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s="5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8266</v>
      </c>
      <c r="O903" s="6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60" x14ac:dyDescent="0.2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s="5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8266</v>
      </c>
      <c r="O904" s="6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5" x14ac:dyDescent="0.2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s="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8266</v>
      </c>
      <c r="O905" s="6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5" x14ac:dyDescent="0.2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s="5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8266</v>
      </c>
      <c r="O906" s="6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5" x14ac:dyDescent="0.2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s="5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8266</v>
      </c>
      <c r="O907" s="6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30" x14ac:dyDescent="0.2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s="5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8266</v>
      </c>
      <c r="O908" s="6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45" x14ac:dyDescent="0.2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s="5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8266</v>
      </c>
      <c r="O909" s="6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5" x14ac:dyDescent="0.2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s="5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8266</v>
      </c>
      <c r="O910" s="6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60" x14ac:dyDescent="0.2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s="5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8266</v>
      </c>
      <c r="O911" s="6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5" x14ac:dyDescent="0.2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s="5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8266</v>
      </c>
      <c r="O912" s="6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60" x14ac:dyDescent="0.2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s="5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8266</v>
      </c>
      <c r="O913" s="6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5" x14ac:dyDescent="0.2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s="5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8266</v>
      </c>
      <c r="O914" s="6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60" x14ac:dyDescent="0.2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s="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8266</v>
      </c>
      <c r="O915" s="6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5" x14ac:dyDescent="0.2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s="5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8266</v>
      </c>
      <c r="O916" s="6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5" x14ac:dyDescent="0.2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s="5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8266</v>
      </c>
      <c r="O917" s="6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5" x14ac:dyDescent="0.2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s="5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8266</v>
      </c>
      <c r="O918" s="6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60" x14ac:dyDescent="0.2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s="5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8266</v>
      </c>
      <c r="O919" s="6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60" x14ac:dyDescent="0.2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s="5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8266</v>
      </c>
      <c r="O920" s="6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x14ac:dyDescent="0.2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s="5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8266</v>
      </c>
      <c r="O921" s="6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5" x14ac:dyDescent="0.2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s="5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8266</v>
      </c>
      <c r="O922" s="6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60" x14ac:dyDescent="0.2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s="5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8266</v>
      </c>
      <c r="O923" s="6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5" x14ac:dyDescent="0.2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s="5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8266</v>
      </c>
      <c r="O924" s="6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60" x14ac:dyDescent="0.2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s="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8266</v>
      </c>
      <c r="O925" s="6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60" x14ac:dyDescent="0.2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s="5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8266</v>
      </c>
      <c r="O926" s="6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5" x14ac:dyDescent="0.2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s="5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8266</v>
      </c>
      <c r="O927" s="6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60" x14ac:dyDescent="0.2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s="5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8266</v>
      </c>
      <c r="O928" s="6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30" x14ac:dyDescent="0.2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s="5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8266</v>
      </c>
      <c r="O929" s="6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5" x14ac:dyDescent="0.2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s="5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8266</v>
      </c>
      <c r="O930" s="6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5" x14ac:dyDescent="0.2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s="5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8266</v>
      </c>
      <c r="O931" s="6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60" x14ac:dyDescent="0.2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s="5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8266</v>
      </c>
      <c r="O932" s="6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5" x14ac:dyDescent="0.2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s="5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8266</v>
      </c>
      <c r="O933" s="6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45" x14ac:dyDescent="0.2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s="5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8266</v>
      </c>
      <c r="O934" s="6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60" x14ac:dyDescent="0.2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s="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8266</v>
      </c>
      <c r="O935" s="6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60" x14ac:dyDescent="0.2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s="5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8266</v>
      </c>
      <c r="O936" s="6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60" x14ac:dyDescent="0.2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s="5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8266</v>
      </c>
      <c r="O937" s="6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5" x14ac:dyDescent="0.2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s="5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8266</v>
      </c>
      <c r="O938" s="6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5" x14ac:dyDescent="0.2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s="5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8266</v>
      </c>
      <c r="O939" s="6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5" x14ac:dyDescent="0.2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s="5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8266</v>
      </c>
      <c r="O940" s="6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60" x14ac:dyDescent="0.2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s="5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8266</v>
      </c>
      <c r="O941" s="6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5" x14ac:dyDescent="0.2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s="5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8261</v>
      </c>
      <c r="O942" s="6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60" x14ac:dyDescent="0.2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s="5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8261</v>
      </c>
      <c r="O943" s="6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60" x14ac:dyDescent="0.2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s="5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8261</v>
      </c>
      <c r="O944" s="6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30" x14ac:dyDescent="0.2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s="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8261</v>
      </c>
      <c r="O945" s="6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5" x14ac:dyDescent="0.2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s="5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8261</v>
      </c>
      <c r="O946" s="6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5" x14ac:dyDescent="0.2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s="5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8261</v>
      </c>
      <c r="O947" s="6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45" x14ac:dyDescent="0.2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s="5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8261</v>
      </c>
      <c r="O948" s="6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60" x14ac:dyDescent="0.2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s="5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8261</v>
      </c>
      <c r="O949" s="6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60" x14ac:dyDescent="0.2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s="5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8261</v>
      </c>
      <c r="O950" s="6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5" x14ac:dyDescent="0.2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s="5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8261</v>
      </c>
      <c r="O951" s="6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5" x14ac:dyDescent="0.2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s="5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8261</v>
      </c>
      <c r="O952" s="6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x14ac:dyDescent="0.2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s="5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8261</v>
      </c>
      <c r="O953" s="6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30" x14ac:dyDescent="0.2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s="5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8261</v>
      </c>
      <c r="O954" s="6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5" x14ac:dyDescent="0.2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s="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8261</v>
      </c>
      <c r="O955" s="6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5" x14ac:dyDescent="0.2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s="5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8261</v>
      </c>
      <c r="O956" s="6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5" x14ac:dyDescent="0.2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s="5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8261</v>
      </c>
      <c r="O957" s="6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60" x14ac:dyDescent="0.2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s="5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8261</v>
      </c>
      <c r="O958" s="6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30" x14ac:dyDescent="0.2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s="5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8261</v>
      </c>
      <c r="O959" s="6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60" x14ac:dyDescent="0.2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s="5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8261</v>
      </c>
      <c r="O960" s="6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60" x14ac:dyDescent="0.2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s="5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8261</v>
      </c>
      <c r="O961" s="6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5" x14ac:dyDescent="0.2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s="5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8261</v>
      </c>
      <c r="O962" s="6">
        <f t="shared" ref="O962:O1025" si="90">E962/D962</f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45" x14ac:dyDescent="0.2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s="5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8261</v>
      </c>
      <c r="O963" s="6">
        <f t="shared" si="90"/>
        <v>0.42188421052631581</v>
      </c>
      <c r="P963" s="9">
        <f t="shared" ref="P963:P1026" si="91">IF(L963=0, 0, 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 LEN(N963)-SEARCH("/",N963,1))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s="5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8261</v>
      </c>
      <c r="O964" s="6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30" x14ac:dyDescent="0.2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s="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8261</v>
      </c>
      <c r="O965" s="6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60" x14ac:dyDescent="0.2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s="5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8261</v>
      </c>
      <c r="O966" s="6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60" x14ac:dyDescent="0.2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s="5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8261</v>
      </c>
      <c r="O967" s="6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5" x14ac:dyDescent="0.2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s="5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8261</v>
      </c>
      <c r="O968" s="6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5" x14ac:dyDescent="0.2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s="5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8261</v>
      </c>
      <c r="O969" s="6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60" x14ac:dyDescent="0.2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s="5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8261</v>
      </c>
      <c r="O970" s="6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30" x14ac:dyDescent="0.2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s="5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8261</v>
      </c>
      <c r="O971" s="6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60" x14ac:dyDescent="0.2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s="5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8261</v>
      </c>
      <c r="O972" s="6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60" x14ac:dyDescent="0.2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s="5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8261</v>
      </c>
      <c r="O973" s="6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5" x14ac:dyDescent="0.2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s="5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8261</v>
      </c>
      <c r="O974" s="6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60" x14ac:dyDescent="0.2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s="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8261</v>
      </c>
      <c r="O975" s="6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5" x14ac:dyDescent="0.2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s="5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8261</v>
      </c>
      <c r="O976" s="6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60" x14ac:dyDescent="0.2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s="5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8261</v>
      </c>
      <c r="O977" s="6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60" x14ac:dyDescent="0.2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s="5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8261</v>
      </c>
      <c r="O978" s="6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60" x14ac:dyDescent="0.2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s="5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8261</v>
      </c>
      <c r="O979" s="6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5" x14ac:dyDescent="0.2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s="5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8261</v>
      </c>
      <c r="O980" s="6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60" x14ac:dyDescent="0.2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s="5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8261</v>
      </c>
      <c r="O981" s="6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60" x14ac:dyDescent="0.2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s="5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8261</v>
      </c>
      <c r="O982" s="6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60" x14ac:dyDescent="0.2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s="5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8261</v>
      </c>
      <c r="O983" s="6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45" x14ac:dyDescent="0.2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s="5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8261</v>
      </c>
      <c r="O984" s="6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60" x14ac:dyDescent="0.2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s="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8261</v>
      </c>
      <c r="O985" s="6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90" x14ac:dyDescent="0.2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s="5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8261</v>
      </c>
      <c r="O986" s="6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60" x14ac:dyDescent="0.2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s="5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8261</v>
      </c>
      <c r="O987" s="6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60" x14ac:dyDescent="0.2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s="5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8261</v>
      </c>
      <c r="O988" s="6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5" x14ac:dyDescent="0.2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s="5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8261</v>
      </c>
      <c r="O989" s="6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60" x14ac:dyDescent="0.2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s="5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8261</v>
      </c>
      <c r="O990" s="6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30" x14ac:dyDescent="0.2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s="5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8261</v>
      </c>
      <c r="O991" s="6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60" x14ac:dyDescent="0.2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s="5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8261</v>
      </c>
      <c r="O992" s="6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5" x14ac:dyDescent="0.2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s="5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8261</v>
      </c>
      <c r="O993" s="6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5" x14ac:dyDescent="0.2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s="5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8261</v>
      </c>
      <c r="O994" s="6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5" x14ac:dyDescent="0.2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s="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8261</v>
      </c>
      <c r="O995" s="6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60" x14ac:dyDescent="0.2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s="5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8261</v>
      </c>
      <c r="O996" s="6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60" x14ac:dyDescent="0.2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s="5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8261</v>
      </c>
      <c r="O997" s="6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45" x14ac:dyDescent="0.2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s="5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8261</v>
      </c>
      <c r="O998" s="6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30" x14ac:dyDescent="0.2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s="5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8261</v>
      </c>
      <c r="O999" s="6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45" x14ac:dyDescent="0.2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s="5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8261</v>
      </c>
      <c r="O1000" s="6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5" x14ac:dyDescent="0.2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s="5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8261</v>
      </c>
      <c r="O1001" s="6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5" x14ac:dyDescent="0.2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s="5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8261</v>
      </c>
      <c r="O1002" s="6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60" x14ac:dyDescent="0.2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s="5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8261</v>
      </c>
      <c r="O1003" s="6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60" x14ac:dyDescent="0.2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s="5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8261</v>
      </c>
      <c r="O1004" s="6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5" x14ac:dyDescent="0.2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s="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8261</v>
      </c>
      <c r="O1005" s="6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45" x14ac:dyDescent="0.2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s="5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8261</v>
      </c>
      <c r="O1006" s="6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45" x14ac:dyDescent="0.2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s="5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8261</v>
      </c>
      <c r="O1007" s="6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5" x14ac:dyDescent="0.2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s="5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8261</v>
      </c>
      <c r="O1008" s="6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5" x14ac:dyDescent="0.2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s="5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8261</v>
      </c>
      <c r="O1009" s="6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60" x14ac:dyDescent="0.2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s="5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8261</v>
      </c>
      <c r="O1010" s="6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60" x14ac:dyDescent="0.2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s="5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8261</v>
      </c>
      <c r="O1011" s="6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60" x14ac:dyDescent="0.2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s="5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8261</v>
      </c>
      <c r="O1012" s="6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5" x14ac:dyDescent="0.2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s="5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8261</v>
      </c>
      <c r="O1013" s="6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60" x14ac:dyDescent="0.2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s="5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8261</v>
      </c>
      <c r="O1014" s="6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60" x14ac:dyDescent="0.2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s="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8261</v>
      </c>
      <c r="O1015" s="6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30" x14ac:dyDescent="0.2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s="5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8261</v>
      </c>
      <c r="O1016" s="6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45" x14ac:dyDescent="0.2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s="5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8261</v>
      </c>
      <c r="O1017" s="6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5" x14ac:dyDescent="0.2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s="5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8261</v>
      </c>
      <c r="O1018" s="6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60" x14ac:dyDescent="0.2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s="5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8261</v>
      </c>
      <c r="O1019" s="6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5" x14ac:dyDescent="0.2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s="5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8261</v>
      </c>
      <c r="O1020" s="6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45" x14ac:dyDescent="0.2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s="5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8261</v>
      </c>
      <c r="O1021" s="6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60" x14ac:dyDescent="0.2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s="5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8268</v>
      </c>
      <c r="O1022" s="6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5" x14ac:dyDescent="0.2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s="5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8268</v>
      </c>
      <c r="O1023" s="6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30" x14ac:dyDescent="0.2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s="5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8268</v>
      </c>
      <c r="O1024" s="6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5" x14ac:dyDescent="0.2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s="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8268</v>
      </c>
      <c r="O1025" s="6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5" x14ac:dyDescent="0.2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s="5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8268</v>
      </c>
      <c r="O1026" s="6">
        <f t="shared" ref="O1026:O1089" si="96">E1026/D1026</f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45" x14ac:dyDescent="0.2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s="5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8268</v>
      </c>
      <c r="O1027" s="6">
        <f t="shared" si="96"/>
        <v>1.099283142857143</v>
      </c>
      <c r="P1027" s="9">
        <f t="shared" ref="P1027:P1090" si="97">IF(L1027=0, 0, 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 LEN(N1027)-SEARCH("/",N1027,1))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s="5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8268</v>
      </c>
      <c r="O1028" s="6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60" x14ac:dyDescent="0.2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s="5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8268</v>
      </c>
      <c r="O1029" s="6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5" x14ac:dyDescent="0.2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s="5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8268</v>
      </c>
      <c r="O1030" s="6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45" x14ac:dyDescent="0.2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s="5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8268</v>
      </c>
      <c r="O1031" s="6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30" x14ac:dyDescent="0.2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s="5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8268</v>
      </c>
      <c r="O1032" s="6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60" x14ac:dyDescent="0.2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s="5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8268</v>
      </c>
      <c r="O1033" s="6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x14ac:dyDescent="0.2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s="5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8268</v>
      </c>
      <c r="O1034" s="6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60" x14ac:dyDescent="0.2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s="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8268</v>
      </c>
      <c r="O1035" s="6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5" x14ac:dyDescent="0.2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s="5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8268</v>
      </c>
      <c r="O1036" s="6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60" x14ac:dyDescent="0.2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s="5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8268</v>
      </c>
      <c r="O1037" s="6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5" x14ac:dyDescent="0.2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s="5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8268</v>
      </c>
      <c r="O1038" s="6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60" x14ac:dyDescent="0.2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s="5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8268</v>
      </c>
      <c r="O1039" s="6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5" x14ac:dyDescent="0.2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s="5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8268</v>
      </c>
      <c r="O1040" s="6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60" x14ac:dyDescent="0.2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s="5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8268</v>
      </c>
      <c r="O1041" s="6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60" x14ac:dyDescent="0.2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s="5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8269</v>
      </c>
      <c r="O1042" s="6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5" x14ac:dyDescent="0.2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s="5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8269</v>
      </c>
      <c r="O1043" s="6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60" x14ac:dyDescent="0.2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s="5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8269</v>
      </c>
      <c r="O1044" s="6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5" x14ac:dyDescent="0.2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s="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8269</v>
      </c>
      <c r="O1045" s="6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60" x14ac:dyDescent="0.2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s="5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8269</v>
      </c>
      <c r="O1046" s="6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5" x14ac:dyDescent="0.2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s="5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8269</v>
      </c>
      <c r="O1047" s="6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60" x14ac:dyDescent="0.2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s="5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8269</v>
      </c>
      <c r="O1048" s="6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5" x14ac:dyDescent="0.2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s="5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8269</v>
      </c>
      <c r="O1049" s="6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60" x14ac:dyDescent="0.2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s="5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8269</v>
      </c>
      <c r="O1050" s="6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x14ac:dyDescent="0.2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s="5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8269</v>
      </c>
      <c r="O1051" s="6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30" x14ac:dyDescent="0.2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s="5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8269</v>
      </c>
      <c r="O1052" s="6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60" x14ac:dyDescent="0.2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s="5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8269</v>
      </c>
      <c r="O1053" s="6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75" x14ac:dyDescent="0.2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s="5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8269</v>
      </c>
      <c r="O1054" s="6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60" x14ac:dyDescent="0.2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s="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8269</v>
      </c>
      <c r="O1055" s="6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60" x14ac:dyDescent="0.2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s="5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8269</v>
      </c>
      <c r="O1056" s="6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60" x14ac:dyDescent="0.2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s="5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8269</v>
      </c>
      <c r="O1057" s="6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60" x14ac:dyDescent="0.2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s="5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8269</v>
      </c>
      <c r="O1058" s="6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45" x14ac:dyDescent="0.2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s="5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8269</v>
      </c>
      <c r="O1059" s="6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60" x14ac:dyDescent="0.2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s="5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8269</v>
      </c>
      <c r="O1060" s="6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x14ac:dyDescent="0.2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s="5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8269</v>
      </c>
      <c r="O1061" s="6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60" x14ac:dyDescent="0.2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s="5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8269</v>
      </c>
      <c r="O1062" s="6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45" x14ac:dyDescent="0.2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s="5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8269</v>
      </c>
      <c r="O1063" s="6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ht="30" x14ac:dyDescent="0.2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s="5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8269</v>
      </c>
      <c r="O1064" s="6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60" x14ac:dyDescent="0.2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s="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8269</v>
      </c>
      <c r="O1065" s="6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60" x14ac:dyDescent="0.2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s="5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8270</v>
      </c>
      <c r="O1066" s="6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60" x14ac:dyDescent="0.2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s="5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8270</v>
      </c>
      <c r="O1067" s="6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5" x14ac:dyDescent="0.2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s="5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8270</v>
      </c>
      <c r="O1068" s="6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60" x14ac:dyDescent="0.2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s="5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8270</v>
      </c>
      <c r="O1069" s="6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60" x14ac:dyDescent="0.2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s="5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8270</v>
      </c>
      <c r="O1070" s="6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5" x14ac:dyDescent="0.2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s="5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8270</v>
      </c>
      <c r="O1071" s="6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5" x14ac:dyDescent="0.2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s="5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8270</v>
      </c>
      <c r="O1072" s="6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60" x14ac:dyDescent="0.2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s="5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8270</v>
      </c>
      <c r="O1073" s="6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60" x14ac:dyDescent="0.2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s="5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8270</v>
      </c>
      <c r="O1074" s="6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45" x14ac:dyDescent="0.2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s="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8270</v>
      </c>
      <c r="O1075" s="6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60" x14ac:dyDescent="0.2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s="5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8270</v>
      </c>
      <c r="O1076" s="6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45" x14ac:dyDescent="0.2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s="5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8270</v>
      </c>
      <c r="O1077" s="6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5" x14ac:dyDescent="0.2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s="5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8270</v>
      </c>
      <c r="O1078" s="6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5" x14ac:dyDescent="0.2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s="5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8270</v>
      </c>
      <c r="O1079" s="6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60" x14ac:dyDescent="0.2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s="5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8270</v>
      </c>
      <c r="O1080" s="6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60" x14ac:dyDescent="0.2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s="5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8270</v>
      </c>
      <c r="O1081" s="6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5" x14ac:dyDescent="0.2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s="5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8270</v>
      </c>
      <c r="O1082" s="6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5" x14ac:dyDescent="0.2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s="5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8270</v>
      </c>
      <c r="O1083" s="6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45" x14ac:dyDescent="0.2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s="5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8270</v>
      </c>
      <c r="O1084" s="6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60" x14ac:dyDescent="0.2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s="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8270</v>
      </c>
      <c r="O1085" s="6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x14ac:dyDescent="0.2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s="5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8270</v>
      </c>
      <c r="O1086" s="6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45" x14ac:dyDescent="0.2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s="5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8270</v>
      </c>
      <c r="O1087" s="6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x14ac:dyDescent="0.2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s="5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8270</v>
      </c>
      <c r="O1088" s="6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60" x14ac:dyDescent="0.2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s="5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8270</v>
      </c>
      <c r="O1089" s="6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45" x14ac:dyDescent="0.2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s="5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8270</v>
      </c>
      <c r="O1090" s="6">
        <f t="shared" ref="O1090:O1153" si="102">E1090/D1090</f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30" x14ac:dyDescent="0.2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s="5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8270</v>
      </c>
      <c r="O1091" s="6">
        <f t="shared" si="102"/>
        <v>7.8266666666666665E-2</v>
      </c>
      <c r="P1091" s="9">
        <f t="shared" ref="P1091:P1154" si="103">IF(L1091=0, 0, 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 LEN(N1091)-SEARCH("/",N1091,1))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s="5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8270</v>
      </c>
      <c r="O1092" s="6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60" x14ac:dyDescent="0.2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s="5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8270</v>
      </c>
      <c r="O1093" s="6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60" x14ac:dyDescent="0.2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s="5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8270</v>
      </c>
      <c r="O1094" s="6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5" x14ac:dyDescent="0.2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s="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8270</v>
      </c>
      <c r="O1095" s="6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60" x14ac:dyDescent="0.2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s="5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8270</v>
      </c>
      <c r="O1096" s="6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60" x14ac:dyDescent="0.2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s="5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8270</v>
      </c>
      <c r="O1097" s="6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60" x14ac:dyDescent="0.2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s="5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8270</v>
      </c>
      <c r="O1098" s="6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5" x14ac:dyDescent="0.2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s="5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8270</v>
      </c>
      <c r="O1099" s="6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30" x14ac:dyDescent="0.2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s="5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8270</v>
      </c>
      <c r="O1100" s="6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60" x14ac:dyDescent="0.2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s="5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8270</v>
      </c>
      <c r="O1101" s="6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5" x14ac:dyDescent="0.2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s="5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8270</v>
      </c>
      <c r="O1102" s="6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45" x14ac:dyDescent="0.2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s="5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8270</v>
      </c>
      <c r="O1103" s="6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60" x14ac:dyDescent="0.2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s="5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8270</v>
      </c>
      <c r="O1104" s="6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5" x14ac:dyDescent="0.2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s="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8270</v>
      </c>
      <c r="O1105" s="6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60" x14ac:dyDescent="0.2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s="5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8270</v>
      </c>
      <c r="O1106" s="6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60" x14ac:dyDescent="0.2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s="5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8270</v>
      </c>
      <c r="O1107" s="6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5" x14ac:dyDescent="0.2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s="5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8270</v>
      </c>
      <c r="O1108" s="6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60" x14ac:dyDescent="0.2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s="5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8270</v>
      </c>
      <c r="O1109" s="6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60" x14ac:dyDescent="0.2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s="5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8270</v>
      </c>
      <c r="O1110" s="6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60" x14ac:dyDescent="0.2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s="5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8270</v>
      </c>
      <c r="O1111" s="6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60" x14ac:dyDescent="0.2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s="5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8270</v>
      </c>
      <c r="O1112" s="6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60" x14ac:dyDescent="0.2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s="5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8270</v>
      </c>
      <c r="O1113" s="6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5" x14ac:dyDescent="0.2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s="5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8270</v>
      </c>
      <c r="O1114" s="6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60" x14ac:dyDescent="0.2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s="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8270</v>
      </c>
      <c r="O1115" s="6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60" x14ac:dyDescent="0.2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s="5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8270</v>
      </c>
      <c r="O1116" s="6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60" x14ac:dyDescent="0.2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s="5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8270</v>
      </c>
      <c r="O1117" s="6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45" x14ac:dyDescent="0.2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s="5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8270</v>
      </c>
      <c r="O1118" s="6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5" x14ac:dyDescent="0.2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s="5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8270</v>
      </c>
      <c r="O1119" s="6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60" x14ac:dyDescent="0.2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s="5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8270</v>
      </c>
      <c r="O1120" s="6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60" x14ac:dyDescent="0.2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s="5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8270</v>
      </c>
      <c r="O1121" s="6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45" x14ac:dyDescent="0.2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s="5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8270</v>
      </c>
      <c r="O1122" s="6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5" x14ac:dyDescent="0.2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s="5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8270</v>
      </c>
      <c r="O1123" s="6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60" x14ac:dyDescent="0.2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s="5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8270</v>
      </c>
      <c r="O1124" s="6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60" x14ac:dyDescent="0.2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s="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8270</v>
      </c>
      <c r="O1125" s="6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60" x14ac:dyDescent="0.2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s="5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8271</v>
      </c>
      <c r="O1126" s="6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60" x14ac:dyDescent="0.2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s="5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8271</v>
      </c>
      <c r="O1127" s="6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45" x14ac:dyDescent="0.2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s="5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8271</v>
      </c>
      <c r="O1128" s="6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60" x14ac:dyDescent="0.2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s="5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8271</v>
      </c>
      <c r="O1129" s="6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2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s="5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8271</v>
      </c>
      <c r="O1130" s="6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5" x14ac:dyDescent="0.2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s="5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8271</v>
      </c>
      <c r="O1131" s="6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60" x14ac:dyDescent="0.2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s="5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8271</v>
      </c>
      <c r="O1132" s="6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60" x14ac:dyDescent="0.2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s="5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8271</v>
      </c>
      <c r="O1133" s="6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5" x14ac:dyDescent="0.2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s="5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8271</v>
      </c>
      <c r="O1134" s="6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60" x14ac:dyDescent="0.2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s="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8271</v>
      </c>
      <c r="O1135" s="6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5" x14ac:dyDescent="0.2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s="5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8271</v>
      </c>
      <c r="O1136" s="6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60" x14ac:dyDescent="0.2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s="5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8271</v>
      </c>
      <c r="O1137" s="6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5" x14ac:dyDescent="0.2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s="5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8271</v>
      </c>
      <c r="O1138" s="6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60" x14ac:dyDescent="0.2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s="5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8271</v>
      </c>
      <c r="O1139" s="6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60" x14ac:dyDescent="0.2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s="5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8271</v>
      </c>
      <c r="O1140" s="6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60" x14ac:dyDescent="0.2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s="5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8271</v>
      </c>
      <c r="O1141" s="6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5" x14ac:dyDescent="0.2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s="5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8271</v>
      </c>
      <c r="O1142" s="6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x14ac:dyDescent="0.2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s="5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8271</v>
      </c>
      <c r="O1143" s="6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5" x14ac:dyDescent="0.2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s="5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8271</v>
      </c>
      <c r="O1144" s="6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60" x14ac:dyDescent="0.2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s="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8271</v>
      </c>
      <c r="O1145" s="6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5" x14ac:dyDescent="0.2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s="5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8272</v>
      </c>
      <c r="O1146" s="6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5" x14ac:dyDescent="0.2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s="5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8272</v>
      </c>
      <c r="O1147" s="6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45" x14ac:dyDescent="0.2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s="5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8272</v>
      </c>
      <c r="O1148" s="6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60" x14ac:dyDescent="0.2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s="5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8272</v>
      </c>
      <c r="O1149" s="6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30" x14ac:dyDescent="0.2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s="5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8272</v>
      </c>
      <c r="O1150" s="6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30" x14ac:dyDescent="0.2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s="5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8272</v>
      </c>
      <c r="O1151" s="6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30" x14ac:dyDescent="0.2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s="5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8272</v>
      </c>
      <c r="O1152" s="6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60" x14ac:dyDescent="0.2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s="5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8272</v>
      </c>
      <c r="O1153" s="6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x14ac:dyDescent="0.2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s="5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8272</v>
      </c>
      <c r="O1154" s="6">
        <f t="shared" ref="O1154:O1217" si="108">E1154/D1154</f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30" x14ac:dyDescent="0.2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s="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8272</v>
      </c>
      <c r="O1155" s="6">
        <f t="shared" si="108"/>
        <v>6.2500000000000003E-3</v>
      </c>
      <c r="P1155" s="9">
        <f t="shared" ref="P1155:P1218" si="109">IF(L1155=0, 0, 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 LEN(N1155)-SEARCH("/",N1155,1))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s="5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8272</v>
      </c>
      <c r="O1156" s="6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60" x14ac:dyDescent="0.2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s="5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8272</v>
      </c>
      <c r="O1157" s="6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5" x14ac:dyDescent="0.2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s="5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8272</v>
      </c>
      <c r="O1158" s="6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60" x14ac:dyDescent="0.2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s="5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8272</v>
      </c>
      <c r="O1159" s="6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60" x14ac:dyDescent="0.2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s="5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8272</v>
      </c>
      <c r="O1160" s="6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60" x14ac:dyDescent="0.2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s="5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8272</v>
      </c>
      <c r="O1161" s="6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5" x14ac:dyDescent="0.2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s="5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8272</v>
      </c>
      <c r="O1162" s="6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60" x14ac:dyDescent="0.2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s="5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8272</v>
      </c>
      <c r="O1163" s="6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60" x14ac:dyDescent="0.2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s="5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8272</v>
      </c>
      <c r="O1164" s="6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60" x14ac:dyDescent="0.2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s="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8272</v>
      </c>
      <c r="O1165" s="6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60" x14ac:dyDescent="0.2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s="5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8272</v>
      </c>
      <c r="O1166" s="6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60" x14ac:dyDescent="0.2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s="5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8272</v>
      </c>
      <c r="O1167" s="6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60" x14ac:dyDescent="0.2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s="5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8272</v>
      </c>
      <c r="O1168" s="6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5" x14ac:dyDescent="0.2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s="5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8272</v>
      </c>
      <c r="O1169" s="6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5" x14ac:dyDescent="0.2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s="5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8272</v>
      </c>
      <c r="O1170" s="6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5" x14ac:dyDescent="0.2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s="5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8272</v>
      </c>
      <c r="O1171" s="6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5" x14ac:dyDescent="0.2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s="5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8272</v>
      </c>
      <c r="O1172" s="6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45" x14ac:dyDescent="0.2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s="5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8272</v>
      </c>
      <c r="O1173" s="6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30" x14ac:dyDescent="0.2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s="5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8272</v>
      </c>
      <c r="O1174" s="6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60" x14ac:dyDescent="0.2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s="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8272</v>
      </c>
      <c r="O1175" s="6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5" x14ac:dyDescent="0.2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s="5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8272</v>
      </c>
      <c r="O1176" s="6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5" x14ac:dyDescent="0.2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s="5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8272</v>
      </c>
      <c r="O1177" s="6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60" x14ac:dyDescent="0.2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s="5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8272</v>
      </c>
      <c r="O1178" s="6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60" x14ac:dyDescent="0.2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s="5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8272</v>
      </c>
      <c r="O1179" s="6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60" x14ac:dyDescent="0.2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s="5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8272</v>
      </c>
      <c r="O1180" s="6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5" x14ac:dyDescent="0.2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s="5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8272</v>
      </c>
      <c r="O1181" s="6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45" x14ac:dyDescent="0.2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s="5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8272</v>
      </c>
      <c r="O1182" s="6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30" x14ac:dyDescent="0.2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s="5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8272</v>
      </c>
      <c r="O1183" s="6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60" x14ac:dyDescent="0.2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s="5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8272</v>
      </c>
      <c r="O1184" s="6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60" x14ac:dyDescent="0.2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s="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8272</v>
      </c>
      <c r="O1185" s="6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60" x14ac:dyDescent="0.2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s="5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8273</v>
      </c>
      <c r="O1186" s="6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60" x14ac:dyDescent="0.2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s="5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8273</v>
      </c>
      <c r="O1187" s="6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60" x14ac:dyDescent="0.2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s="5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8273</v>
      </c>
      <c r="O1188" s="6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60" x14ac:dyDescent="0.2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s="5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8273</v>
      </c>
      <c r="O1189" s="6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5" x14ac:dyDescent="0.2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s="5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8273</v>
      </c>
      <c r="O1190" s="6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60" x14ac:dyDescent="0.2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s="5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8273</v>
      </c>
      <c r="O1191" s="6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45" x14ac:dyDescent="0.2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s="5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8273</v>
      </c>
      <c r="O1192" s="6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60" x14ac:dyDescent="0.2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s="5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8273</v>
      </c>
      <c r="O1193" s="6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30" x14ac:dyDescent="0.2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s="5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8273</v>
      </c>
      <c r="O1194" s="6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60" x14ac:dyDescent="0.2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s="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8273</v>
      </c>
      <c r="O1195" s="6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60" x14ac:dyDescent="0.2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s="5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8273</v>
      </c>
      <c r="O1196" s="6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60" x14ac:dyDescent="0.2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s="5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8273</v>
      </c>
      <c r="O1197" s="6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30" x14ac:dyDescent="0.2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s="5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8273</v>
      </c>
      <c r="O1198" s="6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60" x14ac:dyDescent="0.2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s="5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8273</v>
      </c>
      <c r="O1199" s="6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60" x14ac:dyDescent="0.2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s="5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8273</v>
      </c>
      <c r="O1200" s="6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60" x14ac:dyDescent="0.2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s="5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8273</v>
      </c>
      <c r="O1201" s="6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60" x14ac:dyDescent="0.2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s="5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8273</v>
      </c>
      <c r="O1202" s="6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60" x14ac:dyDescent="0.2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s="5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8273</v>
      </c>
      <c r="O1203" s="6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60" x14ac:dyDescent="0.2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s="5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8273</v>
      </c>
      <c r="O1204" s="6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5" x14ac:dyDescent="0.2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s="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8273</v>
      </c>
      <c r="O1205" s="6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5" x14ac:dyDescent="0.2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s="5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8273</v>
      </c>
      <c r="O1206" s="6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60" x14ac:dyDescent="0.2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s="5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8273</v>
      </c>
      <c r="O1207" s="6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60" x14ac:dyDescent="0.2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s="5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8273</v>
      </c>
      <c r="O1208" s="6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30" x14ac:dyDescent="0.2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s="5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8273</v>
      </c>
      <c r="O1209" s="6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60" x14ac:dyDescent="0.2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s="5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8273</v>
      </c>
      <c r="O1210" s="6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60" x14ac:dyDescent="0.2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s="5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8273</v>
      </c>
      <c r="O1211" s="6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30" x14ac:dyDescent="0.2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s="5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8273</v>
      </c>
      <c r="O1212" s="6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60" x14ac:dyDescent="0.2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s="5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8273</v>
      </c>
      <c r="O1213" s="6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60" x14ac:dyDescent="0.2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s="5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8273</v>
      </c>
      <c r="O1214" s="6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60" x14ac:dyDescent="0.2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s="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8273</v>
      </c>
      <c r="O1215" s="6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60" x14ac:dyDescent="0.2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s="5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8273</v>
      </c>
      <c r="O1216" s="6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60" x14ac:dyDescent="0.2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s="5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8273</v>
      </c>
      <c r="O1217" s="6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30" x14ac:dyDescent="0.2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s="5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8273</v>
      </c>
      <c r="O1218" s="6">
        <f t="shared" ref="O1218:O1281" si="114">E1218/D1218</f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45" x14ac:dyDescent="0.2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s="5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8273</v>
      </c>
      <c r="O1219" s="6">
        <f t="shared" si="114"/>
        <v>1.026</v>
      </c>
      <c r="P1219" s="9">
        <f t="shared" ref="P1219:P1282" si="115">IF(L1219=0, 0, 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 LEN(N1219)-SEARCH("/",N1219,1))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s="5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8273</v>
      </c>
      <c r="O1220" s="6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45" x14ac:dyDescent="0.2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s="5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8273</v>
      </c>
      <c r="O1221" s="6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5" x14ac:dyDescent="0.2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s="5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8273</v>
      </c>
      <c r="O1222" s="6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60" x14ac:dyDescent="0.2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s="5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8273</v>
      </c>
      <c r="O1223" s="6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30" x14ac:dyDescent="0.2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s="5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8273</v>
      </c>
      <c r="O1224" s="6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45" x14ac:dyDescent="0.2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s="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8273</v>
      </c>
      <c r="O1225" s="6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30" x14ac:dyDescent="0.2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s="5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8274</v>
      </c>
      <c r="O1226" s="6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60" x14ac:dyDescent="0.2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s="5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8274</v>
      </c>
      <c r="O1227" s="6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5" x14ac:dyDescent="0.2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s="5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8274</v>
      </c>
      <c r="O1228" s="6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60" x14ac:dyDescent="0.2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s="5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8274</v>
      </c>
      <c r="O1229" s="6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45" x14ac:dyDescent="0.2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s="5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8274</v>
      </c>
      <c r="O1230" s="6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60" x14ac:dyDescent="0.2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s="5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8274</v>
      </c>
      <c r="O1231" s="6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5" x14ac:dyDescent="0.2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s="5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8274</v>
      </c>
      <c r="O1232" s="6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5" x14ac:dyDescent="0.2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s="5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8274</v>
      </c>
      <c r="O1233" s="6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60" x14ac:dyDescent="0.2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s="5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8274</v>
      </c>
      <c r="O1234" s="6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60" x14ac:dyDescent="0.2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s="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8274</v>
      </c>
      <c r="O1235" s="6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5" x14ac:dyDescent="0.2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s="5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8274</v>
      </c>
      <c r="O1236" s="6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60" x14ac:dyDescent="0.2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s="5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8274</v>
      </c>
      <c r="O1237" s="6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ht="30" x14ac:dyDescent="0.2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s="5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8274</v>
      </c>
      <c r="O1238" s="6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60" x14ac:dyDescent="0.2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s="5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8274</v>
      </c>
      <c r="O1239" s="6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60" x14ac:dyDescent="0.2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s="5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8274</v>
      </c>
      <c r="O1240" s="6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30" x14ac:dyDescent="0.2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s="5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8274</v>
      </c>
      <c r="O1241" s="6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45" x14ac:dyDescent="0.2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s="5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8274</v>
      </c>
      <c r="O1242" s="6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60" x14ac:dyDescent="0.2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s="5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8274</v>
      </c>
      <c r="O1243" s="6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60" x14ac:dyDescent="0.2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s="5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8274</v>
      </c>
      <c r="O1244" s="6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5" x14ac:dyDescent="0.2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s="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8274</v>
      </c>
      <c r="O1245" s="6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5" x14ac:dyDescent="0.2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s="5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8264</v>
      </c>
      <c r="O1246" s="6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5" x14ac:dyDescent="0.2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s="5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8264</v>
      </c>
      <c r="O1247" s="6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60" x14ac:dyDescent="0.2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s="5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8264</v>
      </c>
      <c r="O1248" s="6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30" x14ac:dyDescent="0.2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s="5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8264</v>
      </c>
      <c r="O1249" s="6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45" x14ac:dyDescent="0.2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s="5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8264</v>
      </c>
      <c r="O1250" s="6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5" x14ac:dyDescent="0.2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s="5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8264</v>
      </c>
      <c r="O1251" s="6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60" x14ac:dyDescent="0.2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s="5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8264</v>
      </c>
      <c r="O1252" s="6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45" x14ac:dyDescent="0.2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s="5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8264</v>
      </c>
      <c r="O1253" s="6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5" x14ac:dyDescent="0.2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s="5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8264</v>
      </c>
      <c r="O1254" s="6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60" x14ac:dyDescent="0.2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s="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8264</v>
      </c>
      <c r="O1255" s="6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60" x14ac:dyDescent="0.2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s="5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8264</v>
      </c>
      <c r="O1256" s="6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5" x14ac:dyDescent="0.2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s="5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8264</v>
      </c>
      <c r="O1257" s="6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60" x14ac:dyDescent="0.2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s="5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8264</v>
      </c>
      <c r="O1258" s="6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60" x14ac:dyDescent="0.2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s="5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8264</v>
      </c>
      <c r="O1259" s="6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5" x14ac:dyDescent="0.2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s="5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8264</v>
      </c>
      <c r="O1260" s="6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45" x14ac:dyDescent="0.2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s="5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8264</v>
      </c>
      <c r="O1261" s="6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5" x14ac:dyDescent="0.2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s="5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8264</v>
      </c>
      <c r="O1262" s="6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45" x14ac:dyDescent="0.2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s="5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8264</v>
      </c>
      <c r="O1263" s="6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60" x14ac:dyDescent="0.2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s="5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8264</v>
      </c>
      <c r="O1264" s="6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30" x14ac:dyDescent="0.2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s="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8264</v>
      </c>
      <c r="O1265" s="6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60" x14ac:dyDescent="0.2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s="5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8264</v>
      </c>
      <c r="O1266" s="6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60" x14ac:dyDescent="0.2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s="5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8264</v>
      </c>
      <c r="O1267" s="6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45" x14ac:dyDescent="0.2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s="5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8264</v>
      </c>
      <c r="O1268" s="6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60" x14ac:dyDescent="0.2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s="5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8264</v>
      </c>
      <c r="O1269" s="6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45" x14ac:dyDescent="0.2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s="5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8264</v>
      </c>
      <c r="O1270" s="6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60" x14ac:dyDescent="0.2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s="5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8264</v>
      </c>
      <c r="O1271" s="6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45" x14ac:dyDescent="0.2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s="5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8264</v>
      </c>
      <c r="O1272" s="6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60" x14ac:dyDescent="0.2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s="5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8264</v>
      </c>
      <c r="O1273" s="6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60" x14ac:dyDescent="0.2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s="5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8264</v>
      </c>
      <c r="O1274" s="6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45" x14ac:dyDescent="0.2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s="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8264</v>
      </c>
      <c r="O1275" s="6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5" x14ac:dyDescent="0.2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s="5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8264</v>
      </c>
      <c r="O1276" s="6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5" x14ac:dyDescent="0.2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s="5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8264</v>
      </c>
      <c r="O1277" s="6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30" x14ac:dyDescent="0.2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s="5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8264</v>
      </c>
      <c r="O1278" s="6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60" x14ac:dyDescent="0.2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s="5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8264</v>
      </c>
      <c r="O1279" s="6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60" x14ac:dyDescent="0.2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s="5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8264</v>
      </c>
      <c r="O1280" s="6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60" x14ac:dyDescent="0.2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s="5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8264</v>
      </c>
      <c r="O1281" s="6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5" x14ac:dyDescent="0.2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s="5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8264</v>
      </c>
      <c r="O1282" s="6">
        <f t="shared" ref="O1282:O1345" si="120">E1282/D1282</f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60" x14ac:dyDescent="0.2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s="5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8264</v>
      </c>
      <c r="O1283" s="6">
        <f t="shared" si="120"/>
        <v>1.1071428571428572</v>
      </c>
      <c r="P1283" s="9">
        <f t="shared" ref="P1283:P1346" si="121">IF(L1283=0, 0, 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 LEN(N1283)-SEARCH("/",N1283,1))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s="5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8264</v>
      </c>
      <c r="O1284" s="6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5" x14ac:dyDescent="0.2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s="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8264</v>
      </c>
      <c r="O1285" s="6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60" x14ac:dyDescent="0.2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s="5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8259</v>
      </c>
      <c r="O1286" s="6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60" x14ac:dyDescent="0.2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s="5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8259</v>
      </c>
      <c r="O1287" s="6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5" x14ac:dyDescent="0.2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s="5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8259</v>
      </c>
      <c r="O1288" s="6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90" x14ac:dyDescent="0.2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s="5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8259</v>
      </c>
      <c r="O1289" s="6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60" x14ac:dyDescent="0.2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s="5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8259</v>
      </c>
      <c r="O1290" s="6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5" x14ac:dyDescent="0.2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s="5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8259</v>
      </c>
      <c r="O1291" s="6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30" x14ac:dyDescent="0.2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s="5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8259</v>
      </c>
      <c r="O1292" s="6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60" x14ac:dyDescent="0.2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s="5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8259</v>
      </c>
      <c r="O1293" s="6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60" x14ac:dyDescent="0.2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s="5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8259</v>
      </c>
      <c r="O1294" s="6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60" x14ac:dyDescent="0.2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s="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8259</v>
      </c>
      <c r="O1295" s="6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60" x14ac:dyDescent="0.2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s="5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8259</v>
      </c>
      <c r="O1296" s="6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60" x14ac:dyDescent="0.2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s="5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8259</v>
      </c>
      <c r="O1297" s="6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60" x14ac:dyDescent="0.2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s="5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8259</v>
      </c>
      <c r="O1298" s="6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60" x14ac:dyDescent="0.2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s="5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8259</v>
      </c>
      <c r="O1299" s="6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60" x14ac:dyDescent="0.2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s="5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8259</v>
      </c>
      <c r="O1300" s="6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5" x14ac:dyDescent="0.2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s="5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8259</v>
      </c>
      <c r="O1301" s="6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60" x14ac:dyDescent="0.2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s="5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8259</v>
      </c>
      <c r="O1302" s="6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60" x14ac:dyDescent="0.2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s="5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8259</v>
      </c>
      <c r="O1303" s="6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5" x14ac:dyDescent="0.2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s="5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8259</v>
      </c>
      <c r="O1304" s="6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30" x14ac:dyDescent="0.2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s="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8259</v>
      </c>
      <c r="O1305" s="6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5" x14ac:dyDescent="0.2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s="5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8261</v>
      </c>
      <c r="O1306" s="6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60" x14ac:dyDescent="0.2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s="5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8261</v>
      </c>
      <c r="O1307" s="6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60" x14ac:dyDescent="0.2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s="5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8261</v>
      </c>
      <c r="O1308" s="6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30" x14ac:dyDescent="0.2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s="5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8261</v>
      </c>
      <c r="O1309" s="6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30" x14ac:dyDescent="0.2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s="5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8261</v>
      </c>
      <c r="O1310" s="6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45" x14ac:dyDescent="0.2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s="5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8261</v>
      </c>
      <c r="O1311" s="6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45" x14ac:dyDescent="0.2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s="5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8261</v>
      </c>
      <c r="O1312" s="6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60" x14ac:dyDescent="0.2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s="5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8261</v>
      </c>
      <c r="O1313" s="6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5" x14ac:dyDescent="0.2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s="5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8261</v>
      </c>
      <c r="O1314" s="6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60" x14ac:dyDescent="0.2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s="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8261</v>
      </c>
      <c r="O1315" s="6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60" x14ac:dyDescent="0.2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s="5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8261</v>
      </c>
      <c r="O1316" s="6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30" x14ac:dyDescent="0.2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s="5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8261</v>
      </c>
      <c r="O1317" s="6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5" x14ac:dyDescent="0.2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s="5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8261</v>
      </c>
      <c r="O1318" s="6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60" x14ac:dyDescent="0.2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s="5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8261</v>
      </c>
      <c r="O1319" s="6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5" x14ac:dyDescent="0.2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s="5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8261</v>
      </c>
      <c r="O1320" s="6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60" x14ac:dyDescent="0.2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s="5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8261</v>
      </c>
      <c r="O1321" s="6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60" x14ac:dyDescent="0.2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s="5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8261</v>
      </c>
      <c r="O1322" s="6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60" x14ac:dyDescent="0.2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s="5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8261</v>
      </c>
      <c r="O1323" s="6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60" x14ac:dyDescent="0.2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s="5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8261</v>
      </c>
      <c r="O1324" s="6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60" x14ac:dyDescent="0.2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s="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8261</v>
      </c>
      <c r="O1325" s="6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60" x14ac:dyDescent="0.2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s="5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8261</v>
      </c>
      <c r="O1326" s="6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60" x14ac:dyDescent="0.2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s="5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8261</v>
      </c>
      <c r="O1327" s="6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60" x14ac:dyDescent="0.2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s="5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8261</v>
      </c>
      <c r="O1328" s="6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5" x14ac:dyDescent="0.2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s="5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8261</v>
      </c>
      <c r="O1329" s="6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60" x14ac:dyDescent="0.2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s="5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8261</v>
      </c>
      <c r="O1330" s="6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5" x14ac:dyDescent="0.2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s="5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8261</v>
      </c>
      <c r="O1331" s="6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5" x14ac:dyDescent="0.2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s="5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8261</v>
      </c>
      <c r="O1332" s="6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5" x14ac:dyDescent="0.2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s="5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8261</v>
      </c>
      <c r="O1333" s="6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60" x14ac:dyDescent="0.2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s="5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8261</v>
      </c>
      <c r="O1334" s="6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60" x14ac:dyDescent="0.2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s="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8261</v>
      </c>
      <c r="O1335" s="6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5" x14ac:dyDescent="0.2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s="5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8261</v>
      </c>
      <c r="O1336" s="6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60" x14ac:dyDescent="0.2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s="5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8261</v>
      </c>
      <c r="O1337" s="6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60" x14ac:dyDescent="0.2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s="5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8261</v>
      </c>
      <c r="O1338" s="6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5" x14ac:dyDescent="0.2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s="5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8261</v>
      </c>
      <c r="O1339" s="6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60" x14ac:dyDescent="0.2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s="5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8261</v>
      </c>
      <c r="O1340" s="6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30" x14ac:dyDescent="0.2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s="5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8261</v>
      </c>
      <c r="O1341" s="6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5" x14ac:dyDescent="0.2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s="5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8261</v>
      </c>
      <c r="O1342" s="6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60" x14ac:dyDescent="0.2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s="5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8261</v>
      </c>
      <c r="O1343" s="6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60" x14ac:dyDescent="0.2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s="5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8261</v>
      </c>
      <c r="O1344" s="6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60" x14ac:dyDescent="0.2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s="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8261</v>
      </c>
      <c r="O1345" s="6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60" x14ac:dyDescent="0.2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s="5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8262</v>
      </c>
      <c r="O1346" s="6">
        <f t="shared" ref="O1346:O1409" si="126">E1346/D1346</f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45" x14ac:dyDescent="0.2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s="5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8262</v>
      </c>
      <c r="O1347" s="6">
        <f t="shared" si="126"/>
        <v>1.25</v>
      </c>
      <c r="P1347" s="9">
        <f t="shared" ref="P1347:P1410" si="127">IF(L1347=0, 0, 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 LEN(N1347)-SEARCH("/",N1347,1))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s="5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8262</v>
      </c>
      <c r="O1348" s="6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60" x14ac:dyDescent="0.2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s="5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8262</v>
      </c>
      <c r="O1349" s="6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60" x14ac:dyDescent="0.2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s="5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8262</v>
      </c>
      <c r="O1350" s="6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60" x14ac:dyDescent="0.2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s="5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8262</v>
      </c>
      <c r="O1351" s="6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60" x14ac:dyDescent="0.2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s="5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8262</v>
      </c>
      <c r="O1352" s="6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45" x14ac:dyDescent="0.2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s="5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8262</v>
      </c>
      <c r="O1353" s="6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60" x14ac:dyDescent="0.2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s="5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8262</v>
      </c>
      <c r="O1354" s="6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45" x14ac:dyDescent="0.2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s="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8262</v>
      </c>
      <c r="O1355" s="6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60" x14ac:dyDescent="0.2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s="5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8262</v>
      </c>
      <c r="O1356" s="6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60" x14ac:dyDescent="0.2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s="5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8262</v>
      </c>
      <c r="O1357" s="6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60" x14ac:dyDescent="0.2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s="5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8262</v>
      </c>
      <c r="O1358" s="6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5" x14ac:dyDescent="0.2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s="5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8262</v>
      </c>
      <c r="O1359" s="6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5" x14ac:dyDescent="0.2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s="5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8262</v>
      </c>
      <c r="O1360" s="6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60" x14ac:dyDescent="0.2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s="5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8262</v>
      </c>
      <c r="O1361" s="6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30" x14ac:dyDescent="0.2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s="5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8262</v>
      </c>
      <c r="O1362" s="6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5" x14ac:dyDescent="0.2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s="5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8262</v>
      </c>
      <c r="O1363" s="6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45" x14ac:dyDescent="0.2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s="5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8262</v>
      </c>
      <c r="O1364" s="6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60" x14ac:dyDescent="0.2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s="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8262</v>
      </c>
      <c r="O1365" s="6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60" x14ac:dyDescent="0.2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s="5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8264</v>
      </c>
      <c r="O1366" s="6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60" x14ac:dyDescent="0.2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s="5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8264</v>
      </c>
      <c r="O1367" s="6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x14ac:dyDescent="0.2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s="5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8264</v>
      </c>
      <c r="O1368" s="6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5" x14ac:dyDescent="0.2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s="5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8264</v>
      </c>
      <c r="O1369" s="6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5" x14ac:dyDescent="0.2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s="5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8264</v>
      </c>
      <c r="O1370" s="6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60" x14ac:dyDescent="0.2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s="5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8264</v>
      </c>
      <c r="O1371" s="6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30" x14ac:dyDescent="0.2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s="5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8264</v>
      </c>
      <c r="O1372" s="6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60" x14ac:dyDescent="0.2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s="5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8264</v>
      </c>
      <c r="O1373" s="6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ht="30" x14ac:dyDescent="0.2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s="5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8264</v>
      </c>
      <c r="O1374" s="6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45" x14ac:dyDescent="0.2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s="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8264</v>
      </c>
      <c r="O1375" s="6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60" x14ac:dyDescent="0.2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s="5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8264</v>
      </c>
      <c r="O1376" s="6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60" x14ac:dyDescent="0.2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s="5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8264</v>
      </c>
      <c r="O1377" s="6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30" x14ac:dyDescent="0.2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s="5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8264</v>
      </c>
      <c r="O1378" s="6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60" x14ac:dyDescent="0.2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s="5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8264</v>
      </c>
      <c r="O1379" s="6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x14ac:dyDescent="0.2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s="5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8264</v>
      </c>
      <c r="O1380" s="6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30" x14ac:dyDescent="0.2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s="5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8264</v>
      </c>
      <c r="O1381" s="6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45" x14ac:dyDescent="0.2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s="5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8264</v>
      </c>
      <c r="O1382" s="6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60" x14ac:dyDescent="0.2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s="5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8264</v>
      </c>
      <c r="O1383" s="6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5" x14ac:dyDescent="0.2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s="5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8264</v>
      </c>
      <c r="O1384" s="6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60" x14ac:dyDescent="0.2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s="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8264</v>
      </c>
      <c r="O1385" s="6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5" x14ac:dyDescent="0.2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s="5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8264</v>
      </c>
      <c r="O1386" s="6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5" x14ac:dyDescent="0.2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s="5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8264</v>
      </c>
      <c r="O1387" s="6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30" x14ac:dyDescent="0.2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s="5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8264</v>
      </c>
      <c r="O1388" s="6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60" x14ac:dyDescent="0.2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s="5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8264</v>
      </c>
      <c r="O1389" s="6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60" x14ac:dyDescent="0.2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s="5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8264</v>
      </c>
      <c r="O1390" s="6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30" x14ac:dyDescent="0.2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s="5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8264</v>
      </c>
      <c r="O1391" s="6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5" x14ac:dyDescent="0.2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s="5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8264</v>
      </c>
      <c r="O1392" s="6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5" x14ac:dyDescent="0.2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s="5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8264</v>
      </c>
      <c r="O1393" s="6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5" x14ac:dyDescent="0.2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s="5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8264</v>
      </c>
      <c r="O1394" s="6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ht="30" x14ac:dyDescent="0.2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s="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8264</v>
      </c>
      <c r="O1395" s="6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5" x14ac:dyDescent="0.2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s="5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8264</v>
      </c>
      <c r="O1396" s="6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ht="30" x14ac:dyDescent="0.2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s="5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8264</v>
      </c>
      <c r="O1397" s="6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60" x14ac:dyDescent="0.2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s="5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8264</v>
      </c>
      <c r="O1398" s="6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5" x14ac:dyDescent="0.2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s="5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8264</v>
      </c>
      <c r="O1399" s="6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5" x14ac:dyDescent="0.2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s="5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8264</v>
      </c>
      <c r="O1400" s="6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5" x14ac:dyDescent="0.2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s="5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8264</v>
      </c>
      <c r="O1401" s="6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5" x14ac:dyDescent="0.2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s="5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8264</v>
      </c>
      <c r="O1402" s="6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60" x14ac:dyDescent="0.2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s="5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8264</v>
      </c>
      <c r="O1403" s="6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60" x14ac:dyDescent="0.2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s="5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8264</v>
      </c>
      <c r="O1404" s="6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60" x14ac:dyDescent="0.2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s="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8264</v>
      </c>
      <c r="O1405" s="6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60" x14ac:dyDescent="0.2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s="5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8275</v>
      </c>
      <c r="O1406" s="6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30" x14ac:dyDescent="0.2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s="5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8275</v>
      </c>
      <c r="O1407" s="6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ht="30" x14ac:dyDescent="0.2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s="5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8275</v>
      </c>
      <c r="O1408" s="6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5" x14ac:dyDescent="0.2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s="5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8275</v>
      </c>
      <c r="O1409" s="6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60" x14ac:dyDescent="0.2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s="5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8275</v>
      </c>
      <c r="O1410" s="6">
        <f t="shared" ref="O1410:O1473" si="132">E1410/D1410</f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45" x14ac:dyDescent="0.2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s="5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8275</v>
      </c>
      <c r="O1411" s="6">
        <f t="shared" si="132"/>
        <v>0</v>
      </c>
      <c r="P1411" s="9">
        <f t="shared" ref="P1411:P1474" si="133">IF(L1411=0, 0, E1411/L1411)</f>
        <v>0</v>
      </c>
      <c r="Q1411" t="str">
        <f t="shared" ref="Q1411:Q1474" si="134">LEFT(N1411,SEARCH("/",N1411,1)-1)</f>
        <v>publishing</v>
      </c>
      <c r="R1411" t="str">
        <f t="shared" ref="R1411:R1474" si="135">RIGHT(N1411, LEN(N1411)-SEARCH("/",N1411,1))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s="5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8275</v>
      </c>
      <c r="O1412" s="6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60" x14ac:dyDescent="0.2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s="5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8275</v>
      </c>
      <c r="O1413" s="6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45" x14ac:dyDescent="0.2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s="5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8275</v>
      </c>
      <c r="O1414" s="6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60" x14ac:dyDescent="0.2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s="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8275</v>
      </c>
      <c r="O1415" s="6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60" x14ac:dyDescent="0.2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s="5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8275</v>
      </c>
      <c r="O1416" s="6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5" x14ac:dyDescent="0.2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s="5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8275</v>
      </c>
      <c r="O1417" s="6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5" x14ac:dyDescent="0.2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s="5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8275</v>
      </c>
      <c r="O1418" s="6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5" x14ac:dyDescent="0.2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s="5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8275</v>
      </c>
      <c r="O1419" s="6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60" x14ac:dyDescent="0.2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s="5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8275</v>
      </c>
      <c r="O1420" s="6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60" x14ac:dyDescent="0.2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s="5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8275</v>
      </c>
      <c r="O1421" s="6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30" x14ac:dyDescent="0.2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s="5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8275</v>
      </c>
      <c r="O1422" s="6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60" x14ac:dyDescent="0.2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s="5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8275</v>
      </c>
      <c r="O1423" s="6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60" x14ac:dyDescent="0.2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s="5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8275</v>
      </c>
      <c r="O1424" s="6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60" x14ac:dyDescent="0.2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s="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8275</v>
      </c>
      <c r="O1425" s="6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5" x14ac:dyDescent="0.2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s="5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8275</v>
      </c>
      <c r="O1426" s="6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60" x14ac:dyDescent="0.2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s="5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8275</v>
      </c>
      <c r="O1427" s="6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60" x14ac:dyDescent="0.2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s="5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8275</v>
      </c>
      <c r="O1428" s="6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60" x14ac:dyDescent="0.2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s="5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8275</v>
      </c>
      <c r="O1429" s="6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60" x14ac:dyDescent="0.2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s="5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8275</v>
      </c>
      <c r="O1430" s="6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45" x14ac:dyDescent="0.2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s="5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8275</v>
      </c>
      <c r="O1431" s="6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5" x14ac:dyDescent="0.2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s="5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8275</v>
      </c>
      <c r="O1432" s="6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60" x14ac:dyDescent="0.2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s="5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8275</v>
      </c>
      <c r="O1433" s="6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60" x14ac:dyDescent="0.2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s="5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8275</v>
      </c>
      <c r="O1434" s="6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60" x14ac:dyDescent="0.2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s="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8275</v>
      </c>
      <c r="O1435" s="6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5" x14ac:dyDescent="0.2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s="5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8275</v>
      </c>
      <c r="O1436" s="6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45" x14ac:dyDescent="0.2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s="5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8275</v>
      </c>
      <c r="O1437" s="6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60" x14ac:dyDescent="0.2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s="5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8275</v>
      </c>
      <c r="O1438" s="6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60" x14ac:dyDescent="0.2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s="5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8275</v>
      </c>
      <c r="O1439" s="6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60" x14ac:dyDescent="0.2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s="5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8275</v>
      </c>
      <c r="O1440" s="6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5" x14ac:dyDescent="0.2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s="5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8275</v>
      </c>
      <c r="O1441" s="6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60" x14ac:dyDescent="0.2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s="5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8275</v>
      </c>
      <c r="O1442" s="6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60" x14ac:dyDescent="0.2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s="5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8275</v>
      </c>
      <c r="O1443" s="6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60" x14ac:dyDescent="0.2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s="5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8275</v>
      </c>
      <c r="O1444" s="6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60" x14ac:dyDescent="0.2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s="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8275</v>
      </c>
      <c r="O1445" s="6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45" x14ac:dyDescent="0.2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s="5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8275</v>
      </c>
      <c r="O1446" s="6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60" x14ac:dyDescent="0.2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s="5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8275</v>
      </c>
      <c r="O1447" s="6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60" x14ac:dyDescent="0.2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s="5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8275</v>
      </c>
      <c r="O1448" s="6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30" x14ac:dyDescent="0.2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s="5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8275</v>
      </c>
      <c r="O1449" s="6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60" x14ac:dyDescent="0.2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s="5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8275</v>
      </c>
      <c r="O1450" s="6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60" x14ac:dyDescent="0.2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s="5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8275</v>
      </c>
      <c r="O1451" s="6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60" x14ac:dyDescent="0.2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s="5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8275</v>
      </c>
      <c r="O1452" s="6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45" x14ac:dyDescent="0.2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s="5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8275</v>
      </c>
      <c r="O1453" s="6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45" x14ac:dyDescent="0.2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s="5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8275</v>
      </c>
      <c r="O1454" s="6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60" x14ac:dyDescent="0.2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s="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8275</v>
      </c>
      <c r="O1455" s="6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60" x14ac:dyDescent="0.2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s="5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8275</v>
      </c>
      <c r="O1456" s="6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60" x14ac:dyDescent="0.2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s="5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8275</v>
      </c>
      <c r="O1457" s="6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ht="30" x14ac:dyDescent="0.2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s="5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8275</v>
      </c>
      <c r="O1458" s="6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30" x14ac:dyDescent="0.2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s="5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8275</v>
      </c>
      <c r="O1459" s="6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60" x14ac:dyDescent="0.2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s="5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8275</v>
      </c>
      <c r="O1460" s="6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5" x14ac:dyDescent="0.2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s="5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8275</v>
      </c>
      <c r="O1461" s="6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5" x14ac:dyDescent="0.2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s="5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8275</v>
      </c>
      <c r="O1462" s="6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30" x14ac:dyDescent="0.2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s="5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 s="6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30" x14ac:dyDescent="0.2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s="5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 s="6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60" x14ac:dyDescent="0.2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s="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 s="6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x14ac:dyDescent="0.2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s="5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 s="6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60" x14ac:dyDescent="0.2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s="5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 s="6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60" x14ac:dyDescent="0.2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s="5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 s="6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30" x14ac:dyDescent="0.2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s="5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 s="6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60" x14ac:dyDescent="0.2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s="5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 s="6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45" x14ac:dyDescent="0.2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s="5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 s="6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60" x14ac:dyDescent="0.2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s="5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 s="6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60" x14ac:dyDescent="0.2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s="5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 s="6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60" x14ac:dyDescent="0.2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s="5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 s="6">
        <f t="shared" ref="O1474:O1537" si="138">E1474/D1474</f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x14ac:dyDescent="0.2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s="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 s="6">
        <f t="shared" si="138"/>
        <v>1.20516</v>
      </c>
      <c r="P1475" s="9">
        <f t="shared" ref="P1475:P1538" si="139">IF(L1475=0, 0, 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 LEN(N1475)-SEARCH("/",N1475,1))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s="5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 s="6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5" x14ac:dyDescent="0.2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s="5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 s="6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45" x14ac:dyDescent="0.2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s="5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 s="6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60" x14ac:dyDescent="0.2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s="5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 s="6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60" x14ac:dyDescent="0.2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s="5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 s="6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60" x14ac:dyDescent="0.2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s="5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 s="6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60" x14ac:dyDescent="0.2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s="5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 s="6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60" x14ac:dyDescent="0.2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s="5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8263</v>
      </c>
      <c r="O1483" s="6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5" x14ac:dyDescent="0.2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s="5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8263</v>
      </c>
      <c r="O1484" s="6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60" x14ac:dyDescent="0.2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s="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8263</v>
      </c>
      <c r="O1485" s="6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x14ac:dyDescent="0.2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s="5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8263</v>
      </c>
      <c r="O1486" s="6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60" x14ac:dyDescent="0.2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s="5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8263</v>
      </c>
      <c r="O1487" s="6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60" x14ac:dyDescent="0.2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s="5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8263</v>
      </c>
      <c r="O1488" s="6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5" x14ac:dyDescent="0.2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s="5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8263</v>
      </c>
      <c r="O1489" s="6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5" x14ac:dyDescent="0.2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s="5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8263</v>
      </c>
      <c r="O1490" s="6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5" x14ac:dyDescent="0.2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s="5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8263</v>
      </c>
      <c r="O1491" s="6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5" x14ac:dyDescent="0.2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s="5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8263</v>
      </c>
      <c r="O1492" s="6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45" x14ac:dyDescent="0.2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s="5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8263</v>
      </c>
      <c r="O1493" s="6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60" x14ac:dyDescent="0.2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s="5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8263</v>
      </c>
      <c r="O1494" s="6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45" x14ac:dyDescent="0.2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s="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8263</v>
      </c>
      <c r="O1495" s="6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60" x14ac:dyDescent="0.2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s="5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8263</v>
      </c>
      <c r="O1496" s="6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30" x14ac:dyDescent="0.2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s="5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8263</v>
      </c>
      <c r="O1497" s="6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5" x14ac:dyDescent="0.2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s="5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8263</v>
      </c>
      <c r="O1498" s="6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60" x14ac:dyDescent="0.2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s="5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8263</v>
      </c>
      <c r="O1499" s="6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60" x14ac:dyDescent="0.2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s="5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8263</v>
      </c>
      <c r="O1500" s="6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60" x14ac:dyDescent="0.2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s="5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8263</v>
      </c>
      <c r="O1501" s="6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60" x14ac:dyDescent="0.2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s="5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8263</v>
      </c>
      <c r="O1502" s="6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45" x14ac:dyDescent="0.2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s="5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8273</v>
      </c>
      <c r="O1503" s="6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60" x14ac:dyDescent="0.2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s="5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8273</v>
      </c>
      <c r="O1504" s="6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60" x14ac:dyDescent="0.2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s="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8273</v>
      </c>
      <c r="O1505" s="6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45" x14ac:dyDescent="0.2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s="5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8273</v>
      </c>
      <c r="O1506" s="6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60" x14ac:dyDescent="0.2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s="5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8273</v>
      </c>
      <c r="O1507" s="6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5" x14ac:dyDescent="0.2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s="5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8273</v>
      </c>
      <c r="O1508" s="6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60" x14ac:dyDescent="0.2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s="5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8273</v>
      </c>
      <c r="O1509" s="6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5" x14ac:dyDescent="0.2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s="5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8273</v>
      </c>
      <c r="O1510" s="6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60" x14ac:dyDescent="0.2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s="5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8273</v>
      </c>
      <c r="O1511" s="6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60" x14ac:dyDescent="0.2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s="5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8273</v>
      </c>
      <c r="O1512" s="6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60" x14ac:dyDescent="0.2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s="5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8273</v>
      </c>
      <c r="O1513" s="6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60" x14ac:dyDescent="0.2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s="5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8273</v>
      </c>
      <c r="O1514" s="6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5" x14ac:dyDescent="0.2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s="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8273</v>
      </c>
      <c r="O1515" s="6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5" x14ac:dyDescent="0.2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s="5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8273</v>
      </c>
      <c r="O1516" s="6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60" x14ac:dyDescent="0.2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s="5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8273</v>
      </c>
      <c r="O1517" s="6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5" x14ac:dyDescent="0.2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s="5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8273</v>
      </c>
      <c r="O1518" s="6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60" x14ac:dyDescent="0.2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s="5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8273</v>
      </c>
      <c r="O1519" s="6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30" x14ac:dyDescent="0.2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s="5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8273</v>
      </c>
      <c r="O1520" s="6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60" x14ac:dyDescent="0.2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s="5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8273</v>
      </c>
      <c r="O1521" s="6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45" x14ac:dyDescent="0.2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s="5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8273</v>
      </c>
      <c r="O1522" s="6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5" x14ac:dyDescent="0.2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s="5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8273</v>
      </c>
      <c r="O1523" s="6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60" x14ac:dyDescent="0.2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s="5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8273</v>
      </c>
      <c r="O1524" s="6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60" x14ac:dyDescent="0.2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s="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8273</v>
      </c>
      <c r="O1525" s="6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5" x14ac:dyDescent="0.2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s="5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8273</v>
      </c>
      <c r="O1526" s="6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60" x14ac:dyDescent="0.2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s="5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8273</v>
      </c>
      <c r="O1527" s="6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60" x14ac:dyDescent="0.2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s="5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8273</v>
      </c>
      <c r="O1528" s="6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45" x14ac:dyDescent="0.2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s="5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8273</v>
      </c>
      <c r="O1529" s="6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30" x14ac:dyDescent="0.2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s="5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8273</v>
      </c>
      <c r="O1530" s="6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45" x14ac:dyDescent="0.2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s="5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8273</v>
      </c>
      <c r="O1531" s="6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60" x14ac:dyDescent="0.2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s="5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8273</v>
      </c>
      <c r="O1532" s="6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60" x14ac:dyDescent="0.2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s="5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8273</v>
      </c>
      <c r="O1533" s="6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60" x14ac:dyDescent="0.2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s="5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8273</v>
      </c>
      <c r="O1534" s="6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45" x14ac:dyDescent="0.2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s="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8273</v>
      </c>
      <c r="O1535" s="6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60" x14ac:dyDescent="0.2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s="5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8273</v>
      </c>
      <c r="O1536" s="6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60" x14ac:dyDescent="0.2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s="5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8273</v>
      </c>
      <c r="O1537" s="6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60" x14ac:dyDescent="0.2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s="5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8273</v>
      </c>
      <c r="O1538" s="6">
        <f t="shared" ref="O1538:O1601" si="144">E1538/D1538</f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45" x14ac:dyDescent="0.2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s="5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8273</v>
      </c>
      <c r="O1539" s="6">
        <f t="shared" si="144"/>
        <v>1.7989999999999999</v>
      </c>
      <c r="P1539" s="9">
        <f t="shared" ref="P1539:P1602" si="145">IF(L1539=0, 0, 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 LEN(N1539)-SEARCH("/",N1539,1))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s="5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8273</v>
      </c>
      <c r="O1540" s="6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60" x14ac:dyDescent="0.2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s="5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8273</v>
      </c>
      <c r="O1541" s="6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60" x14ac:dyDescent="0.2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s="5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8273</v>
      </c>
      <c r="O1542" s="6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5" x14ac:dyDescent="0.2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s="5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8277</v>
      </c>
      <c r="O1543" s="6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60" x14ac:dyDescent="0.2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s="5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8277</v>
      </c>
      <c r="O1544" s="6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5" x14ac:dyDescent="0.2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s="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8277</v>
      </c>
      <c r="O1545" s="6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5" x14ac:dyDescent="0.2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s="5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8277</v>
      </c>
      <c r="O1546" s="6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5" x14ac:dyDescent="0.2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s="5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8277</v>
      </c>
      <c r="O1547" s="6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60" x14ac:dyDescent="0.2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s="5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8277</v>
      </c>
      <c r="O1548" s="6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5" x14ac:dyDescent="0.2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s="5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8277</v>
      </c>
      <c r="O1549" s="6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30" x14ac:dyDescent="0.2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s="5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8277</v>
      </c>
      <c r="O1550" s="6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5" x14ac:dyDescent="0.2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s="5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8277</v>
      </c>
      <c r="O1551" s="6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60" x14ac:dyDescent="0.2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s="5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8277</v>
      </c>
      <c r="O1552" s="6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60" x14ac:dyDescent="0.2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s="5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8277</v>
      </c>
      <c r="O1553" s="6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60" x14ac:dyDescent="0.2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s="5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8277</v>
      </c>
      <c r="O1554" s="6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5" x14ac:dyDescent="0.2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s="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8277</v>
      </c>
      <c r="O1555" s="6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60" x14ac:dyDescent="0.2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s="5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8277</v>
      </c>
      <c r="O1556" s="6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5" x14ac:dyDescent="0.2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s="5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8277</v>
      </c>
      <c r="O1557" s="6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5" x14ac:dyDescent="0.2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s="5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8277</v>
      </c>
      <c r="O1558" s="6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5" x14ac:dyDescent="0.2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s="5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8277</v>
      </c>
      <c r="O1559" s="6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45" x14ac:dyDescent="0.2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s="5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8277</v>
      </c>
      <c r="O1560" s="6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45" x14ac:dyDescent="0.2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s="5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8277</v>
      </c>
      <c r="O1561" s="6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60" x14ac:dyDescent="0.2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s="5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8277</v>
      </c>
      <c r="O1562" s="6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60" x14ac:dyDescent="0.2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s="5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6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60" x14ac:dyDescent="0.2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s="5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s="6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5" x14ac:dyDescent="0.2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s="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6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60" x14ac:dyDescent="0.2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s="5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s="6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60" x14ac:dyDescent="0.2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s="5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6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5" x14ac:dyDescent="0.2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s="5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6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60" x14ac:dyDescent="0.2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s="5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s="6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5" x14ac:dyDescent="0.2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s="5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6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x14ac:dyDescent="0.2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s="5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s="6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30" x14ac:dyDescent="0.2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s="5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6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60" x14ac:dyDescent="0.2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s="5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s="6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60" x14ac:dyDescent="0.2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s="5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s="6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60" x14ac:dyDescent="0.2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s="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6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60" x14ac:dyDescent="0.2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s="5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6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60" x14ac:dyDescent="0.2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s="5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6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45" x14ac:dyDescent="0.2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s="5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6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60" x14ac:dyDescent="0.2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s="5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s="6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60" x14ac:dyDescent="0.2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s="5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6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45" x14ac:dyDescent="0.2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s="5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s="6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5" x14ac:dyDescent="0.2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s="5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s="6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60" x14ac:dyDescent="0.2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s="5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8279</v>
      </c>
      <c r="O1583" s="6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30" x14ac:dyDescent="0.2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s="5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8279</v>
      </c>
      <c r="O1584" s="6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60" x14ac:dyDescent="0.2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s="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8279</v>
      </c>
      <c r="O1585" s="6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60" x14ac:dyDescent="0.2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s="5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8279</v>
      </c>
      <c r="O1586" s="6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60" x14ac:dyDescent="0.2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s="5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8279</v>
      </c>
      <c r="O1587" s="6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30" x14ac:dyDescent="0.2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s="5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8279</v>
      </c>
      <c r="O1588" s="6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60" x14ac:dyDescent="0.2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s="5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8279</v>
      </c>
      <c r="O1589" s="6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30" x14ac:dyDescent="0.2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s="5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8279</v>
      </c>
      <c r="O1590" s="6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5" x14ac:dyDescent="0.2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s="5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8279</v>
      </c>
      <c r="O1591" s="6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x14ac:dyDescent="0.2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s="5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8279</v>
      </c>
      <c r="O1592" s="6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60" x14ac:dyDescent="0.2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s="5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8279</v>
      </c>
      <c r="O1593" s="6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30" x14ac:dyDescent="0.2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s="5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8279</v>
      </c>
      <c r="O1594" s="6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45" x14ac:dyDescent="0.2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s="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8279</v>
      </c>
      <c r="O1595" s="6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45" x14ac:dyDescent="0.2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s="5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8279</v>
      </c>
      <c r="O1596" s="6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5" x14ac:dyDescent="0.2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s="5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8279</v>
      </c>
      <c r="O1597" s="6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45" x14ac:dyDescent="0.2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s="5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8279</v>
      </c>
      <c r="O1598" s="6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5" x14ac:dyDescent="0.2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s="5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8279</v>
      </c>
      <c r="O1599" s="6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60" x14ac:dyDescent="0.2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s="5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8279</v>
      </c>
      <c r="O1600" s="6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5" x14ac:dyDescent="0.2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s="5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8279</v>
      </c>
      <c r="O1601" s="6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60" x14ac:dyDescent="0.2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s="5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8279</v>
      </c>
      <c r="O1602" s="6">
        <f t="shared" ref="O1602:O1665" si="150">E1602/D1602</f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</row>
    <row r="1603" spans="1:20" ht="45" x14ac:dyDescent="0.2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s="5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8264</v>
      </c>
      <c r="O1603" s="6">
        <f t="shared" si="150"/>
        <v>1.082492</v>
      </c>
      <c r="P1603" s="9">
        <f t="shared" ref="P1603:P1666" si="151">IF(L1603=0, 0, 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 LEN(N1603)-SEARCH("/",N1603,1))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s="5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8264</v>
      </c>
      <c r="O1604" s="6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45" x14ac:dyDescent="0.2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s="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8264</v>
      </c>
      <c r="O1605" s="6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60" x14ac:dyDescent="0.2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s="5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8264</v>
      </c>
      <c r="O1606" s="6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60" x14ac:dyDescent="0.2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s="5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8264</v>
      </c>
      <c r="O1607" s="6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60" x14ac:dyDescent="0.2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s="5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8264</v>
      </c>
      <c r="O1608" s="6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5" x14ac:dyDescent="0.2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s="5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8264</v>
      </c>
      <c r="O1609" s="6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45" x14ac:dyDescent="0.2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s="5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8264</v>
      </c>
      <c r="O1610" s="6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5" x14ac:dyDescent="0.2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s="5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8264</v>
      </c>
      <c r="O1611" s="6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30" x14ac:dyDescent="0.2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s="5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8264</v>
      </c>
      <c r="O1612" s="6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x14ac:dyDescent="0.2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s="5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8264</v>
      </c>
      <c r="O1613" s="6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45" x14ac:dyDescent="0.2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s="5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8264</v>
      </c>
      <c r="O1614" s="6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60" x14ac:dyDescent="0.2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s="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8264</v>
      </c>
      <c r="O1615" s="6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60" x14ac:dyDescent="0.2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s="5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8264</v>
      </c>
      <c r="O1616" s="6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5" x14ac:dyDescent="0.2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s="5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8264</v>
      </c>
      <c r="O1617" s="6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5" x14ac:dyDescent="0.2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s="5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8264</v>
      </c>
      <c r="O1618" s="6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45" x14ac:dyDescent="0.2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s="5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8264</v>
      </c>
      <c r="O1619" s="6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45" x14ac:dyDescent="0.2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s="5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8264</v>
      </c>
      <c r="O1620" s="6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60" x14ac:dyDescent="0.2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s="5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8264</v>
      </c>
      <c r="O1621" s="6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30" x14ac:dyDescent="0.2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s="5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8264</v>
      </c>
      <c r="O1622" s="6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5" x14ac:dyDescent="0.2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s="5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8264</v>
      </c>
      <c r="O1623" s="6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5" x14ac:dyDescent="0.2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s="5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8264</v>
      </c>
      <c r="O1624" s="6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60" x14ac:dyDescent="0.2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s="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8264</v>
      </c>
      <c r="O1625" s="6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45" x14ac:dyDescent="0.2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s="5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8264</v>
      </c>
      <c r="O1626" s="6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60" x14ac:dyDescent="0.2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s="5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8264</v>
      </c>
      <c r="O1627" s="6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5" x14ac:dyDescent="0.2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s="5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8264</v>
      </c>
      <c r="O1628" s="6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60" x14ac:dyDescent="0.2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s="5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8264</v>
      </c>
      <c r="O1629" s="6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30" x14ac:dyDescent="0.2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s="5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8264</v>
      </c>
      <c r="O1630" s="6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30" x14ac:dyDescent="0.2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s="5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8264</v>
      </c>
      <c r="O1631" s="6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60" x14ac:dyDescent="0.2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s="5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8264</v>
      </c>
      <c r="O1632" s="6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60" x14ac:dyDescent="0.2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s="5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8264</v>
      </c>
      <c r="O1633" s="6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60" x14ac:dyDescent="0.2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s="5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8264</v>
      </c>
      <c r="O1634" s="6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60" x14ac:dyDescent="0.2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s="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8264</v>
      </c>
      <c r="O1635" s="6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45" x14ac:dyDescent="0.2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s="5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8264</v>
      </c>
      <c r="O1636" s="6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60" x14ac:dyDescent="0.2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s="5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8264</v>
      </c>
      <c r="O1637" s="6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5" x14ac:dyDescent="0.2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s="5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8264</v>
      </c>
      <c r="O1638" s="6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5" x14ac:dyDescent="0.2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s="5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8264</v>
      </c>
      <c r="O1639" s="6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30" x14ac:dyDescent="0.2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s="5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8264</v>
      </c>
      <c r="O1640" s="6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60" x14ac:dyDescent="0.2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s="5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8264</v>
      </c>
      <c r="O1641" s="6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60" x14ac:dyDescent="0.2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s="5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8264</v>
      </c>
      <c r="O1642" s="6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30" x14ac:dyDescent="0.2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s="5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8280</v>
      </c>
      <c r="O1643" s="6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5" x14ac:dyDescent="0.2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s="5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8280</v>
      </c>
      <c r="O1644" s="6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30" x14ac:dyDescent="0.2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s="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8280</v>
      </c>
      <c r="O1645" s="6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60" x14ac:dyDescent="0.2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s="5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8280</v>
      </c>
      <c r="O1646" s="6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5" x14ac:dyDescent="0.2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s="5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8280</v>
      </c>
      <c r="O1647" s="6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60" x14ac:dyDescent="0.2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s="5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8280</v>
      </c>
      <c r="O1648" s="6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5" x14ac:dyDescent="0.2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s="5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8280</v>
      </c>
      <c r="O1649" s="6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5" x14ac:dyDescent="0.2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s="5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8280</v>
      </c>
      <c r="O1650" s="6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60" x14ac:dyDescent="0.2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s="5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8280</v>
      </c>
      <c r="O1651" s="6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45" x14ac:dyDescent="0.2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s="5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8280</v>
      </c>
      <c r="O1652" s="6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60" x14ac:dyDescent="0.2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s="5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8280</v>
      </c>
      <c r="O1653" s="6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60" x14ac:dyDescent="0.2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s="5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8280</v>
      </c>
      <c r="O1654" s="6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5" x14ac:dyDescent="0.2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s="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8280</v>
      </c>
      <c r="O1655" s="6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60" x14ac:dyDescent="0.2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s="5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8280</v>
      </c>
      <c r="O1656" s="6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45" x14ac:dyDescent="0.2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s="5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8280</v>
      </c>
      <c r="O1657" s="6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60" x14ac:dyDescent="0.2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s="5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8280</v>
      </c>
      <c r="O1658" s="6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60" x14ac:dyDescent="0.2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s="5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8280</v>
      </c>
      <c r="O1659" s="6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60" x14ac:dyDescent="0.2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s="5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8280</v>
      </c>
      <c r="O1660" s="6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60" x14ac:dyDescent="0.2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s="5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8280</v>
      </c>
      <c r="O1661" s="6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60" x14ac:dyDescent="0.2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s="5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8280</v>
      </c>
      <c r="O1662" s="6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75" x14ac:dyDescent="0.2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s="5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8280</v>
      </c>
      <c r="O1663" s="6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60" x14ac:dyDescent="0.2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s="5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8280</v>
      </c>
      <c r="O1664" s="6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45" x14ac:dyDescent="0.2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s="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8280</v>
      </c>
      <c r="O1665" s="6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5" x14ac:dyDescent="0.2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s="5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8280</v>
      </c>
      <c r="O1666" s="6">
        <f t="shared" ref="O1666:O1729" si="156">E1666/D1666</f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</row>
    <row r="1667" spans="1:20" ht="60" x14ac:dyDescent="0.2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s="5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8280</v>
      </c>
      <c r="O1667" s="6">
        <f t="shared" si="156"/>
        <v>1.1945714285714286</v>
      </c>
      <c r="P1667" s="9">
        <f t="shared" ref="P1667:P1730" si="157">IF(L1667=0, 0, 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 LEN(N1667)-SEARCH("/",N1667,1))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s="5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8280</v>
      </c>
      <c r="O1668" s="6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5" x14ac:dyDescent="0.2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s="5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8280</v>
      </c>
      <c r="O1669" s="6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60" x14ac:dyDescent="0.2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s="5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8280</v>
      </c>
      <c r="O1670" s="6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60" x14ac:dyDescent="0.2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s="5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8280</v>
      </c>
      <c r="O1671" s="6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60" x14ac:dyDescent="0.2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s="5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8280</v>
      </c>
      <c r="O1672" s="6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30" x14ac:dyDescent="0.2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s="5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8280</v>
      </c>
      <c r="O1673" s="6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45" x14ac:dyDescent="0.2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s="5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8280</v>
      </c>
      <c r="O1674" s="6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5" x14ac:dyDescent="0.2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s="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8280</v>
      </c>
      <c r="O1675" s="6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60" x14ac:dyDescent="0.2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s="5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8280</v>
      </c>
      <c r="O1676" s="6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30" x14ac:dyDescent="0.2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s="5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8280</v>
      </c>
      <c r="O1677" s="6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45" x14ac:dyDescent="0.2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s="5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8280</v>
      </c>
      <c r="O1678" s="6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5" x14ac:dyDescent="0.2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s="5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8280</v>
      </c>
      <c r="O1679" s="6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45" x14ac:dyDescent="0.2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s="5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8280</v>
      </c>
      <c r="O1680" s="6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60" x14ac:dyDescent="0.2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s="5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8280</v>
      </c>
      <c r="O1681" s="6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30" x14ac:dyDescent="0.2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s="5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8280</v>
      </c>
      <c r="O1682" s="6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60" x14ac:dyDescent="0.2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s="5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s="6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45" x14ac:dyDescent="0.2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s="5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s="6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5" x14ac:dyDescent="0.2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s="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s="6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30" x14ac:dyDescent="0.2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s="5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s="6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60" x14ac:dyDescent="0.2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s="5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s="6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60" x14ac:dyDescent="0.2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s="5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s="6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60" x14ac:dyDescent="0.2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s="5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s="6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60" x14ac:dyDescent="0.2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s="5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s="6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30" x14ac:dyDescent="0.2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s="5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s="6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5" x14ac:dyDescent="0.2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s="5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s="6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60" x14ac:dyDescent="0.2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s="5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s="6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5" x14ac:dyDescent="0.2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s="5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s="6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60" x14ac:dyDescent="0.2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s="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s="6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60" x14ac:dyDescent="0.2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s="5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s="6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60" x14ac:dyDescent="0.2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s="5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s="6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60" x14ac:dyDescent="0.2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s="5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s="6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5" x14ac:dyDescent="0.2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s="5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s="6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75" x14ac:dyDescent="0.2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s="5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s="6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60" x14ac:dyDescent="0.2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s="5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s="6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60" x14ac:dyDescent="0.2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s="5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s="6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60" x14ac:dyDescent="0.2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s="5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s="6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30" x14ac:dyDescent="0.2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s="5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s="6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60" x14ac:dyDescent="0.2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s="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s="6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45" x14ac:dyDescent="0.2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s="5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s="6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5" x14ac:dyDescent="0.2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s="5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s="6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5" x14ac:dyDescent="0.2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s="5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s="6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60" x14ac:dyDescent="0.2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s="5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s="6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60" x14ac:dyDescent="0.2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s="5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s="6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5" x14ac:dyDescent="0.2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s="5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s="6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30" x14ac:dyDescent="0.2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s="5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s="6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60" x14ac:dyDescent="0.2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s="5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s="6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60" x14ac:dyDescent="0.2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s="5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s="6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60" x14ac:dyDescent="0.2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s="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s="6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60" x14ac:dyDescent="0.2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s="5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s="6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5" x14ac:dyDescent="0.2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s="5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s="6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60" x14ac:dyDescent="0.2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s="5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s="6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5" x14ac:dyDescent="0.2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s="5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s="6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x14ac:dyDescent="0.2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s="5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s="6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60" x14ac:dyDescent="0.2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s="5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s="6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60" x14ac:dyDescent="0.2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s="5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s="6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5" x14ac:dyDescent="0.2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s="5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s="6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5" x14ac:dyDescent="0.2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s="5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s="6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60" x14ac:dyDescent="0.2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s="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s="6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60" x14ac:dyDescent="0.2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s="5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s="6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60" x14ac:dyDescent="0.2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s="5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s="6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30" x14ac:dyDescent="0.2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s="5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s="6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60" x14ac:dyDescent="0.2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s="5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s="6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5" x14ac:dyDescent="0.2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s="5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s="6">
        <f t="shared" ref="O1730:O1793" si="162">E1730/D1730</f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60" x14ac:dyDescent="0.2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s="5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s="6">
        <f t="shared" si="162"/>
        <v>0</v>
      </c>
      <c r="P1731" s="9">
        <f t="shared" ref="P1731:P1794" si="163">IF(L1731=0, 0, E1731/L1731)</f>
        <v>0</v>
      </c>
      <c r="Q1731" t="str">
        <f t="shared" ref="Q1731:Q1794" si="164">LEFT(N1731,SEARCH("/",N1731,1)-1)</f>
        <v>music</v>
      </c>
      <c r="R1731" t="str">
        <f t="shared" ref="R1731:R1794" si="165">RIGHT(N1731, LEN(N1731)-SEARCH("/",N1731,1))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s="5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s="6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30" x14ac:dyDescent="0.2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s="5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s="6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60" x14ac:dyDescent="0.2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s="5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s="6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60" x14ac:dyDescent="0.2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s="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s="6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5" x14ac:dyDescent="0.2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s="5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s="6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5" x14ac:dyDescent="0.2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s="5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s="6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45" x14ac:dyDescent="0.2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s="5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s="6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60" x14ac:dyDescent="0.2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s="5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s="6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45" x14ac:dyDescent="0.2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s="5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s="6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5" x14ac:dyDescent="0.2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s="5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s="6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5" x14ac:dyDescent="0.2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s="5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s="6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45" x14ac:dyDescent="0.2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s="5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8273</v>
      </c>
      <c r="O1743" s="6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60" x14ac:dyDescent="0.2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s="5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8273</v>
      </c>
      <c r="O1744" s="6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5" x14ac:dyDescent="0.2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s="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8273</v>
      </c>
      <c r="O1745" s="6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60" x14ac:dyDescent="0.2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s="5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8273</v>
      </c>
      <c r="O1746" s="6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60" x14ac:dyDescent="0.2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s="5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8273</v>
      </c>
      <c r="O1747" s="6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60" x14ac:dyDescent="0.2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s="5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8273</v>
      </c>
      <c r="O1748" s="6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60" x14ac:dyDescent="0.2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s="5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8273</v>
      </c>
      <c r="O1749" s="6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45" x14ac:dyDescent="0.2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s="5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8273</v>
      </c>
      <c r="O1750" s="6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45" x14ac:dyDescent="0.2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s="5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8273</v>
      </c>
      <c r="O1751" s="6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60" x14ac:dyDescent="0.2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s="5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8273</v>
      </c>
      <c r="O1752" s="6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30" x14ac:dyDescent="0.2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s="5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8273</v>
      </c>
      <c r="O1753" s="6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45" x14ac:dyDescent="0.2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s="5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8273</v>
      </c>
      <c r="O1754" s="6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5" x14ac:dyDescent="0.2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s="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8273</v>
      </c>
      <c r="O1755" s="6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60" x14ac:dyDescent="0.2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s="5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8273</v>
      </c>
      <c r="O1756" s="6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60" x14ac:dyDescent="0.2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s="5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8273</v>
      </c>
      <c r="O1757" s="6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5" x14ac:dyDescent="0.2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s="5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8273</v>
      </c>
      <c r="O1758" s="6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45" x14ac:dyDescent="0.2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s="5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8273</v>
      </c>
      <c r="O1759" s="6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60" x14ac:dyDescent="0.2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s="5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8273</v>
      </c>
      <c r="O1760" s="6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30" x14ac:dyDescent="0.2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s="5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8273</v>
      </c>
      <c r="O1761" s="6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60" x14ac:dyDescent="0.2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s="5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8273</v>
      </c>
      <c r="O1762" s="6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30" x14ac:dyDescent="0.2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s="5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8273</v>
      </c>
      <c r="O1763" s="6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30" x14ac:dyDescent="0.2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s="5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8273</v>
      </c>
      <c r="O1764" s="6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60" x14ac:dyDescent="0.2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s="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8273</v>
      </c>
      <c r="O1765" s="6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60" x14ac:dyDescent="0.2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s="5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8273</v>
      </c>
      <c r="O1766" s="6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60" x14ac:dyDescent="0.2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s="5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8273</v>
      </c>
      <c r="O1767" s="6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30" x14ac:dyDescent="0.2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s="5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8273</v>
      </c>
      <c r="O1768" s="6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45" x14ac:dyDescent="0.2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s="5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8273</v>
      </c>
      <c r="O1769" s="6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5" x14ac:dyDescent="0.2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s="5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8273</v>
      </c>
      <c r="O1770" s="6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5" x14ac:dyDescent="0.2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s="5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8273</v>
      </c>
      <c r="O1771" s="6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60" x14ac:dyDescent="0.2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s="5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8273</v>
      </c>
      <c r="O1772" s="6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60" x14ac:dyDescent="0.2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s="5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8273</v>
      </c>
      <c r="O1773" s="6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45" x14ac:dyDescent="0.2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s="5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8273</v>
      </c>
      <c r="O1774" s="6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60" x14ac:dyDescent="0.2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s="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8273</v>
      </c>
      <c r="O1775" s="6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60" x14ac:dyDescent="0.2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s="5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8273</v>
      </c>
      <c r="O1776" s="6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5" x14ac:dyDescent="0.2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s="5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8273</v>
      </c>
      <c r="O1777" s="6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5" x14ac:dyDescent="0.2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s="5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8273</v>
      </c>
      <c r="O1778" s="6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60" x14ac:dyDescent="0.2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s="5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8273</v>
      </c>
      <c r="O1779" s="6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5" x14ac:dyDescent="0.2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s="5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8273</v>
      </c>
      <c r="O1780" s="6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60" x14ac:dyDescent="0.2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s="5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8273</v>
      </c>
      <c r="O1781" s="6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60" x14ac:dyDescent="0.2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s="5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8273</v>
      </c>
      <c r="O1782" s="6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60" x14ac:dyDescent="0.2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s="5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8273</v>
      </c>
      <c r="O1783" s="6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60" x14ac:dyDescent="0.2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s="5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8273</v>
      </c>
      <c r="O1784" s="6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60" x14ac:dyDescent="0.2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s="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8273</v>
      </c>
      <c r="O1785" s="6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60" x14ac:dyDescent="0.2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s="5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8273</v>
      </c>
      <c r="O1786" s="6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5" x14ac:dyDescent="0.2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s="5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8273</v>
      </c>
      <c r="O1787" s="6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60" x14ac:dyDescent="0.2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s="5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8273</v>
      </c>
      <c r="O1788" s="6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5" x14ac:dyDescent="0.2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s="5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8273</v>
      </c>
      <c r="O1789" s="6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5" x14ac:dyDescent="0.2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s="5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8273</v>
      </c>
      <c r="O1790" s="6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5" x14ac:dyDescent="0.2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s="5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8273</v>
      </c>
      <c r="O1791" s="6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5" x14ac:dyDescent="0.2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s="5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8273</v>
      </c>
      <c r="O1792" s="6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45" x14ac:dyDescent="0.2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s="5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8273</v>
      </c>
      <c r="O1793" s="6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45" x14ac:dyDescent="0.2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s="5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8273</v>
      </c>
      <c r="O1794" s="6">
        <f t="shared" ref="O1794:O1857" si="168">E1794/D1794</f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45" x14ac:dyDescent="0.2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s="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8273</v>
      </c>
      <c r="O1795" s="6">
        <f t="shared" si="168"/>
        <v>1.3333333333333334E-2</v>
      </c>
      <c r="P1795" s="9">
        <f t="shared" ref="P1795:P1858" si="169">IF(L1795=0, 0, 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 LEN(N1795)-SEARCH("/",N1795,1))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s="5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8273</v>
      </c>
      <c r="O1796" s="6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5" x14ac:dyDescent="0.2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s="5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8273</v>
      </c>
      <c r="O1797" s="6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60" x14ac:dyDescent="0.2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s="5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8273</v>
      </c>
      <c r="O1798" s="6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5" x14ac:dyDescent="0.2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s="5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8273</v>
      </c>
      <c r="O1799" s="6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5" x14ac:dyDescent="0.2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s="5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8273</v>
      </c>
      <c r="O1800" s="6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30" x14ac:dyDescent="0.2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s="5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8273</v>
      </c>
      <c r="O1801" s="6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60" x14ac:dyDescent="0.2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s="5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8273</v>
      </c>
      <c r="O1802" s="6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60" x14ac:dyDescent="0.2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s="5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8273</v>
      </c>
      <c r="O1803" s="6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45" x14ac:dyDescent="0.2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s="5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8273</v>
      </c>
      <c r="O1804" s="6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5" x14ac:dyDescent="0.2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s="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8273</v>
      </c>
      <c r="O1805" s="6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5" x14ac:dyDescent="0.2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s="5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8273</v>
      </c>
      <c r="O1806" s="6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60" x14ac:dyDescent="0.2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s="5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8273</v>
      </c>
      <c r="O1807" s="6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60" x14ac:dyDescent="0.2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s="5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8273</v>
      </c>
      <c r="O1808" s="6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30" x14ac:dyDescent="0.2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s="5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8273</v>
      </c>
      <c r="O1809" s="6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60" x14ac:dyDescent="0.2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s="5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8273</v>
      </c>
      <c r="O1810" s="6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5" x14ac:dyDescent="0.2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s="5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8273</v>
      </c>
      <c r="O1811" s="6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5" x14ac:dyDescent="0.2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s="5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8273</v>
      </c>
      <c r="O1812" s="6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45" x14ac:dyDescent="0.2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s="5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8273</v>
      </c>
      <c r="O1813" s="6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60" x14ac:dyDescent="0.2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s="5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8273</v>
      </c>
      <c r="O1814" s="6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5" x14ac:dyDescent="0.2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s="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8273</v>
      </c>
      <c r="O1815" s="6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5" x14ac:dyDescent="0.2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s="5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8273</v>
      </c>
      <c r="O1816" s="6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60" x14ac:dyDescent="0.2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s="5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8273</v>
      </c>
      <c r="O1817" s="6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5" x14ac:dyDescent="0.2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s="5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8273</v>
      </c>
      <c r="O1818" s="6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45" x14ac:dyDescent="0.2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s="5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8273</v>
      </c>
      <c r="O1819" s="6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45" x14ac:dyDescent="0.2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s="5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8273</v>
      </c>
      <c r="O1820" s="6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60" x14ac:dyDescent="0.2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s="5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8273</v>
      </c>
      <c r="O1821" s="6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60" x14ac:dyDescent="0.2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s="5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8273</v>
      </c>
      <c r="O1822" s="6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5" x14ac:dyDescent="0.2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s="5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8264</v>
      </c>
      <c r="O1823" s="6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30" x14ac:dyDescent="0.2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s="5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8264</v>
      </c>
      <c r="O1824" s="6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60" x14ac:dyDescent="0.2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s="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8264</v>
      </c>
      <c r="O1825" s="6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x14ac:dyDescent="0.2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s="5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8264</v>
      </c>
      <c r="O1826" s="6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60" x14ac:dyDescent="0.2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s="5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8264</v>
      </c>
      <c r="O1827" s="6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30" x14ac:dyDescent="0.2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s="5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8264</v>
      </c>
      <c r="O1828" s="6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60" x14ac:dyDescent="0.2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s="5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8264</v>
      </c>
      <c r="O1829" s="6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60" x14ac:dyDescent="0.2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s="5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8264</v>
      </c>
      <c r="O1830" s="6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5" x14ac:dyDescent="0.2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s="5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8264</v>
      </c>
      <c r="O1831" s="6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5" x14ac:dyDescent="0.2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s="5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8264</v>
      </c>
      <c r="O1832" s="6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5" x14ac:dyDescent="0.2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s="5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8264</v>
      </c>
      <c r="O1833" s="6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60" x14ac:dyDescent="0.2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s="5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8264</v>
      </c>
      <c r="O1834" s="6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60" x14ac:dyDescent="0.2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s="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8264</v>
      </c>
      <c r="O1835" s="6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30" x14ac:dyDescent="0.2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s="5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8264</v>
      </c>
      <c r="O1836" s="6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75" x14ac:dyDescent="0.2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s="5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8264</v>
      </c>
      <c r="O1837" s="6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30" x14ac:dyDescent="0.2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s="5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8264</v>
      </c>
      <c r="O1838" s="6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60" x14ac:dyDescent="0.2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s="5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8264</v>
      </c>
      <c r="O1839" s="6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60" x14ac:dyDescent="0.2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s="5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8264</v>
      </c>
      <c r="O1840" s="6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5" x14ac:dyDescent="0.2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s="5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8264</v>
      </c>
      <c r="O1841" s="6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60" x14ac:dyDescent="0.2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s="5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8264</v>
      </c>
      <c r="O1842" s="6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30" x14ac:dyDescent="0.2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s="5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8264</v>
      </c>
      <c r="O1843" s="6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5" x14ac:dyDescent="0.2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s="5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8264</v>
      </c>
      <c r="O1844" s="6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60" x14ac:dyDescent="0.2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s="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8264</v>
      </c>
      <c r="O1845" s="6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60" x14ac:dyDescent="0.2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s="5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8264</v>
      </c>
      <c r="O1846" s="6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90" x14ac:dyDescent="0.2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s="5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8264</v>
      </c>
      <c r="O1847" s="6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60" x14ac:dyDescent="0.2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s="5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8264</v>
      </c>
      <c r="O1848" s="6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60" x14ac:dyDescent="0.2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s="5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8264</v>
      </c>
      <c r="O1849" s="6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5" x14ac:dyDescent="0.2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s="5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8264</v>
      </c>
      <c r="O1850" s="6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45" x14ac:dyDescent="0.2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s="5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8264</v>
      </c>
      <c r="O1851" s="6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60" x14ac:dyDescent="0.2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s="5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8264</v>
      </c>
      <c r="O1852" s="6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60" x14ac:dyDescent="0.2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s="5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8264</v>
      </c>
      <c r="O1853" s="6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60" x14ac:dyDescent="0.2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s="5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8264</v>
      </c>
      <c r="O1854" s="6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60" x14ac:dyDescent="0.2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s="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8264</v>
      </c>
      <c r="O1855" s="6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5" x14ac:dyDescent="0.2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s="5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8264</v>
      </c>
      <c r="O1856" s="6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5" x14ac:dyDescent="0.2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s="5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8264</v>
      </c>
      <c r="O1857" s="6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60" x14ac:dyDescent="0.2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s="5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8264</v>
      </c>
      <c r="O1858" s="6">
        <f t="shared" ref="O1858:O1921" si="174">E1858/D1858</f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45" x14ac:dyDescent="0.2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s="5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8264</v>
      </c>
      <c r="O1859" s="6">
        <f t="shared" si="174"/>
        <v>1</v>
      </c>
      <c r="P1859" s="9">
        <f t="shared" ref="P1859:P1922" si="175">IF(L1859=0, 0, 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 LEN(N1859)-SEARCH("/",N1859,1))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s="5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8264</v>
      </c>
      <c r="O1860" s="6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30" x14ac:dyDescent="0.2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s="5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8264</v>
      </c>
      <c r="O1861" s="6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5" x14ac:dyDescent="0.2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s="5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8264</v>
      </c>
      <c r="O1862" s="6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60" x14ac:dyDescent="0.2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s="5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8271</v>
      </c>
      <c r="O1863" s="6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5" x14ac:dyDescent="0.2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s="5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8271</v>
      </c>
      <c r="O1864" s="6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5" x14ac:dyDescent="0.2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s="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8271</v>
      </c>
      <c r="O1865" s="6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60" x14ac:dyDescent="0.2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s="5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8271</v>
      </c>
      <c r="O1866" s="6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60" x14ac:dyDescent="0.2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s="5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8271</v>
      </c>
      <c r="O1867" s="6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60" x14ac:dyDescent="0.2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s="5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8271</v>
      </c>
      <c r="O1868" s="6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60" x14ac:dyDescent="0.2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s="5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8271</v>
      </c>
      <c r="O1869" s="6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60" x14ac:dyDescent="0.2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s="5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8271</v>
      </c>
      <c r="O1870" s="6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60" x14ac:dyDescent="0.2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s="5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8271</v>
      </c>
      <c r="O1871" s="6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5" x14ac:dyDescent="0.2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s="5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8271</v>
      </c>
      <c r="O1872" s="6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60" x14ac:dyDescent="0.2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s="5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8271</v>
      </c>
      <c r="O1873" s="6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60" x14ac:dyDescent="0.2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s="5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8271</v>
      </c>
      <c r="O1874" s="6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60" x14ac:dyDescent="0.2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s="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8271</v>
      </c>
      <c r="O1875" s="6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60" x14ac:dyDescent="0.2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s="5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8271</v>
      </c>
      <c r="O1876" s="6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45" x14ac:dyDescent="0.2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s="5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8271</v>
      </c>
      <c r="O1877" s="6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5" x14ac:dyDescent="0.2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s="5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8271</v>
      </c>
      <c r="O1878" s="6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45" x14ac:dyDescent="0.2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s="5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8271</v>
      </c>
      <c r="O1879" s="6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60" x14ac:dyDescent="0.2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s="5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8271</v>
      </c>
      <c r="O1880" s="6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60" x14ac:dyDescent="0.2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s="5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8271</v>
      </c>
      <c r="O1881" s="6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30" x14ac:dyDescent="0.2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s="5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8271</v>
      </c>
      <c r="O1882" s="6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5" x14ac:dyDescent="0.2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s="5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8267</v>
      </c>
      <c r="O1883" s="6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60" x14ac:dyDescent="0.2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s="5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8267</v>
      </c>
      <c r="O1884" s="6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5" x14ac:dyDescent="0.2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s="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8267</v>
      </c>
      <c r="O1885" s="6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60" x14ac:dyDescent="0.2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s="5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8267</v>
      </c>
      <c r="O1886" s="6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5" x14ac:dyDescent="0.2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s="5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8267</v>
      </c>
      <c r="O1887" s="6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5" x14ac:dyDescent="0.2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s="5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8267</v>
      </c>
      <c r="O1888" s="6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60" x14ac:dyDescent="0.2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s="5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8267</v>
      </c>
      <c r="O1889" s="6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60" x14ac:dyDescent="0.2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s="5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8267</v>
      </c>
      <c r="O1890" s="6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60" x14ac:dyDescent="0.2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s="5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8267</v>
      </c>
      <c r="O1891" s="6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5" x14ac:dyDescent="0.2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s="5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8267</v>
      </c>
      <c r="O1892" s="6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60" x14ac:dyDescent="0.2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s="5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8267</v>
      </c>
      <c r="O1893" s="6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45" x14ac:dyDescent="0.2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s="5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8267</v>
      </c>
      <c r="O1894" s="6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5" x14ac:dyDescent="0.2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s="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8267</v>
      </c>
      <c r="O1895" s="6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30" x14ac:dyDescent="0.2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s="5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8267</v>
      </c>
      <c r="O1896" s="6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60" x14ac:dyDescent="0.2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s="5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8267</v>
      </c>
      <c r="O1897" s="6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5" x14ac:dyDescent="0.2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s="5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8267</v>
      </c>
      <c r="O1898" s="6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60" x14ac:dyDescent="0.2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s="5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8267</v>
      </c>
      <c r="O1899" s="6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5" x14ac:dyDescent="0.2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s="5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8267</v>
      </c>
      <c r="O1900" s="6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60" x14ac:dyDescent="0.2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s="5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8267</v>
      </c>
      <c r="O1901" s="6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60" x14ac:dyDescent="0.2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s="5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8267</v>
      </c>
      <c r="O1902" s="6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60" x14ac:dyDescent="0.2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s="5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8282</v>
      </c>
      <c r="O1903" s="6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60" x14ac:dyDescent="0.2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s="5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8282</v>
      </c>
      <c r="O1904" s="6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60" x14ac:dyDescent="0.2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s="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8282</v>
      </c>
      <c r="O1905" s="6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5" x14ac:dyDescent="0.2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s="5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8282</v>
      </c>
      <c r="O1906" s="6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60" x14ac:dyDescent="0.2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s="5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8282</v>
      </c>
      <c r="O1907" s="6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5" x14ac:dyDescent="0.2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s="5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8282</v>
      </c>
      <c r="O1908" s="6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5" x14ac:dyDescent="0.2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s="5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8282</v>
      </c>
      <c r="O1909" s="6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60" x14ac:dyDescent="0.2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s="5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8282</v>
      </c>
      <c r="O1910" s="6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60" x14ac:dyDescent="0.2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s="5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8282</v>
      </c>
      <c r="O1911" s="6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5" x14ac:dyDescent="0.2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s="5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8282</v>
      </c>
      <c r="O1912" s="6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60" x14ac:dyDescent="0.2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s="5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8282</v>
      </c>
      <c r="O1913" s="6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5" x14ac:dyDescent="0.2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s="5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8282</v>
      </c>
      <c r="O1914" s="6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30" x14ac:dyDescent="0.2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s="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8282</v>
      </c>
      <c r="O1915" s="6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60" x14ac:dyDescent="0.2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s="5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8282</v>
      </c>
      <c r="O1916" s="6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60" x14ac:dyDescent="0.2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s="5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8282</v>
      </c>
      <c r="O1917" s="6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30" x14ac:dyDescent="0.2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s="5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8282</v>
      </c>
      <c r="O1918" s="6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30" x14ac:dyDescent="0.2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s="5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8282</v>
      </c>
      <c r="O1919" s="6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5" x14ac:dyDescent="0.2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s="5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8282</v>
      </c>
      <c r="O1920" s="6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60" x14ac:dyDescent="0.2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s="5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8282</v>
      </c>
      <c r="O1921" s="6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5" x14ac:dyDescent="0.2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s="5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8282</v>
      </c>
      <c r="O1922" s="6">
        <f t="shared" ref="O1922:O1985" si="180">E1922/D1922</f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30" x14ac:dyDescent="0.2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s="5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8267</v>
      </c>
      <c r="O1923" s="6">
        <f t="shared" si="180"/>
        <v>1.3680000000000001</v>
      </c>
      <c r="P1923" s="9">
        <f t="shared" ref="P1923:P1986" si="181">IF(L1923=0, 0, 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 LEN(N1923)-SEARCH("/",N1923,1))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s="5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8267</v>
      </c>
      <c r="O1924" s="6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5" x14ac:dyDescent="0.2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s="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8267</v>
      </c>
      <c r="O1925" s="6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75" x14ac:dyDescent="0.2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s="5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8267</v>
      </c>
      <c r="O1926" s="6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45" x14ac:dyDescent="0.2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s="5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8267</v>
      </c>
      <c r="O1927" s="6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60" x14ac:dyDescent="0.2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s="5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8267</v>
      </c>
      <c r="O1928" s="6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x14ac:dyDescent="0.2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s="5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8267</v>
      </c>
      <c r="O1929" s="6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30" x14ac:dyDescent="0.2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s="5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8267</v>
      </c>
      <c r="O1930" s="6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5" x14ac:dyDescent="0.2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s="5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8267</v>
      </c>
      <c r="O1931" s="6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30" x14ac:dyDescent="0.2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s="5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8267</v>
      </c>
      <c r="O1932" s="6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45" x14ac:dyDescent="0.2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s="5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8267</v>
      </c>
      <c r="O1933" s="6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60" x14ac:dyDescent="0.2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s="5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8267</v>
      </c>
      <c r="O1934" s="6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60" x14ac:dyDescent="0.2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s="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8267</v>
      </c>
      <c r="O1935" s="6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60" x14ac:dyDescent="0.2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s="5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8267</v>
      </c>
      <c r="O1936" s="6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60" x14ac:dyDescent="0.2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s="5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8267</v>
      </c>
      <c r="O1937" s="6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60" x14ac:dyDescent="0.2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s="5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8267</v>
      </c>
      <c r="O1938" s="6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5" x14ac:dyDescent="0.2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s="5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8267</v>
      </c>
      <c r="O1939" s="6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60" x14ac:dyDescent="0.2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s="5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8267</v>
      </c>
      <c r="O1940" s="6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60" x14ac:dyDescent="0.2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s="5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8267</v>
      </c>
      <c r="O1941" s="6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5" x14ac:dyDescent="0.2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s="5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8267</v>
      </c>
      <c r="O1942" s="6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60" x14ac:dyDescent="0.2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s="5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8283</v>
      </c>
      <c r="O1943" s="6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60" x14ac:dyDescent="0.2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s="5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8283</v>
      </c>
      <c r="O1944" s="6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5" x14ac:dyDescent="0.2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s="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8283</v>
      </c>
      <c r="O1945" s="6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60" x14ac:dyDescent="0.2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s="5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8283</v>
      </c>
      <c r="O1946" s="6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5" x14ac:dyDescent="0.2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s="5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8283</v>
      </c>
      <c r="O1947" s="6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60" x14ac:dyDescent="0.2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s="5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8283</v>
      </c>
      <c r="O1948" s="6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60" x14ac:dyDescent="0.2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s="5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8283</v>
      </c>
      <c r="O1949" s="6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30" x14ac:dyDescent="0.2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s="5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8283</v>
      </c>
      <c r="O1950" s="6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5" x14ac:dyDescent="0.2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s="5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8283</v>
      </c>
      <c r="O1951" s="6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5" x14ac:dyDescent="0.2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s="5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8283</v>
      </c>
      <c r="O1952" s="6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60" x14ac:dyDescent="0.2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s="5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8283</v>
      </c>
      <c r="O1953" s="6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60" x14ac:dyDescent="0.2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s="5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8283</v>
      </c>
      <c r="O1954" s="6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5" x14ac:dyDescent="0.2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s="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8283</v>
      </c>
      <c r="O1955" s="6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30" x14ac:dyDescent="0.2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s="5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8283</v>
      </c>
      <c r="O1956" s="6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60" x14ac:dyDescent="0.2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s="5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8283</v>
      </c>
      <c r="O1957" s="6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60" x14ac:dyDescent="0.2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s="5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8283</v>
      </c>
      <c r="O1958" s="6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30" x14ac:dyDescent="0.2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s="5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8283</v>
      </c>
      <c r="O1959" s="6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60" x14ac:dyDescent="0.2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s="5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8283</v>
      </c>
      <c r="O1960" s="6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60" x14ac:dyDescent="0.2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s="5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8283</v>
      </c>
      <c r="O1961" s="6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60" x14ac:dyDescent="0.2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s="5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8283</v>
      </c>
      <c r="O1962" s="6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5" x14ac:dyDescent="0.2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s="5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8283</v>
      </c>
      <c r="O1963" s="6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60" x14ac:dyDescent="0.2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s="5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8283</v>
      </c>
      <c r="O1964" s="6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60" x14ac:dyDescent="0.2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s="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8283</v>
      </c>
      <c r="O1965" s="6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5" x14ac:dyDescent="0.2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s="5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8283</v>
      </c>
      <c r="O1966" s="6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5" x14ac:dyDescent="0.2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s="5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8283</v>
      </c>
      <c r="O1967" s="6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60" x14ac:dyDescent="0.2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s="5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8283</v>
      </c>
      <c r="O1968" s="6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60" x14ac:dyDescent="0.2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s="5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8283</v>
      </c>
      <c r="O1969" s="6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30" x14ac:dyDescent="0.2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s="5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8283</v>
      </c>
      <c r="O1970" s="6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60" x14ac:dyDescent="0.2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s="5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8283</v>
      </c>
      <c r="O1971" s="6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5" x14ac:dyDescent="0.2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s="5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8283</v>
      </c>
      <c r="O1972" s="6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60" x14ac:dyDescent="0.2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s="5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8283</v>
      </c>
      <c r="O1973" s="6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60" x14ac:dyDescent="0.2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s="5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8283</v>
      </c>
      <c r="O1974" s="6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60" x14ac:dyDescent="0.2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s="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8283</v>
      </c>
      <c r="O1975" s="6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60" x14ac:dyDescent="0.2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s="5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8283</v>
      </c>
      <c r="O1976" s="6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30" x14ac:dyDescent="0.2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s="5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8283</v>
      </c>
      <c r="O1977" s="6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30" x14ac:dyDescent="0.2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s="5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8283</v>
      </c>
      <c r="O1978" s="6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5" x14ac:dyDescent="0.2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s="5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8283</v>
      </c>
      <c r="O1979" s="6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60" x14ac:dyDescent="0.2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s="5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8283</v>
      </c>
      <c r="O1980" s="6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45" x14ac:dyDescent="0.2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s="5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8283</v>
      </c>
      <c r="O1981" s="6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30" x14ac:dyDescent="0.2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s="5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8283</v>
      </c>
      <c r="O1982" s="6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60" x14ac:dyDescent="0.2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s="5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8284</v>
      </c>
      <c r="O1983" s="6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5" x14ac:dyDescent="0.2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s="5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8284</v>
      </c>
      <c r="O1984" s="6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60" x14ac:dyDescent="0.2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s="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8284</v>
      </c>
      <c r="O1985" s="6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60" x14ac:dyDescent="0.2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s="5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8284</v>
      </c>
      <c r="O1986" s="6">
        <f t="shared" ref="O1986:O2049" si="186">E1986/D1986</f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60" x14ac:dyDescent="0.2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s="5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8284</v>
      </c>
      <c r="O1987" s="6">
        <f t="shared" si="186"/>
        <v>3.1875000000000001E-2</v>
      </c>
      <c r="P1987" s="9">
        <f t="shared" ref="P1987:P2050" si="187">IF(L1987=0, 0, 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 LEN(N1987)-SEARCH("/",N1987,1))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s="5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8284</v>
      </c>
      <c r="O1988" s="6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30" x14ac:dyDescent="0.2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s="5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8284</v>
      </c>
      <c r="O1989" s="6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x14ac:dyDescent="0.2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s="5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8284</v>
      </c>
      <c r="O1990" s="6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5" x14ac:dyDescent="0.2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s="5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8284</v>
      </c>
      <c r="O1991" s="6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60" x14ac:dyDescent="0.2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s="5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8284</v>
      </c>
      <c r="O1992" s="6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30" x14ac:dyDescent="0.2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s="5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8284</v>
      </c>
      <c r="O1993" s="6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30" x14ac:dyDescent="0.2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s="5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8284</v>
      </c>
      <c r="O1994" s="6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60" x14ac:dyDescent="0.2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s="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8284</v>
      </c>
      <c r="O1995" s="6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60" x14ac:dyDescent="0.2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s="5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8284</v>
      </c>
      <c r="O1996" s="6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60" x14ac:dyDescent="0.2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s="5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8284</v>
      </c>
      <c r="O1997" s="6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60" x14ac:dyDescent="0.2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s="5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8284</v>
      </c>
      <c r="O1998" s="6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60" x14ac:dyDescent="0.2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s="5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8284</v>
      </c>
      <c r="O1999" s="6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60" x14ac:dyDescent="0.2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s="5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8284</v>
      </c>
      <c r="O2000" s="6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5" x14ac:dyDescent="0.2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s="5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8284</v>
      </c>
      <c r="O2001" s="6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60" x14ac:dyDescent="0.2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s="5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8284</v>
      </c>
      <c r="O2002" s="6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45" x14ac:dyDescent="0.2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s="5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8283</v>
      </c>
      <c r="O2003" s="6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5" x14ac:dyDescent="0.2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s="5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8283</v>
      </c>
      <c r="O2004" s="6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60" x14ac:dyDescent="0.2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s="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8283</v>
      </c>
      <c r="O2005" s="6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60" x14ac:dyDescent="0.2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s="5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8283</v>
      </c>
      <c r="O2006" s="6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60" x14ac:dyDescent="0.2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s="5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8283</v>
      </c>
      <c r="O2007" s="6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60" x14ac:dyDescent="0.2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s="5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8283</v>
      </c>
      <c r="O2008" s="6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60" x14ac:dyDescent="0.2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s="5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8283</v>
      </c>
      <c r="O2009" s="6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60" x14ac:dyDescent="0.2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s="5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8283</v>
      </c>
      <c r="O2010" s="6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60" x14ac:dyDescent="0.2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s="5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8283</v>
      </c>
      <c r="O2011" s="6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30" x14ac:dyDescent="0.2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s="5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8283</v>
      </c>
      <c r="O2012" s="6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5" x14ac:dyDescent="0.2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s="5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8283</v>
      </c>
      <c r="O2013" s="6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5" x14ac:dyDescent="0.2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s="5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8283</v>
      </c>
      <c r="O2014" s="6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60" x14ac:dyDescent="0.2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s="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8283</v>
      </c>
      <c r="O2015" s="6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5" x14ac:dyDescent="0.2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s="5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8283</v>
      </c>
      <c r="O2016" s="6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5" x14ac:dyDescent="0.2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s="5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8283</v>
      </c>
      <c r="O2017" s="6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30" x14ac:dyDescent="0.2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s="5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8283</v>
      </c>
      <c r="O2018" s="6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60" x14ac:dyDescent="0.2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s="5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8283</v>
      </c>
      <c r="O2019" s="6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60" x14ac:dyDescent="0.2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s="5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8283</v>
      </c>
      <c r="O2020" s="6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60" x14ac:dyDescent="0.2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s="5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8283</v>
      </c>
      <c r="O2021" s="6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60" x14ac:dyDescent="0.2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s="5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8283</v>
      </c>
      <c r="O2022" s="6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60" x14ac:dyDescent="0.2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s="5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8283</v>
      </c>
      <c r="O2023" s="6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60" x14ac:dyDescent="0.2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s="5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8283</v>
      </c>
      <c r="O2024" s="6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60" x14ac:dyDescent="0.2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s="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8283</v>
      </c>
      <c r="O2025" s="6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60" x14ac:dyDescent="0.2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s="5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8283</v>
      </c>
      <c r="O2026" s="6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60" x14ac:dyDescent="0.2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s="5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8283</v>
      </c>
      <c r="O2027" s="6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30" x14ac:dyDescent="0.2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s="5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8283</v>
      </c>
      <c r="O2028" s="6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5" x14ac:dyDescent="0.2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s="5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8283</v>
      </c>
      <c r="O2029" s="6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30" x14ac:dyDescent="0.2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s="5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8283</v>
      </c>
      <c r="O2030" s="6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45" x14ac:dyDescent="0.2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s="5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8283</v>
      </c>
      <c r="O2031" s="6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5" x14ac:dyDescent="0.2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s="5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8283</v>
      </c>
      <c r="O2032" s="6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45" x14ac:dyDescent="0.2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s="5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8283</v>
      </c>
      <c r="O2033" s="6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60" x14ac:dyDescent="0.2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s="5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8283</v>
      </c>
      <c r="O2034" s="6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60" x14ac:dyDescent="0.2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s="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8283</v>
      </c>
      <c r="O2035" s="6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60" x14ac:dyDescent="0.2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s="5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8283</v>
      </c>
      <c r="O2036" s="6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60" x14ac:dyDescent="0.2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s="5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8283</v>
      </c>
      <c r="O2037" s="6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60" x14ac:dyDescent="0.2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s="5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8283</v>
      </c>
      <c r="O2038" s="6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5" x14ac:dyDescent="0.2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s="5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8283</v>
      </c>
      <c r="O2039" s="6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60" x14ac:dyDescent="0.2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s="5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8283</v>
      </c>
      <c r="O2040" s="6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45" x14ac:dyDescent="0.2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s="5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8283</v>
      </c>
      <c r="O2041" s="6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30" x14ac:dyDescent="0.2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s="5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8283</v>
      </c>
      <c r="O2042" s="6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60" x14ac:dyDescent="0.2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s="5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8283</v>
      </c>
      <c r="O2043" s="6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5" x14ac:dyDescent="0.2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s="5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8283</v>
      </c>
      <c r="O2044" s="6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60" x14ac:dyDescent="0.2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s="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8283</v>
      </c>
      <c r="O2045" s="6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60" x14ac:dyDescent="0.2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s="5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8283</v>
      </c>
      <c r="O2046" s="6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60" x14ac:dyDescent="0.2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s="5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8283</v>
      </c>
      <c r="O2047" s="6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60" x14ac:dyDescent="0.2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s="5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8283</v>
      </c>
      <c r="O2048" s="6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60" x14ac:dyDescent="0.2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s="5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8283</v>
      </c>
      <c r="O2049" s="6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60" x14ac:dyDescent="0.2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s="5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8283</v>
      </c>
      <c r="O2050" s="6">
        <f t="shared" ref="O2050:O2113" si="192">E2050/D2050</f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x14ac:dyDescent="0.2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s="5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8283</v>
      </c>
      <c r="O2051" s="6">
        <f t="shared" si="192"/>
        <v>1.2019070000000001</v>
      </c>
      <c r="P2051" s="9">
        <f t="shared" ref="P2051:P2114" si="193">IF(L2051=0, 0, 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 LEN(N2051)-SEARCH("/",N2051,1))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s="5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8283</v>
      </c>
      <c r="O2052" s="6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60" x14ac:dyDescent="0.2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s="5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8283</v>
      </c>
      <c r="O2053" s="6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60" x14ac:dyDescent="0.2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s="5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8283</v>
      </c>
      <c r="O2054" s="6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60" x14ac:dyDescent="0.2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s="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8283</v>
      </c>
      <c r="O2055" s="6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60" x14ac:dyDescent="0.2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s="5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8283</v>
      </c>
      <c r="O2056" s="6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60" x14ac:dyDescent="0.2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s="5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8283</v>
      </c>
      <c r="O2057" s="6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5" x14ac:dyDescent="0.2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s="5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8283</v>
      </c>
      <c r="O2058" s="6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60" x14ac:dyDescent="0.2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s="5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8283</v>
      </c>
      <c r="O2059" s="6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30" x14ac:dyDescent="0.2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s="5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8283</v>
      </c>
      <c r="O2060" s="6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60" x14ac:dyDescent="0.2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s="5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8283</v>
      </c>
      <c r="O2061" s="6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60" x14ac:dyDescent="0.2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s="5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8283</v>
      </c>
      <c r="O2062" s="6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60" x14ac:dyDescent="0.2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s="5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8283</v>
      </c>
      <c r="O2063" s="6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60" x14ac:dyDescent="0.2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s="5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8283</v>
      </c>
      <c r="O2064" s="6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45" x14ac:dyDescent="0.2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s="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8283</v>
      </c>
      <c r="O2065" s="6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60" x14ac:dyDescent="0.2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s="5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8283</v>
      </c>
      <c r="O2066" s="6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60" x14ac:dyDescent="0.2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s="5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8283</v>
      </c>
      <c r="O2067" s="6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5" x14ac:dyDescent="0.2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s="5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8283</v>
      </c>
      <c r="O2068" s="6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5" x14ac:dyDescent="0.2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s="5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8283</v>
      </c>
      <c r="O2069" s="6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60" x14ac:dyDescent="0.2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s="5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8283</v>
      </c>
      <c r="O2070" s="6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60" x14ac:dyDescent="0.2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s="5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8283</v>
      </c>
      <c r="O2071" s="6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60" x14ac:dyDescent="0.2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s="5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8283</v>
      </c>
      <c r="O2072" s="6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60" x14ac:dyDescent="0.2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s="5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8283</v>
      </c>
      <c r="O2073" s="6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60" x14ac:dyDescent="0.2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s="5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8283</v>
      </c>
      <c r="O2074" s="6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60" x14ac:dyDescent="0.2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s="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8283</v>
      </c>
      <c r="O2075" s="6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30" x14ac:dyDescent="0.2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s="5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8283</v>
      </c>
      <c r="O2076" s="6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5" x14ac:dyDescent="0.2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s="5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8283</v>
      </c>
      <c r="O2077" s="6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30" x14ac:dyDescent="0.2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s="5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8283</v>
      </c>
      <c r="O2078" s="6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5" x14ac:dyDescent="0.2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s="5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8283</v>
      </c>
      <c r="O2079" s="6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5" x14ac:dyDescent="0.2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s="5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8283</v>
      </c>
      <c r="O2080" s="6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60" x14ac:dyDescent="0.2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s="5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8283</v>
      </c>
      <c r="O2081" s="6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60" x14ac:dyDescent="0.2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s="5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8283</v>
      </c>
      <c r="O2082" s="6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60" x14ac:dyDescent="0.2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s="5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8267</v>
      </c>
      <c r="O2083" s="6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60" x14ac:dyDescent="0.2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s="5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8267</v>
      </c>
      <c r="O2084" s="6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60" x14ac:dyDescent="0.2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s="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8267</v>
      </c>
      <c r="O2085" s="6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5" x14ac:dyDescent="0.2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s="5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8267</v>
      </c>
      <c r="O2086" s="6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60" x14ac:dyDescent="0.2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s="5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8267</v>
      </c>
      <c r="O2087" s="6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5" x14ac:dyDescent="0.2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s="5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8267</v>
      </c>
      <c r="O2088" s="6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60" x14ac:dyDescent="0.2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s="5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8267</v>
      </c>
      <c r="O2089" s="6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60" x14ac:dyDescent="0.2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s="5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8267</v>
      </c>
      <c r="O2090" s="6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30" x14ac:dyDescent="0.2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s="5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8267</v>
      </c>
      <c r="O2091" s="6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60" x14ac:dyDescent="0.2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s="5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8267</v>
      </c>
      <c r="O2092" s="6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60" x14ac:dyDescent="0.2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s="5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8267</v>
      </c>
      <c r="O2093" s="6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5" x14ac:dyDescent="0.2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s="5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8267</v>
      </c>
      <c r="O2094" s="6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5" x14ac:dyDescent="0.2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s="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8267</v>
      </c>
      <c r="O2095" s="6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60" x14ac:dyDescent="0.2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s="5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8267</v>
      </c>
      <c r="O2096" s="6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5" x14ac:dyDescent="0.2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s="5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8267</v>
      </c>
      <c r="O2097" s="6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5" x14ac:dyDescent="0.2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s="5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8267</v>
      </c>
      <c r="O2098" s="6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60" x14ac:dyDescent="0.2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s="5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8267</v>
      </c>
      <c r="O2099" s="6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5" x14ac:dyDescent="0.2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s="5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8267</v>
      </c>
      <c r="O2100" s="6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x14ac:dyDescent="0.2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s="5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8267</v>
      </c>
      <c r="O2101" s="6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60" x14ac:dyDescent="0.2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s="5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8267</v>
      </c>
      <c r="O2102" s="6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60" x14ac:dyDescent="0.2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s="5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8267</v>
      </c>
      <c r="O2103" s="6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60" x14ac:dyDescent="0.2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s="5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8267</v>
      </c>
      <c r="O2104" s="6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30" x14ac:dyDescent="0.2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s="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8267</v>
      </c>
      <c r="O2105" s="6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5" x14ac:dyDescent="0.2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s="5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8267</v>
      </c>
      <c r="O2106" s="6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45" x14ac:dyDescent="0.2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s="5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8267</v>
      </c>
      <c r="O2107" s="6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60" x14ac:dyDescent="0.2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s="5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8267</v>
      </c>
      <c r="O2108" s="6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5" x14ac:dyDescent="0.2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s="5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8267</v>
      </c>
      <c r="O2109" s="6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60" x14ac:dyDescent="0.2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s="5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8267</v>
      </c>
      <c r="O2110" s="6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45" x14ac:dyDescent="0.2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s="5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8267</v>
      </c>
      <c r="O2111" s="6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30" x14ac:dyDescent="0.2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s="5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8267</v>
      </c>
      <c r="O2112" s="6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60" x14ac:dyDescent="0.2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s="5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8267</v>
      </c>
      <c r="O2113" s="6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5" x14ac:dyDescent="0.2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s="5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8267</v>
      </c>
      <c r="O2114" s="6">
        <f t="shared" ref="O2114:O2177" si="198">E2114/D2114</f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30" x14ac:dyDescent="0.2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s="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8267</v>
      </c>
      <c r="O2115" s="6">
        <f t="shared" si="198"/>
        <v>1.0485714285714285</v>
      </c>
      <c r="P2115" s="9">
        <f t="shared" ref="P2115:P2178" si="199">IF(L2115=0, 0, 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 LEN(N2115)-SEARCH("/",N2115,1))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s="5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8267</v>
      </c>
      <c r="O2116" s="6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5" x14ac:dyDescent="0.2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s="5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8267</v>
      </c>
      <c r="O2117" s="6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5" x14ac:dyDescent="0.2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s="5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8267</v>
      </c>
      <c r="O2118" s="6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60" x14ac:dyDescent="0.2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s="5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8267</v>
      </c>
      <c r="O2119" s="6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30" x14ac:dyDescent="0.2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s="5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8267</v>
      </c>
      <c r="O2120" s="6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5" x14ac:dyDescent="0.2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s="5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8267</v>
      </c>
      <c r="O2121" s="6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5" x14ac:dyDescent="0.2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s="5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8267</v>
      </c>
      <c r="O2122" s="6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45" x14ac:dyDescent="0.2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s="5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8270</v>
      </c>
      <c r="O2123" s="6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45" x14ac:dyDescent="0.2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s="5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8270</v>
      </c>
      <c r="O2124" s="6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60" x14ac:dyDescent="0.2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s="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8270</v>
      </c>
      <c r="O2125" s="6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60" x14ac:dyDescent="0.2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s="5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8270</v>
      </c>
      <c r="O2126" s="6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5" x14ac:dyDescent="0.2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s="5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8270</v>
      </c>
      <c r="O2127" s="6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5" x14ac:dyDescent="0.2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s="5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8270</v>
      </c>
      <c r="O2128" s="6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30" x14ac:dyDescent="0.2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s="5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8270</v>
      </c>
      <c r="O2129" s="6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60" x14ac:dyDescent="0.2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s="5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8270</v>
      </c>
      <c r="O2130" s="6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60" x14ac:dyDescent="0.2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s="5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8270</v>
      </c>
      <c r="O2131" s="6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30" x14ac:dyDescent="0.2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s="5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8270</v>
      </c>
      <c r="O2132" s="6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5" x14ac:dyDescent="0.2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s="5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8270</v>
      </c>
      <c r="O2133" s="6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60" x14ac:dyDescent="0.2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s="5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8270</v>
      </c>
      <c r="O2134" s="6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60" x14ac:dyDescent="0.2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s="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8270</v>
      </c>
      <c r="O2135" s="6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5" x14ac:dyDescent="0.2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s="5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8270</v>
      </c>
      <c r="O2136" s="6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60" x14ac:dyDescent="0.2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s="5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8270</v>
      </c>
      <c r="O2137" s="6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5" x14ac:dyDescent="0.2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s="5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8270</v>
      </c>
      <c r="O2138" s="6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5" x14ac:dyDescent="0.2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s="5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8270</v>
      </c>
      <c r="O2139" s="6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45" x14ac:dyDescent="0.2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s="5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8270</v>
      </c>
      <c r="O2140" s="6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60" x14ac:dyDescent="0.2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s="5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8270</v>
      </c>
      <c r="O2141" s="6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60" x14ac:dyDescent="0.2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s="5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8270</v>
      </c>
      <c r="O2142" s="6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60" x14ac:dyDescent="0.2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s="5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8270</v>
      </c>
      <c r="O2143" s="6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60" x14ac:dyDescent="0.2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s="5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8270</v>
      </c>
      <c r="O2144" s="6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60" x14ac:dyDescent="0.2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s="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8270</v>
      </c>
      <c r="O2145" s="6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45" x14ac:dyDescent="0.2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s="5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8270</v>
      </c>
      <c r="O2146" s="6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60" x14ac:dyDescent="0.2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s="5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8270</v>
      </c>
      <c r="O2147" s="6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60" x14ac:dyDescent="0.2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s="5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8270</v>
      </c>
      <c r="O2148" s="6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x14ac:dyDescent="0.2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s="5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8270</v>
      </c>
      <c r="O2149" s="6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60" x14ac:dyDescent="0.2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s="5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8270</v>
      </c>
      <c r="O2150" s="6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60" x14ac:dyDescent="0.2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s="5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8270</v>
      </c>
      <c r="O2151" s="6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x14ac:dyDescent="0.2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s="5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8270</v>
      </c>
      <c r="O2152" s="6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60" x14ac:dyDescent="0.2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s="5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8270</v>
      </c>
      <c r="O2153" s="6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60" x14ac:dyDescent="0.2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s="5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8270</v>
      </c>
      <c r="O2154" s="6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60" x14ac:dyDescent="0.2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s="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8270</v>
      </c>
      <c r="O2155" s="6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30" x14ac:dyDescent="0.2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s="5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8270</v>
      </c>
      <c r="O2156" s="6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5" x14ac:dyDescent="0.2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s="5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8270</v>
      </c>
      <c r="O2157" s="6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45" x14ac:dyDescent="0.2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s="5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8270</v>
      </c>
      <c r="O2158" s="6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30" x14ac:dyDescent="0.2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s="5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8270</v>
      </c>
      <c r="O2159" s="6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60" x14ac:dyDescent="0.2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s="5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8270</v>
      </c>
      <c r="O2160" s="6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75" x14ac:dyDescent="0.2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s="5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8270</v>
      </c>
      <c r="O2161" s="6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5" x14ac:dyDescent="0.2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s="5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8270</v>
      </c>
      <c r="O2162" s="6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30" x14ac:dyDescent="0.2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s="5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8264</v>
      </c>
      <c r="O2163" s="6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60" x14ac:dyDescent="0.2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s="5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8264</v>
      </c>
      <c r="O2164" s="6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5" x14ac:dyDescent="0.2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s="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8264</v>
      </c>
      <c r="O2165" s="6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30" x14ac:dyDescent="0.2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s="5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8264</v>
      </c>
      <c r="O2166" s="6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60" x14ac:dyDescent="0.2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s="5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8264</v>
      </c>
      <c r="O2167" s="6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60" x14ac:dyDescent="0.2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s="5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8264</v>
      </c>
      <c r="O2168" s="6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30" x14ac:dyDescent="0.2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s="5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8264</v>
      </c>
      <c r="O2169" s="6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45" x14ac:dyDescent="0.2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s="5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8264</v>
      </c>
      <c r="O2170" s="6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60" x14ac:dyDescent="0.2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s="5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8264</v>
      </c>
      <c r="O2171" s="6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5" x14ac:dyDescent="0.2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s="5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8264</v>
      </c>
      <c r="O2172" s="6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5" x14ac:dyDescent="0.2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s="5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8264</v>
      </c>
      <c r="O2173" s="6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5" x14ac:dyDescent="0.2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s="5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8264</v>
      </c>
      <c r="O2174" s="6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60" x14ac:dyDescent="0.2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s="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8264</v>
      </c>
      <c r="O2175" s="6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60" x14ac:dyDescent="0.2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s="5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8264</v>
      </c>
      <c r="O2176" s="6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60" x14ac:dyDescent="0.2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s="5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8264</v>
      </c>
      <c r="O2177" s="6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5" x14ac:dyDescent="0.2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s="5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8264</v>
      </c>
      <c r="O2178" s="6">
        <f t="shared" ref="O2178:O2241" si="204">E2178/D2178</f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75" x14ac:dyDescent="0.2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s="5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8264</v>
      </c>
      <c r="O2179" s="6">
        <f t="shared" si="204"/>
        <v>1.0012000000000001</v>
      </c>
      <c r="P2179" s="9">
        <f t="shared" ref="P2179:P2242" si="205">IF(L2179=0, 0, 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 LEN(N2179)-SEARCH("/",N2179,1))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s="5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8264</v>
      </c>
      <c r="O2180" s="6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45" x14ac:dyDescent="0.2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s="5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8264</v>
      </c>
      <c r="O2181" s="6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45" x14ac:dyDescent="0.2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s="5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8264</v>
      </c>
      <c r="O2182" s="6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60" x14ac:dyDescent="0.2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s="5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8285</v>
      </c>
      <c r="O2183" s="6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45" x14ac:dyDescent="0.2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s="5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8285</v>
      </c>
      <c r="O2184" s="6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60" x14ac:dyDescent="0.2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s="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8285</v>
      </c>
      <c r="O2185" s="6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60" x14ac:dyDescent="0.2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s="5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8285</v>
      </c>
      <c r="O2186" s="6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60" x14ac:dyDescent="0.2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s="5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8285</v>
      </c>
      <c r="O2187" s="6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45" x14ac:dyDescent="0.2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s="5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8285</v>
      </c>
      <c r="O2188" s="6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60" x14ac:dyDescent="0.2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s="5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8285</v>
      </c>
      <c r="O2189" s="6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5" x14ac:dyDescent="0.2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s="5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8285</v>
      </c>
      <c r="O2190" s="6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60" x14ac:dyDescent="0.2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s="5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8285</v>
      </c>
      <c r="O2191" s="6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5" x14ac:dyDescent="0.2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s="5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8285</v>
      </c>
      <c r="O2192" s="6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60" x14ac:dyDescent="0.2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s="5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8285</v>
      </c>
      <c r="O2193" s="6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60" x14ac:dyDescent="0.2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s="5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8285</v>
      </c>
      <c r="O2194" s="6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60" x14ac:dyDescent="0.2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s="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8285</v>
      </c>
      <c r="O2195" s="6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60" x14ac:dyDescent="0.2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s="5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8285</v>
      </c>
      <c r="O2196" s="6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30" x14ac:dyDescent="0.2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s="5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8285</v>
      </c>
      <c r="O2197" s="6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30" x14ac:dyDescent="0.2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s="5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8285</v>
      </c>
      <c r="O2198" s="6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5" x14ac:dyDescent="0.2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s="5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8285</v>
      </c>
      <c r="O2199" s="6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60" x14ac:dyDescent="0.2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s="5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8285</v>
      </c>
      <c r="O2200" s="6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30" x14ac:dyDescent="0.2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s="5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8285</v>
      </c>
      <c r="O2201" s="6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60" x14ac:dyDescent="0.2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s="5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8285</v>
      </c>
      <c r="O2202" s="6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60" x14ac:dyDescent="0.2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s="5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8268</v>
      </c>
      <c r="O2203" s="6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45" x14ac:dyDescent="0.2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s="5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8268</v>
      </c>
      <c r="O2204" s="6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60" x14ac:dyDescent="0.2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s="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8268</v>
      </c>
      <c r="O2205" s="6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5" x14ac:dyDescent="0.2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s="5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8268</v>
      </c>
      <c r="O2206" s="6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5" x14ac:dyDescent="0.2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s="5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8268</v>
      </c>
      <c r="O2207" s="6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60" x14ac:dyDescent="0.2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s="5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8268</v>
      </c>
      <c r="O2208" s="6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5" x14ac:dyDescent="0.2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s="5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8268</v>
      </c>
      <c r="O2209" s="6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60" x14ac:dyDescent="0.2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s="5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8268</v>
      </c>
      <c r="O2210" s="6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45" x14ac:dyDescent="0.2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s="5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8268</v>
      </c>
      <c r="O2211" s="6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60" x14ac:dyDescent="0.2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s="5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8268</v>
      </c>
      <c r="O2212" s="6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60" x14ac:dyDescent="0.2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s="5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8268</v>
      </c>
      <c r="O2213" s="6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60" x14ac:dyDescent="0.2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s="5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8268</v>
      </c>
      <c r="O2214" s="6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75" x14ac:dyDescent="0.2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s="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8268</v>
      </c>
      <c r="O2215" s="6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5" x14ac:dyDescent="0.2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s="5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8268</v>
      </c>
      <c r="O2216" s="6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30" x14ac:dyDescent="0.2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s="5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8268</v>
      </c>
      <c r="O2217" s="6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60" x14ac:dyDescent="0.2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s="5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8268</v>
      </c>
      <c r="O2218" s="6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60" x14ac:dyDescent="0.2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s="5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8268</v>
      </c>
      <c r="O2219" s="6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5" x14ac:dyDescent="0.2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s="5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8268</v>
      </c>
      <c r="O2220" s="6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5" x14ac:dyDescent="0.2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s="5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8268</v>
      </c>
      <c r="O2221" s="6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5" x14ac:dyDescent="0.2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s="5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8268</v>
      </c>
      <c r="O2222" s="6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5" x14ac:dyDescent="0.2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s="5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8285</v>
      </c>
      <c r="O2223" s="6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60" x14ac:dyDescent="0.2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s="5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8285</v>
      </c>
      <c r="O2224" s="6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60" x14ac:dyDescent="0.2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s="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8285</v>
      </c>
      <c r="O2225" s="6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60" x14ac:dyDescent="0.2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s="5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8285</v>
      </c>
      <c r="O2226" s="6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60" x14ac:dyDescent="0.2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s="5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8285</v>
      </c>
      <c r="O2227" s="6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60" x14ac:dyDescent="0.2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s="5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8285</v>
      </c>
      <c r="O2228" s="6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60" x14ac:dyDescent="0.2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s="5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8285</v>
      </c>
      <c r="O2229" s="6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60" x14ac:dyDescent="0.2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s="5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8285</v>
      </c>
      <c r="O2230" s="6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60" x14ac:dyDescent="0.2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s="5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8285</v>
      </c>
      <c r="O2231" s="6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60" x14ac:dyDescent="0.2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s="5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8285</v>
      </c>
      <c r="O2232" s="6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60" x14ac:dyDescent="0.2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s="5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8285</v>
      </c>
      <c r="O2233" s="6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5" x14ac:dyDescent="0.2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s="5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8285</v>
      </c>
      <c r="O2234" s="6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5" x14ac:dyDescent="0.2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s="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8285</v>
      </c>
      <c r="O2235" s="6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5" x14ac:dyDescent="0.2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s="5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8285</v>
      </c>
      <c r="O2236" s="6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45" x14ac:dyDescent="0.2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s="5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8285</v>
      </c>
      <c r="O2237" s="6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45" x14ac:dyDescent="0.2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s="5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8285</v>
      </c>
      <c r="O2238" s="6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60" x14ac:dyDescent="0.2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s="5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8285</v>
      </c>
      <c r="O2239" s="6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30" x14ac:dyDescent="0.2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s="5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8285</v>
      </c>
      <c r="O2240" s="6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30" x14ac:dyDescent="0.2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s="5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8285</v>
      </c>
      <c r="O2241" s="6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5" x14ac:dyDescent="0.2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s="5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8285</v>
      </c>
      <c r="O2242" s="6">
        <f t="shared" ref="O2242:O2305" si="210">E2242/D2242</f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60" x14ac:dyDescent="0.2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s="5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8285</v>
      </c>
      <c r="O2243" s="6">
        <f t="shared" si="210"/>
        <v>8.0640000000000001</v>
      </c>
      <c r="P2243" s="9">
        <f t="shared" ref="P2243:P2306" si="211">IF(L2243=0, 0, 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 LEN(N2243)-SEARCH("/",N2243,1))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s="5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8285</v>
      </c>
      <c r="O2244" s="6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60" x14ac:dyDescent="0.2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s="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8285</v>
      </c>
      <c r="O2245" s="6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5" x14ac:dyDescent="0.2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s="5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8285</v>
      </c>
      <c r="O2246" s="6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5" x14ac:dyDescent="0.2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s="5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8285</v>
      </c>
      <c r="O2247" s="6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60" x14ac:dyDescent="0.2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s="5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8285</v>
      </c>
      <c r="O2248" s="6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45" x14ac:dyDescent="0.2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s="5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8285</v>
      </c>
      <c r="O2249" s="6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60" x14ac:dyDescent="0.2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s="5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8285</v>
      </c>
      <c r="O2250" s="6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5" x14ac:dyDescent="0.2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s="5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8285</v>
      </c>
      <c r="O2251" s="6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5" x14ac:dyDescent="0.2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s="5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8285</v>
      </c>
      <c r="O2252" s="6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5" x14ac:dyDescent="0.2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s="5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8285</v>
      </c>
      <c r="O2253" s="6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60" x14ac:dyDescent="0.2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s="5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8285</v>
      </c>
      <c r="O2254" s="6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60" x14ac:dyDescent="0.2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s="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8285</v>
      </c>
      <c r="O2255" s="6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45" x14ac:dyDescent="0.2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s="5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8285</v>
      </c>
      <c r="O2256" s="6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30" x14ac:dyDescent="0.2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s="5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8285</v>
      </c>
      <c r="O2257" s="6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5" x14ac:dyDescent="0.2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s="5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8285</v>
      </c>
      <c r="O2258" s="6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60" x14ac:dyDescent="0.2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s="5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8285</v>
      </c>
      <c r="O2259" s="6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30" x14ac:dyDescent="0.2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s="5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8285</v>
      </c>
      <c r="O2260" s="6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60" x14ac:dyDescent="0.2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s="5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8285</v>
      </c>
      <c r="O2261" s="6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60" x14ac:dyDescent="0.2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s="5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8285</v>
      </c>
      <c r="O2262" s="6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60" x14ac:dyDescent="0.2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s="5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8285</v>
      </c>
      <c r="O2263" s="6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45" x14ac:dyDescent="0.2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s="5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8285</v>
      </c>
      <c r="O2264" s="6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5" x14ac:dyDescent="0.2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s="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8285</v>
      </c>
      <c r="O2265" s="6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60" x14ac:dyDescent="0.2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s="5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8285</v>
      </c>
      <c r="O2266" s="6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60" x14ac:dyDescent="0.2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s="5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8285</v>
      </c>
      <c r="O2267" s="6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5" x14ac:dyDescent="0.2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s="5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8285</v>
      </c>
      <c r="O2268" s="6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60" x14ac:dyDescent="0.2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s="5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8285</v>
      </c>
      <c r="O2269" s="6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60" x14ac:dyDescent="0.2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s="5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8285</v>
      </c>
      <c r="O2270" s="6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5" x14ac:dyDescent="0.2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s="5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8285</v>
      </c>
      <c r="O2271" s="6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5" x14ac:dyDescent="0.2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s="5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8285</v>
      </c>
      <c r="O2272" s="6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60" x14ac:dyDescent="0.2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s="5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8285</v>
      </c>
      <c r="O2273" s="6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5" x14ac:dyDescent="0.2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s="5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8285</v>
      </c>
      <c r="O2274" s="6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60" x14ac:dyDescent="0.2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s="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8285</v>
      </c>
      <c r="O2275" s="6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60" x14ac:dyDescent="0.2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s="5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8285</v>
      </c>
      <c r="O2276" s="6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5" x14ac:dyDescent="0.2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s="5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8285</v>
      </c>
      <c r="O2277" s="6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60" x14ac:dyDescent="0.2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s="5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8285</v>
      </c>
      <c r="O2278" s="6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60" x14ac:dyDescent="0.2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s="5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8285</v>
      </c>
      <c r="O2279" s="6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45" x14ac:dyDescent="0.2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s="5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8285</v>
      </c>
      <c r="O2280" s="6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60" x14ac:dyDescent="0.2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s="5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8285</v>
      </c>
      <c r="O2281" s="6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60" x14ac:dyDescent="0.2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s="5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8285</v>
      </c>
      <c r="O2282" s="6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60" x14ac:dyDescent="0.2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s="5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8264</v>
      </c>
      <c r="O2283" s="6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45" x14ac:dyDescent="0.2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s="5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8264</v>
      </c>
      <c r="O2284" s="6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60" x14ac:dyDescent="0.2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s="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8264</v>
      </c>
      <c r="O2285" s="6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30" x14ac:dyDescent="0.2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s="5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8264</v>
      </c>
      <c r="O2286" s="6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60" x14ac:dyDescent="0.2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s="5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8264</v>
      </c>
      <c r="O2287" s="6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5" x14ac:dyDescent="0.2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s="5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8264</v>
      </c>
      <c r="O2288" s="6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5" x14ac:dyDescent="0.2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s="5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8264</v>
      </c>
      <c r="O2289" s="6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60" x14ac:dyDescent="0.2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s="5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8264</v>
      </c>
      <c r="O2290" s="6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60" x14ac:dyDescent="0.2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s="5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8264</v>
      </c>
      <c r="O2291" s="6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5" x14ac:dyDescent="0.2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s="5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8264</v>
      </c>
      <c r="O2292" s="6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60" x14ac:dyDescent="0.2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s="5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8264</v>
      </c>
      <c r="O2293" s="6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60" x14ac:dyDescent="0.2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s="5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8264</v>
      </c>
      <c r="O2294" s="6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30" x14ac:dyDescent="0.2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s="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8264</v>
      </c>
      <c r="O2295" s="6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60" x14ac:dyDescent="0.2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s="5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8264</v>
      </c>
      <c r="O2296" s="6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60" x14ac:dyDescent="0.2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s="5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8264</v>
      </c>
      <c r="O2297" s="6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5" x14ac:dyDescent="0.2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s="5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8264</v>
      </c>
      <c r="O2298" s="6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30" x14ac:dyDescent="0.2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s="5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8264</v>
      </c>
      <c r="O2299" s="6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5" x14ac:dyDescent="0.2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s="5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8264</v>
      </c>
      <c r="O2300" s="6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5" x14ac:dyDescent="0.2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s="5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8264</v>
      </c>
      <c r="O2301" s="6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5" x14ac:dyDescent="0.2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s="5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8264</v>
      </c>
      <c r="O2302" s="6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30" x14ac:dyDescent="0.2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s="5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8267</v>
      </c>
      <c r="O2303" s="6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5" x14ac:dyDescent="0.2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s="5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8267</v>
      </c>
      <c r="O2304" s="6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60" x14ac:dyDescent="0.2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s="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8267</v>
      </c>
      <c r="O2305" s="6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5" x14ac:dyDescent="0.2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s="5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8267</v>
      </c>
      <c r="O2306" s="6">
        <f t="shared" ref="O2306:O2369" si="216">E2306/D2306</f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60" x14ac:dyDescent="0.2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s="5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8267</v>
      </c>
      <c r="O2307" s="6">
        <f t="shared" si="216"/>
        <v>1.0122777777777778</v>
      </c>
      <c r="P2307" s="9">
        <f t="shared" ref="P2307:P2370" si="217">IF(L2307=0, 0, 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 LEN(N2307)-SEARCH("/",N2307,1))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s="5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8267</v>
      </c>
      <c r="O2308" s="6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5" x14ac:dyDescent="0.2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s="5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8267</v>
      </c>
      <c r="O2309" s="6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60" x14ac:dyDescent="0.2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s="5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8267</v>
      </c>
      <c r="O2310" s="6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5" x14ac:dyDescent="0.2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s="5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8267</v>
      </c>
      <c r="O2311" s="6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60" x14ac:dyDescent="0.2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s="5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8267</v>
      </c>
      <c r="O2312" s="6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5" x14ac:dyDescent="0.2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s="5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8267</v>
      </c>
      <c r="O2313" s="6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5" x14ac:dyDescent="0.2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s="5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8267</v>
      </c>
      <c r="O2314" s="6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30" x14ac:dyDescent="0.2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s="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8267</v>
      </c>
      <c r="O2315" s="6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60" x14ac:dyDescent="0.2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s="5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8267</v>
      </c>
      <c r="O2316" s="6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45" x14ac:dyDescent="0.2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s="5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8267</v>
      </c>
      <c r="O2317" s="6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60" x14ac:dyDescent="0.2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s="5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8267</v>
      </c>
      <c r="O2318" s="6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5" x14ac:dyDescent="0.2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s="5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8267</v>
      </c>
      <c r="O2319" s="6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60" x14ac:dyDescent="0.2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s="5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8267</v>
      </c>
      <c r="O2320" s="6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5" x14ac:dyDescent="0.2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s="5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8267</v>
      </c>
      <c r="O2321" s="6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60" x14ac:dyDescent="0.2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s="5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8267</v>
      </c>
      <c r="O2322" s="6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5" x14ac:dyDescent="0.2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s="5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8286</v>
      </c>
      <c r="O2323" s="6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5" x14ac:dyDescent="0.2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s="5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8286</v>
      </c>
      <c r="O2324" s="6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5" x14ac:dyDescent="0.2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s="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8286</v>
      </c>
      <c r="O2325" s="6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45" x14ac:dyDescent="0.2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s="5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8286</v>
      </c>
      <c r="O2326" s="6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60" x14ac:dyDescent="0.2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s="5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8286</v>
      </c>
      <c r="O2327" s="6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60" x14ac:dyDescent="0.2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s="5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8286</v>
      </c>
      <c r="O2328" s="6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45" x14ac:dyDescent="0.2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s="5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8286</v>
      </c>
      <c r="O2329" s="6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60" x14ac:dyDescent="0.2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s="5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8286</v>
      </c>
      <c r="O2330" s="6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5" x14ac:dyDescent="0.2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s="5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8286</v>
      </c>
      <c r="O2331" s="6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60" x14ac:dyDescent="0.2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s="5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8286</v>
      </c>
      <c r="O2332" s="6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5" x14ac:dyDescent="0.2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s="5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8286</v>
      </c>
      <c r="O2333" s="6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60" x14ac:dyDescent="0.2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s="5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8286</v>
      </c>
      <c r="O2334" s="6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60" x14ac:dyDescent="0.2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s="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8286</v>
      </c>
      <c r="O2335" s="6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5" x14ac:dyDescent="0.2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s="5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8286</v>
      </c>
      <c r="O2336" s="6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60" x14ac:dyDescent="0.2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s="5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8286</v>
      </c>
      <c r="O2337" s="6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5" x14ac:dyDescent="0.2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s="5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8286</v>
      </c>
      <c r="O2338" s="6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45" x14ac:dyDescent="0.2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s="5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8286</v>
      </c>
      <c r="O2339" s="6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5" x14ac:dyDescent="0.2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s="5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8286</v>
      </c>
      <c r="O2340" s="6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60" x14ac:dyDescent="0.2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s="5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8286</v>
      </c>
      <c r="O2341" s="6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5" x14ac:dyDescent="0.2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s="5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8286</v>
      </c>
      <c r="O2342" s="6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5" x14ac:dyDescent="0.2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s="5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8260</v>
      </c>
      <c r="O2343" s="6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60" x14ac:dyDescent="0.2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s="5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8260</v>
      </c>
      <c r="O2344" s="6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60" x14ac:dyDescent="0.2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s="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8260</v>
      </c>
      <c r="O2345" s="6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60" x14ac:dyDescent="0.2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s="5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8260</v>
      </c>
      <c r="O2346" s="6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60" x14ac:dyDescent="0.2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s="5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8260</v>
      </c>
      <c r="O2347" s="6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5" x14ac:dyDescent="0.2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s="5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8260</v>
      </c>
      <c r="O2348" s="6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5" x14ac:dyDescent="0.2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s="5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8260</v>
      </c>
      <c r="O2349" s="6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60" x14ac:dyDescent="0.2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s="5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8260</v>
      </c>
      <c r="O2350" s="6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5" x14ac:dyDescent="0.2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s="5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8260</v>
      </c>
      <c r="O2351" s="6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45" x14ac:dyDescent="0.2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s="5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8260</v>
      </c>
      <c r="O2352" s="6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30" x14ac:dyDescent="0.2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s="5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8260</v>
      </c>
      <c r="O2353" s="6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5" x14ac:dyDescent="0.2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s="5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8260</v>
      </c>
      <c r="O2354" s="6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60" x14ac:dyDescent="0.2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s="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8260</v>
      </c>
      <c r="O2355" s="6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5" x14ac:dyDescent="0.2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s="5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8260</v>
      </c>
      <c r="O2356" s="6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5" x14ac:dyDescent="0.2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s="5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8260</v>
      </c>
      <c r="O2357" s="6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30" x14ac:dyDescent="0.2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s="5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8260</v>
      </c>
      <c r="O2358" s="6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45" x14ac:dyDescent="0.2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s="5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8260</v>
      </c>
      <c r="O2359" s="6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5" x14ac:dyDescent="0.2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s="5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8260</v>
      </c>
      <c r="O2360" s="6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5" x14ac:dyDescent="0.2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s="5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8260</v>
      </c>
      <c r="O2361" s="6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5" x14ac:dyDescent="0.2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s="5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8260</v>
      </c>
      <c r="O2362" s="6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60" x14ac:dyDescent="0.2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s="5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8260</v>
      </c>
      <c r="O2363" s="6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45" x14ac:dyDescent="0.2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s="5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8260</v>
      </c>
      <c r="O2364" s="6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60" x14ac:dyDescent="0.2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s="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8260</v>
      </c>
      <c r="O2365" s="6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45" x14ac:dyDescent="0.2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s="5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8260</v>
      </c>
      <c r="O2366" s="6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60" x14ac:dyDescent="0.2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s="5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8260</v>
      </c>
      <c r="O2367" s="6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5" x14ac:dyDescent="0.2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s="5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8260</v>
      </c>
      <c r="O2368" s="6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60" x14ac:dyDescent="0.2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s="5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8260</v>
      </c>
      <c r="O2369" s="6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60" x14ac:dyDescent="0.2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s="5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8260</v>
      </c>
      <c r="O2370" s="6">
        <f t="shared" ref="O2370:O2433" si="222">E2370/D2370</f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</row>
    <row r="2371" spans="1:20" ht="60" x14ac:dyDescent="0.2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s="5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8260</v>
      </c>
      <c r="O2371" s="6">
        <f t="shared" si="222"/>
        <v>0</v>
      </c>
      <c r="P2371" s="9">
        <f t="shared" ref="P2371:P2434" si="223">IF(L2371=0, 0, E2371/L2371)</f>
        <v>0</v>
      </c>
      <c r="Q2371" t="str">
        <f t="shared" ref="Q2371:Q2434" si="224">LEFT(N2371,SEARCH("/",N2371,1)-1)</f>
        <v>technology</v>
      </c>
      <c r="R2371" t="str">
        <f t="shared" ref="R2371:R2434" si="225">RIGHT(N2371, LEN(N2371)-SEARCH("/",N2371,1))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s="5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8260</v>
      </c>
      <c r="O2372" s="6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60" x14ac:dyDescent="0.2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s="5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8260</v>
      </c>
      <c r="O2373" s="6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60" x14ac:dyDescent="0.2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s="5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8260</v>
      </c>
      <c r="O2374" s="6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30" x14ac:dyDescent="0.2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s="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8260</v>
      </c>
      <c r="O2375" s="6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60" x14ac:dyDescent="0.2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s="5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8260</v>
      </c>
      <c r="O2376" s="6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60" x14ac:dyDescent="0.2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s="5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8260</v>
      </c>
      <c r="O2377" s="6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5" x14ac:dyDescent="0.2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s="5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8260</v>
      </c>
      <c r="O2378" s="6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5" x14ac:dyDescent="0.2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s="5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8260</v>
      </c>
      <c r="O2379" s="6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45" x14ac:dyDescent="0.2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s="5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8260</v>
      </c>
      <c r="O2380" s="6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45" x14ac:dyDescent="0.2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s="5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8260</v>
      </c>
      <c r="O2381" s="6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5" x14ac:dyDescent="0.2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s="5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8260</v>
      </c>
      <c r="O2382" s="6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5" x14ac:dyDescent="0.2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s="5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8260</v>
      </c>
      <c r="O2383" s="6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60" x14ac:dyDescent="0.2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s="5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8260</v>
      </c>
      <c r="O2384" s="6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60" x14ac:dyDescent="0.2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s="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8260</v>
      </c>
      <c r="O2385" s="6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60" x14ac:dyDescent="0.2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s="5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8260</v>
      </c>
      <c r="O2386" s="6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60" x14ac:dyDescent="0.2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s="5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8260</v>
      </c>
      <c r="O2387" s="6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5" x14ac:dyDescent="0.2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s="5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8260</v>
      </c>
      <c r="O2388" s="6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60" x14ac:dyDescent="0.2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s="5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8260</v>
      </c>
      <c r="O2389" s="6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60" x14ac:dyDescent="0.2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s="5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8260</v>
      </c>
      <c r="O2390" s="6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60" x14ac:dyDescent="0.2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s="5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8260</v>
      </c>
      <c r="O2391" s="6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60" x14ac:dyDescent="0.2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s="5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8260</v>
      </c>
      <c r="O2392" s="6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30" x14ac:dyDescent="0.2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s="5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8260</v>
      </c>
      <c r="O2393" s="6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60" x14ac:dyDescent="0.2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s="5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8260</v>
      </c>
      <c r="O2394" s="6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60" x14ac:dyDescent="0.2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s="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8260</v>
      </c>
      <c r="O2395" s="6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60" x14ac:dyDescent="0.2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s="5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8260</v>
      </c>
      <c r="O2396" s="6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5" x14ac:dyDescent="0.2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s="5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8260</v>
      </c>
      <c r="O2397" s="6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5" x14ac:dyDescent="0.2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s="5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8260</v>
      </c>
      <c r="O2398" s="6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60" x14ac:dyDescent="0.2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s="5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8260</v>
      </c>
      <c r="O2399" s="6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60" x14ac:dyDescent="0.2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s="5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8260</v>
      </c>
      <c r="O2400" s="6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5" x14ac:dyDescent="0.2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s="5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8260</v>
      </c>
      <c r="O2401" s="6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60" x14ac:dyDescent="0.2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s="5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8260</v>
      </c>
      <c r="O2402" s="6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60" x14ac:dyDescent="0.2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s="5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8272</v>
      </c>
      <c r="O2403" s="6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ht="30" x14ac:dyDescent="0.2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s="5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8272</v>
      </c>
      <c r="O2404" s="6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5" x14ac:dyDescent="0.2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s="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8272</v>
      </c>
      <c r="O2405" s="6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60" x14ac:dyDescent="0.2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s="5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8272</v>
      </c>
      <c r="O2406" s="6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45" x14ac:dyDescent="0.2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s="5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8272</v>
      </c>
      <c r="O2407" s="6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5" x14ac:dyDescent="0.2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s="5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8272</v>
      </c>
      <c r="O2408" s="6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60" x14ac:dyDescent="0.2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s="5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8272</v>
      </c>
      <c r="O2409" s="6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45" x14ac:dyDescent="0.2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s="5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8272</v>
      </c>
      <c r="O2410" s="6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45" x14ac:dyDescent="0.2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s="5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8272</v>
      </c>
      <c r="O2411" s="6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60" x14ac:dyDescent="0.2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s="5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8272</v>
      </c>
      <c r="O2412" s="6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60" x14ac:dyDescent="0.2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s="5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8272</v>
      </c>
      <c r="O2413" s="6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60" x14ac:dyDescent="0.2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s="5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8272</v>
      </c>
      <c r="O2414" s="6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5" x14ac:dyDescent="0.2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s="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8272</v>
      </c>
      <c r="O2415" s="6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60" x14ac:dyDescent="0.2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s="5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8272</v>
      </c>
      <c r="O2416" s="6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5" x14ac:dyDescent="0.2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s="5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8272</v>
      </c>
      <c r="O2417" s="6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60" x14ac:dyDescent="0.2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s="5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8272</v>
      </c>
      <c r="O2418" s="6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60" x14ac:dyDescent="0.2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s="5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8272</v>
      </c>
      <c r="O2419" s="6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x14ac:dyDescent="0.2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s="5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8272</v>
      </c>
      <c r="O2420" s="6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60" x14ac:dyDescent="0.2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s="5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8272</v>
      </c>
      <c r="O2421" s="6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5" x14ac:dyDescent="0.2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s="5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8272</v>
      </c>
      <c r="O2422" s="6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30" x14ac:dyDescent="0.2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s="5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8272</v>
      </c>
      <c r="O2423" s="6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30" x14ac:dyDescent="0.2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s="5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8272</v>
      </c>
      <c r="O2424" s="6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5" x14ac:dyDescent="0.2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s="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8272</v>
      </c>
      <c r="O2425" s="6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30" x14ac:dyDescent="0.2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s="5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8272</v>
      </c>
      <c r="O2426" s="6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60" x14ac:dyDescent="0.2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s="5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8272</v>
      </c>
      <c r="O2427" s="6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5" x14ac:dyDescent="0.2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s="5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8272</v>
      </c>
      <c r="O2428" s="6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30" x14ac:dyDescent="0.2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s="5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8272</v>
      </c>
      <c r="O2429" s="6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45" x14ac:dyDescent="0.2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s="5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8272</v>
      </c>
      <c r="O2430" s="6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5" x14ac:dyDescent="0.2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s="5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8272</v>
      </c>
      <c r="O2431" s="6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60" x14ac:dyDescent="0.2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s="5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8272</v>
      </c>
      <c r="O2432" s="6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30" x14ac:dyDescent="0.2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s="5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8272</v>
      </c>
      <c r="O2433" s="6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5" x14ac:dyDescent="0.2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s="5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8272</v>
      </c>
      <c r="O2434" s="6">
        <f t="shared" ref="O2434:O2497" si="228">E2434/D2434</f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60" x14ac:dyDescent="0.2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s="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8272</v>
      </c>
      <c r="O2435" s="6">
        <f t="shared" si="228"/>
        <v>0</v>
      </c>
      <c r="P2435" s="9">
        <f t="shared" ref="P2435:P2498" si="229">IF(L2435=0, 0, E2435/L2435)</f>
        <v>0</v>
      </c>
      <c r="Q2435" t="str">
        <f t="shared" ref="Q2435:Q2498" si="230">LEFT(N2435,SEARCH("/",N2435,1)-1)</f>
        <v>food</v>
      </c>
      <c r="R2435" t="str">
        <f t="shared" ref="R2435:R2498" si="231">RIGHT(N2435, LEN(N2435)-SEARCH("/",N2435,1))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s="5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8272</v>
      </c>
      <c r="O2436" s="6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5" x14ac:dyDescent="0.2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s="5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8272</v>
      </c>
      <c r="O2437" s="6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60" x14ac:dyDescent="0.2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s="5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8272</v>
      </c>
      <c r="O2438" s="6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5" x14ac:dyDescent="0.2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s="5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8272</v>
      </c>
      <c r="O2439" s="6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60" x14ac:dyDescent="0.2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s="5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8272</v>
      </c>
      <c r="O2440" s="6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60" x14ac:dyDescent="0.2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s="5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8272</v>
      </c>
      <c r="O2441" s="6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30" x14ac:dyDescent="0.2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s="5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8272</v>
      </c>
      <c r="O2442" s="6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30" x14ac:dyDescent="0.2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s="5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8286</v>
      </c>
      <c r="O2443" s="6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30" x14ac:dyDescent="0.2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s="5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8286</v>
      </c>
      <c r="O2444" s="6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60" x14ac:dyDescent="0.2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s="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8286</v>
      </c>
      <c r="O2445" s="6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60" x14ac:dyDescent="0.2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s="5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8286</v>
      </c>
      <c r="O2446" s="6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60" x14ac:dyDescent="0.2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s="5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8286</v>
      </c>
      <c r="O2447" s="6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60" x14ac:dyDescent="0.2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s="5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8286</v>
      </c>
      <c r="O2448" s="6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60" x14ac:dyDescent="0.2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s="5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8286</v>
      </c>
      <c r="O2449" s="6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60" x14ac:dyDescent="0.2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s="5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8286</v>
      </c>
      <c r="O2450" s="6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5" x14ac:dyDescent="0.2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s="5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8286</v>
      </c>
      <c r="O2451" s="6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60" x14ac:dyDescent="0.2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s="5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8286</v>
      </c>
      <c r="O2452" s="6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60" x14ac:dyDescent="0.2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s="5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8286</v>
      </c>
      <c r="O2453" s="6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60" x14ac:dyDescent="0.2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s="5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8286</v>
      </c>
      <c r="O2454" s="6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60" x14ac:dyDescent="0.2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s="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8286</v>
      </c>
      <c r="O2455" s="6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5" x14ac:dyDescent="0.2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s="5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8286</v>
      </c>
      <c r="O2456" s="6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5" x14ac:dyDescent="0.2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s="5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8286</v>
      </c>
      <c r="O2457" s="6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5" x14ac:dyDescent="0.2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s="5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8286</v>
      </c>
      <c r="O2458" s="6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5" x14ac:dyDescent="0.2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s="5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8286</v>
      </c>
      <c r="O2459" s="6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60" x14ac:dyDescent="0.2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s="5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8286</v>
      </c>
      <c r="O2460" s="6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60" x14ac:dyDescent="0.2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s="5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8286</v>
      </c>
      <c r="O2461" s="6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60" x14ac:dyDescent="0.2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s="5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8286</v>
      </c>
      <c r="O2462" s="6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60" x14ac:dyDescent="0.2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s="5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8267</v>
      </c>
      <c r="O2463" s="6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60" x14ac:dyDescent="0.2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s="5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8267</v>
      </c>
      <c r="O2464" s="6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ht="30" x14ac:dyDescent="0.2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s="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8267</v>
      </c>
      <c r="O2465" s="6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5" x14ac:dyDescent="0.2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s="5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8267</v>
      </c>
      <c r="O2466" s="6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45" x14ac:dyDescent="0.2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s="5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8267</v>
      </c>
      <c r="O2467" s="6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5" x14ac:dyDescent="0.2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s="5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8267</v>
      </c>
      <c r="O2468" s="6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5" x14ac:dyDescent="0.2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s="5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8267</v>
      </c>
      <c r="O2469" s="6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45" x14ac:dyDescent="0.2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s="5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8267</v>
      </c>
      <c r="O2470" s="6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60" x14ac:dyDescent="0.2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s="5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8267</v>
      </c>
      <c r="O2471" s="6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5" x14ac:dyDescent="0.2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s="5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8267</v>
      </c>
      <c r="O2472" s="6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60" x14ac:dyDescent="0.2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s="5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8267</v>
      </c>
      <c r="O2473" s="6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60" x14ac:dyDescent="0.2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s="5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8267</v>
      </c>
      <c r="O2474" s="6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5" x14ac:dyDescent="0.2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s="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8267</v>
      </c>
      <c r="O2475" s="6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60" x14ac:dyDescent="0.2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s="5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8267</v>
      </c>
      <c r="O2476" s="6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30" x14ac:dyDescent="0.2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s="5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8267</v>
      </c>
      <c r="O2477" s="6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5" x14ac:dyDescent="0.2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s="5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8267</v>
      </c>
      <c r="O2478" s="6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30" x14ac:dyDescent="0.2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s="5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8267</v>
      </c>
      <c r="O2479" s="6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60" x14ac:dyDescent="0.2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s="5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8267</v>
      </c>
      <c r="O2480" s="6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45" x14ac:dyDescent="0.2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s="5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8267</v>
      </c>
      <c r="O2481" s="6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60" x14ac:dyDescent="0.2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s="5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8267</v>
      </c>
      <c r="O2482" s="6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60" x14ac:dyDescent="0.2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s="5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8267</v>
      </c>
      <c r="O2483" s="6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60" x14ac:dyDescent="0.2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s="5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8267</v>
      </c>
      <c r="O2484" s="6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45" x14ac:dyDescent="0.2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s="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8267</v>
      </c>
      <c r="O2485" s="6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60" x14ac:dyDescent="0.2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s="5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8267</v>
      </c>
      <c r="O2486" s="6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60" x14ac:dyDescent="0.2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s="5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8267</v>
      </c>
      <c r="O2487" s="6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60" x14ac:dyDescent="0.2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s="5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8267</v>
      </c>
      <c r="O2488" s="6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5" x14ac:dyDescent="0.2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s="5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8267</v>
      </c>
      <c r="O2489" s="6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60" x14ac:dyDescent="0.2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s="5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8267</v>
      </c>
      <c r="O2490" s="6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60" x14ac:dyDescent="0.2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s="5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8267</v>
      </c>
      <c r="O2491" s="6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5" x14ac:dyDescent="0.2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s="5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8267</v>
      </c>
      <c r="O2492" s="6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60" x14ac:dyDescent="0.2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s="5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8267</v>
      </c>
      <c r="O2493" s="6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30" x14ac:dyDescent="0.2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s="5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8267</v>
      </c>
      <c r="O2494" s="6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60" x14ac:dyDescent="0.2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s="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8267</v>
      </c>
      <c r="O2495" s="6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5" x14ac:dyDescent="0.2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s="5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8267</v>
      </c>
      <c r="O2496" s="6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5" x14ac:dyDescent="0.2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s="5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8267</v>
      </c>
      <c r="O2497" s="6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30" x14ac:dyDescent="0.2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s="5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8267</v>
      </c>
      <c r="O2498" s="6">
        <f t="shared" ref="O2498:O2561" si="234">E2498/D2498</f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</row>
    <row r="2499" spans="1:20" ht="45" x14ac:dyDescent="0.2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s="5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8267</v>
      </c>
      <c r="O2499" s="6">
        <f t="shared" si="234"/>
        <v>1.127715</v>
      </c>
      <c r="P2499" s="9">
        <f t="shared" ref="P2499:P2562" si="235">IF(L2499=0, 0, 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 LEN(N2499)-SEARCH("/",N2499,1))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s="5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8267</v>
      </c>
      <c r="O2500" s="6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60" x14ac:dyDescent="0.2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s="5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8267</v>
      </c>
      <c r="O2501" s="6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5" x14ac:dyDescent="0.2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s="5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8267</v>
      </c>
      <c r="O2502" s="6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60" x14ac:dyDescent="0.2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s="5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8287</v>
      </c>
      <c r="O2503" s="6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60" x14ac:dyDescent="0.2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s="5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8287</v>
      </c>
      <c r="O2504" s="6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60" x14ac:dyDescent="0.2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s="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8287</v>
      </c>
      <c r="O2505" s="6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45" x14ac:dyDescent="0.2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s="5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8287</v>
      </c>
      <c r="O2506" s="6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60" x14ac:dyDescent="0.2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s="5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8287</v>
      </c>
      <c r="O2507" s="6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60" x14ac:dyDescent="0.2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s="5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8287</v>
      </c>
      <c r="O2508" s="6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x14ac:dyDescent="0.2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s="5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8287</v>
      </c>
      <c r="O2509" s="6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60" x14ac:dyDescent="0.2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s="5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8287</v>
      </c>
      <c r="O2510" s="6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60" x14ac:dyDescent="0.2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s="5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8287</v>
      </c>
      <c r="O2511" s="6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60" x14ac:dyDescent="0.2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s="5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8287</v>
      </c>
      <c r="O2512" s="6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5" x14ac:dyDescent="0.2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s="5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8287</v>
      </c>
      <c r="O2513" s="6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5" x14ac:dyDescent="0.2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s="5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8287</v>
      </c>
      <c r="O2514" s="6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60" x14ac:dyDescent="0.2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s="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8287</v>
      </c>
      <c r="O2515" s="6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60" x14ac:dyDescent="0.2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s="5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8287</v>
      </c>
      <c r="O2516" s="6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60" x14ac:dyDescent="0.2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s="5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8287</v>
      </c>
      <c r="O2517" s="6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60" x14ac:dyDescent="0.2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s="5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8287</v>
      </c>
      <c r="O2518" s="6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60" x14ac:dyDescent="0.2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s="5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8287</v>
      </c>
      <c r="O2519" s="6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5" x14ac:dyDescent="0.2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s="5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8287</v>
      </c>
      <c r="O2520" s="6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45" x14ac:dyDescent="0.2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s="5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8287</v>
      </c>
      <c r="O2521" s="6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60" x14ac:dyDescent="0.2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s="5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8287</v>
      </c>
      <c r="O2522" s="6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60" x14ac:dyDescent="0.2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s="5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8288</v>
      </c>
      <c r="O2523" s="6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60" x14ac:dyDescent="0.2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s="5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8288</v>
      </c>
      <c r="O2524" s="6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5" x14ac:dyDescent="0.2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s="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8288</v>
      </c>
      <c r="O2525" s="6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45" x14ac:dyDescent="0.2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s="5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8288</v>
      </c>
      <c r="O2526" s="6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5" x14ac:dyDescent="0.2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s="5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8288</v>
      </c>
      <c r="O2527" s="6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5" x14ac:dyDescent="0.2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s="5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8288</v>
      </c>
      <c r="O2528" s="6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5" x14ac:dyDescent="0.2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s="5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8288</v>
      </c>
      <c r="O2529" s="6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60" x14ac:dyDescent="0.2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s="5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8288</v>
      </c>
      <c r="O2530" s="6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30" x14ac:dyDescent="0.2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s="5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8288</v>
      </c>
      <c r="O2531" s="6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5" x14ac:dyDescent="0.2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s="5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8288</v>
      </c>
      <c r="O2532" s="6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60" x14ac:dyDescent="0.2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s="5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8288</v>
      </c>
      <c r="O2533" s="6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60" x14ac:dyDescent="0.2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s="5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8288</v>
      </c>
      <c r="O2534" s="6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60" x14ac:dyDescent="0.2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s="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8288</v>
      </c>
      <c r="O2535" s="6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75" x14ac:dyDescent="0.2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s="5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8288</v>
      </c>
      <c r="O2536" s="6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x14ac:dyDescent="0.2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s="5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8288</v>
      </c>
      <c r="O2537" s="6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60" x14ac:dyDescent="0.2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s="5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8288</v>
      </c>
      <c r="O2538" s="6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5" x14ac:dyDescent="0.2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s="5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8288</v>
      </c>
      <c r="O2539" s="6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45" x14ac:dyDescent="0.2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s="5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8288</v>
      </c>
      <c r="O2540" s="6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60" x14ac:dyDescent="0.2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s="5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8288</v>
      </c>
      <c r="O2541" s="6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60" x14ac:dyDescent="0.2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s="5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8288</v>
      </c>
      <c r="O2542" s="6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60" x14ac:dyDescent="0.2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s="5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8288</v>
      </c>
      <c r="O2543" s="6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5" x14ac:dyDescent="0.2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s="5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8288</v>
      </c>
      <c r="O2544" s="6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60" x14ac:dyDescent="0.2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s="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8288</v>
      </c>
      <c r="O2545" s="6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5" x14ac:dyDescent="0.2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s="5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8288</v>
      </c>
      <c r="O2546" s="6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5" x14ac:dyDescent="0.2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s="5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8288</v>
      </c>
      <c r="O2547" s="6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5" x14ac:dyDescent="0.2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s="5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8288</v>
      </c>
      <c r="O2548" s="6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60" x14ac:dyDescent="0.2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s="5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8288</v>
      </c>
      <c r="O2549" s="6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60" x14ac:dyDescent="0.2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s="5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8288</v>
      </c>
      <c r="O2550" s="6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5" x14ac:dyDescent="0.2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s="5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8288</v>
      </c>
      <c r="O2551" s="6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60" x14ac:dyDescent="0.2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s="5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8288</v>
      </c>
      <c r="O2552" s="6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5" x14ac:dyDescent="0.2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s="5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8288</v>
      </c>
      <c r="O2553" s="6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60" x14ac:dyDescent="0.2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s="5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8288</v>
      </c>
      <c r="O2554" s="6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5" x14ac:dyDescent="0.2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s="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8288</v>
      </c>
      <c r="O2555" s="6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60" x14ac:dyDescent="0.2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s="5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8288</v>
      </c>
      <c r="O2556" s="6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60" x14ac:dyDescent="0.2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s="5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8288</v>
      </c>
      <c r="O2557" s="6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60" x14ac:dyDescent="0.2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s="5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8288</v>
      </c>
      <c r="O2558" s="6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30" x14ac:dyDescent="0.2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s="5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8288</v>
      </c>
      <c r="O2559" s="6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45" x14ac:dyDescent="0.2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s="5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8288</v>
      </c>
      <c r="O2560" s="6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60" x14ac:dyDescent="0.2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s="5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8288</v>
      </c>
      <c r="O2561" s="6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60" x14ac:dyDescent="0.2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s="5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8288</v>
      </c>
      <c r="O2562" s="6">
        <f t="shared" ref="O2562:O2625" si="240">E2562/D2562</f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60" x14ac:dyDescent="0.2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s="5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8272</v>
      </c>
      <c r="O2563" s="6">
        <f t="shared" si="240"/>
        <v>0</v>
      </c>
      <c r="P2563" s="9">
        <f t="shared" ref="P2563:P2626" si="241">IF(L2563=0, 0, E2563/L2563)</f>
        <v>0</v>
      </c>
      <c r="Q2563" t="str">
        <f t="shared" ref="Q2563:Q2626" si="242">LEFT(N2563,SEARCH("/",N2563,1)-1)</f>
        <v>food</v>
      </c>
      <c r="R2563" t="str">
        <f t="shared" ref="R2563:R2626" si="243">RIGHT(N2563, LEN(N2563)-SEARCH("/",N2563,1))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s="5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8272</v>
      </c>
      <c r="O2564" s="6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30" x14ac:dyDescent="0.2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s="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8272</v>
      </c>
      <c r="O2565" s="6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5" x14ac:dyDescent="0.2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s="5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8272</v>
      </c>
      <c r="O2566" s="6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5" x14ac:dyDescent="0.2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s="5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8272</v>
      </c>
      <c r="O2567" s="6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5" x14ac:dyDescent="0.2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s="5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8272</v>
      </c>
      <c r="O2568" s="6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5" x14ac:dyDescent="0.2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s="5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8272</v>
      </c>
      <c r="O2569" s="6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60" x14ac:dyDescent="0.2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s="5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8272</v>
      </c>
      <c r="O2570" s="6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5" x14ac:dyDescent="0.2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s="5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8272</v>
      </c>
      <c r="O2571" s="6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5" x14ac:dyDescent="0.2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s="5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8272</v>
      </c>
      <c r="O2572" s="6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5" x14ac:dyDescent="0.2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s="5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8272</v>
      </c>
      <c r="O2573" s="6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5" x14ac:dyDescent="0.2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s="5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8272</v>
      </c>
      <c r="O2574" s="6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60" x14ac:dyDescent="0.2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s="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8272</v>
      </c>
      <c r="O2575" s="6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60" x14ac:dyDescent="0.2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s="5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8272</v>
      </c>
      <c r="O2576" s="6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60" x14ac:dyDescent="0.2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s="5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8272</v>
      </c>
      <c r="O2577" s="6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30" x14ac:dyDescent="0.2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s="5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8272</v>
      </c>
      <c r="O2578" s="6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60" x14ac:dyDescent="0.2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s="5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8272</v>
      </c>
      <c r="O2579" s="6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60" x14ac:dyDescent="0.2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s="5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8272</v>
      </c>
      <c r="O2580" s="6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5" x14ac:dyDescent="0.2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s="5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8272</v>
      </c>
      <c r="O2581" s="6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5" x14ac:dyDescent="0.2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s="5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8272</v>
      </c>
      <c r="O2582" s="6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5" x14ac:dyDescent="0.2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s="5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8272</v>
      </c>
      <c r="O2583" s="6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30" x14ac:dyDescent="0.2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s="5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8272</v>
      </c>
      <c r="O2584" s="6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45" x14ac:dyDescent="0.2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s="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8272</v>
      </c>
      <c r="O2585" s="6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45" x14ac:dyDescent="0.2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s="5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8272</v>
      </c>
      <c r="O2586" s="6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5" x14ac:dyDescent="0.2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s="5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8272</v>
      </c>
      <c r="O2587" s="6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30" x14ac:dyDescent="0.2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s="5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8272</v>
      </c>
      <c r="O2588" s="6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5" x14ac:dyDescent="0.2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s="5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8272</v>
      </c>
      <c r="O2589" s="6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60" x14ac:dyDescent="0.2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s="5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8272</v>
      </c>
      <c r="O2590" s="6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60" x14ac:dyDescent="0.2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s="5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8272</v>
      </c>
      <c r="O2591" s="6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60" x14ac:dyDescent="0.2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s="5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8272</v>
      </c>
      <c r="O2592" s="6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60" x14ac:dyDescent="0.2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s="5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8272</v>
      </c>
      <c r="O2593" s="6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60" x14ac:dyDescent="0.2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s="5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8272</v>
      </c>
      <c r="O2594" s="6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5" x14ac:dyDescent="0.2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s="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8272</v>
      </c>
      <c r="O2595" s="6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5" x14ac:dyDescent="0.2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s="5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8272</v>
      </c>
      <c r="O2596" s="6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30" x14ac:dyDescent="0.2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s="5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8272</v>
      </c>
      <c r="O2597" s="6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60" x14ac:dyDescent="0.2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s="5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8272</v>
      </c>
      <c r="O2598" s="6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5" x14ac:dyDescent="0.2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s="5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8272</v>
      </c>
      <c r="O2599" s="6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45" x14ac:dyDescent="0.2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s="5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8272</v>
      </c>
      <c r="O2600" s="6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45" x14ac:dyDescent="0.2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s="5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8272</v>
      </c>
      <c r="O2601" s="6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45" x14ac:dyDescent="0.2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s="5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8272</v>
      </c>
      <c r="O2602" s="6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60" x14ac:dyDescent="0.2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s="5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8289</v>
      </c>
      <c r="O2603" s="6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5" x14ac:dyDescent="0.2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s="5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8289</v>
      </c>
      <c r="O2604" s="6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30" x14ac:dyDescent="0.2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s="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8289</v>
      </c>
      <c r="O2605" s="6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5" x14ac:dyDescent="0.2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s="5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8289</v>
      </c>
      <c r="O2606" s="6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60" x14ac:dyDescent="0.2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s="5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8289</v>
      </c>
      <c r="O2607" s="6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75" x14ac:dyDescent="0.2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s="5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8289</v>
      </c>
      <c r="O2608" s="6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60" x14ac:dyDescent="0.2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s="5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8289</v>
      </c>
      <c r="O2609" s="6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5" x14ac:dyDescent="0.2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s="5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8289</v>
      </c>
      <c r="O2610" s="6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60" x14ac:dyDescent="0.2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s="5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8289</v>
      </c>
      <c r="O2611" s="6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45" x14ac:dyDescent="0.2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s="5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8289</v>
      </c>
      <c r="O2612" s="6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60" x14ac:dyDescent="0.2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s="5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8289</v>
      </c>
      <c r="O2613" s="6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5" x14ac:dyDescent="0.2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s="5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8289</v>
      </c>
      <c r="O2614" s="6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60" x14ac:dyDescent="0.2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s="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8289</v>
      </c>
      <c r="O2615" s="6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60" x14ac:dyDescent="0.2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s="5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8289</v>
      </c>
      <c r="O2616" s="6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60" x14ac:dyDescent="0.2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s="5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8289</v>
      </c>
      <c r="O2617" s="6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5" x14ac:dyDescent="0.2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s="5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8289</v>
      </c>
      <c r="O2618" s="6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60" x14ac:dyDescent="0.2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s="5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8289</v>
      </c>
      <c r="O2619" s="6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30" x14ac:dyDescent="0.2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s="5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8289</v>
      </c>
      <c r="O2620" s="6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60" x14ac:dyDescent="0.2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s="5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8289</v>
      </c>
      <c r="O2621" s="6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60" x14ac:dyDescent="0.2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s="5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8289</v>
      </c>
      <c r="O2622" s="6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60" x14ac:dyDescent="0.2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s="5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8289</v>
      </c>
      <c r="O2623" s="6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60" x14ac:dyDescent="0.2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s="5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8289</v>
      </c>
      <c r="O2624" s="6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60" x14ac:dyDescent="0.2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s="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8289</v>
      </c>
      <c r="O2625" s="6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60" x14ac:dyDescent="0.2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s="5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8289</v>
      </c>
      <c r="O2626" s="6">
        <f t="shared" ref="O2626:O2689" si="246">E2626/D2626</f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</row>
    <row r="2627" spans="1:20" ht="60" x14ac:dyDescent="0.2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s="5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8289</v>
      </c>
      <c r="O2627" s="6">
        <f t="shared" si="246"/>
        <v>9.56</v>
      </c>
      <c r="P2627" s="9">
        <f t="shared" ref="P2627:P2690" si="247">IF(L2627=0, 0, 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 LEN(N2627)-SEARCH("/",N2627,1))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s="5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8289</v>
      </c>
      <c r="O2628" s="6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60" x14ac:dyDescent="0.2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s="5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8289</v>
      </c>
      <c r="O2629" s="6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45" x14ac:dyDescent="0.2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s="5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8289</v>
      </c>
      <c r="O2630" s="6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45" x14ac:dyDescent="0.2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s="5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8289</v>
      </c>
      <c r="O2631" s="6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60" x14ac:dyDescent="0.2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s="5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8289</v>
      </c>
      <c r="O2632" s="6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5" x14ac:dyDescent="0.2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s="5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8289</v>
      </c>
      <c r="O2633" s="6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5" x14ac:dyDescent="0.2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s="5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8289</v>
      </c>
      <c r="O2634" s="6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60" x14ac:dyDescent="0.2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s="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8289</v>
      </c>
      <c r="O2635" s="6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5" x14ac:dyDescent="0.2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s="5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8289</v>
      </c>
      <c r="O2636" s="6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60" x14ac:dyDescent="0.2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s="5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8289</v>
      </c>
      <c r="O2637" s="6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60" x14ac:dyDescent="0.2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s="5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8289</v>
      </c>
      <c r="O2638" s="6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45" x14ac:dyDescent="0.2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s="5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8289</v>
      </c>
      <c r="O2639" s="6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5" x14ac:dyDescent="0.2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s="5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8289</v>
      </c>
      <c r="O2640" s="6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60" x14ac:dyDescent="0.2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s="5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8289</v>
      </c>
      <c r="O2641" s="6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75" x14ac:dyDescent="0.2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s="5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8289</v>
      </c>
      <c r="O2642" s="6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30" x14ac:dyDescent="0.2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s="5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8289</v>
      </c>
      <c r="O2643" s="6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60" x14ac:dyDescent="0.2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s="5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8289</v>
      </c>
      <c r="O2644" s="6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60" x14ac:dyDescent="0.2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s="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8289</v>
      </c>
      <c r="O2645" s="6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5" x14ac:dyDescent="0.2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s="5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8289</v>
      </c>
      <c r="O2646" s="6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60" x14ac:dyDescent="0.2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s="5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8289</v>
      </c>
      <c r="O2647" s="6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5" x14ac:dyDescent="0.2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s="5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8289</v>
      </c>
      <c r="O2648" s="6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60" x14ac:dyDescent="0.2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s="5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8289</v>
      </c>
      <c r="O2649" s="6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60" x14ac:dyDescent="0.2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s="5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8289</v>
      </c>
      <c r="O2650" s="6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30" x14ac:dyDescent="0.2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s="5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8289</v>
      </c>
      <c r="O2651" s="6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60" x14ac:dyDescent="0.2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s="5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8289</v>
      </c>
      <c r="O2652" s="6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60" x14ac:dyDescent="0.2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s="5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8289</v>
      </c>
      <c r="O2653" s="6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60" x14ac:dyDescent="0.2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s="5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8289</v>
      </c>
      <c r="O2654" s="6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5" x14ac:dyDescent="0.2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s="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8289</v>
      </c>
      <c r="O2655" s="6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60" x14ac:dyDescent="0.2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s="5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8289</v>
      </c>
      <c r="O2656" s="6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x14ac:dyDescent="0.2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s="5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8289</v>
      </c>
      <c r="O2657" s="6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30" x14ac:dyDescent="0.2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s="5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8289</v>
      </c>
      <c r="O2658" s="6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60" x14ac:dyDescent="0.2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s="5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8289</v>
      </c>
      <c r="O2659" s="6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5" x14ac:dyDescent="0.2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s="5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8289</v>
      </c>
      <c r="O2660" s="6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x14ac:dyDescent="0.2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s="5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8289</v>
      </c>
      <c r="O2661" s="6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60" x14ac:dyDescent="0.2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s="5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8289</v>
      </c>
      <c r="O2662" s="6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5" x14ac:dyDescent="0.2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s="5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8290</v>
      </c>
      <c r="O2663" s="6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5" x14ac:dyDescent="0.2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s="5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8290</v>
      </c>
      <c r="O2664" s="6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60" x14ac:dyDescent="0.2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s="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8290</v>
      </c>
      <c r="O2665" s="6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60" x14ac:dyDescent="0.2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s="5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8290</v>
      </c>
      <c r="O2666" s="6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60" x14ac:dyDescent="0.2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s="5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8290</v>
      </c>
      <c r="O2667" s="6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60" x14ac:dyDescent="0.2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s="5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8290</v>
      </c>
      <c r="O2668" s="6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60" x14ac:dyDescent="0.2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s="5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8290</v>
      </c>
      <c r="O2669" s="6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30" x14ac:dyDescent="0.2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s="5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8290</v>
      </c>
      <c r="O2670" s="6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60" x14ac:dyDescent="0.2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s="5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8290</v>
      </c>
      <c r="O2671" s="6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60" x14ac:dyDescent="0.2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s="5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8290</v>
      </c>
      <c r="O2672" s="6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5" x14ac:dyDescent="0.2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s="5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8290</v>
      </c>
      <c r="O2673" s="6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60" x14ac:dyDescent="0.2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s="5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8290</v>
      </c>
      <c r="O2674" s="6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60" x14ac:dyDescent="0.2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s="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8290</v>
      </c>
      <c r="O2675" s="6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60" x14ac:dyDescent="0.2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s="5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8290</v>
      </c>
      <c r="O2676" s="6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60" x14ac:dyDescent="0.2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s="5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8290</v>
      </c>
      <c r="O2677" s="6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60" x14ac:dyDescent="0.2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s="5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8290</v>
      </c>
      <c r="O2678" s="6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5" x14ac:dyDescent="0.2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s="5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8290</v>
      </c>
      <c r="O2679" s="6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60" x14ac:dyDescent="0.2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s="5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8290</v>
      </c>
      <c r="O2680" s="6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60" x14ac:dyDescent="0.2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s="5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8290</v>
      </c>
      <c r="O2681" s="6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x14ac:dyDescent="0.2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s="5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8290</v>
      </c>
      <c r="O2682" s="6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5" x14ac:dyDescent="0.2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s="5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8272</v>
      </c>
      <c r="O2683" s="6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5" x14ac:dyDescent="0.2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s="5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8272</v>
      </c>
      <c r="O2684" s="6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60" x14ac:dyDescent="0.2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s="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8272</v>
      </c>
      <c r="O2685" s="6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60" x14ac:dyDescent="0.2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s="5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8272</v>
      </c>
      <c r="O2686" s="6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60" x14ac:dyDescent="0.2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s="5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8272</v>
      </c>
      <c r="O2687" s="6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60" x14ac:dyDescent="0.2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s="5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8272</v>
      </c>
      <c r="O2688" s="6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5" x14ac:dyDescent="0.2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s="5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8272</v>
      </c>
      <c r="O2689" s="6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30" x14ac:dyDescent="0.2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s="5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8272</v>
      </c>
      <c r="O2690" s="6">
        <f t="shared" ref="O2690:O2753" si="252">E2690/D2690</f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</row>
    <row r="2691" spans="1:20" ht="60" x14ac:dyDescent="0.2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s="5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8272</v>
      </c>
      <c r="O2691" s="6">
        <f t="shared" si="252"/>
        <v>2.8571428571428571E-5</v>
      </c>
      <c r="P2691" s="9">
        <f t="shared" ref="P2691:P2754" si="253">IF(L2691=0, 0, 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 LEN(N2691)-SEARCH("/",N2691,1))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s="5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8272</v>
      </c>
      <c r="O2692" s="6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30" x14ac:dyDescent="0.2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s="5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8272</v>
      </c>
      <c r="O2693" s="6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5" x14ac:dyDescent="0.2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s="5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8272</v>
      </c>
      <c r="O2694" s="6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60" x14ac:dyDescent="0.2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s="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8272</v>
      </c>
      <c r="O2695" s="6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60" x14ac:dyDescent="0.2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s="5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8272</v>
      </c>
      <c r="O2696" s="6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45" x14ac:dyDescent="0.2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s="5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8272</v>
      </c>
      <c r="O2697" s="6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60" x14ac:dyDescent="0.2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s="5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8272</v>
      </c>
      <c r="O2698" s="6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5" x14ac:dyDescent="0.2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s="5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8272</v>
      </c>
      <c r="O2699" s="6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5" x14ac:dyDescent="0.2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s="5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8272</v>
      </c>
      <c r="O2700" s="6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5" x14ac:dyDescent="0.2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s="5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8272</v>
      </c>
      <c r="O2701" s="6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5" x14ac:dyDescent="0.2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s="5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8272</v>
      </c>
      <c r="O2702" s="6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60" x14ac:dyDescent="0.2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s="5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8291</v>
      </c>
      <c r="O2703" s="6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60" x14ac:dyDescent="0.2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s="5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8291</v>
      </c>
      <c r="O2704" s="6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45" x14ac:dyDescent="0.2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s="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8291</v>
      </c>
      <c r="O2705" s="6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60" x14ac:dyDescent="0.2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s="5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8291</v>
      </c>
      <c r="O2706" s="6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30" x14ac:dyDescent="0.2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s="5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8291</v>
      </c>
      <c r="O2707" s="6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5" x14ac:dyDescent="0.2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s="5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8291</v>
      </c>
      <c r="O2708" s="6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5" x14ac:dyDescent="0.2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s="5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8291</v>
      </c>
      <c r="O2709" s="6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5" x14ac:dyDescent="0.2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s="5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8291</v>
      </c>
      <c r="O2710" s="6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5" x14ac:dyDescent="0.2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s="5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8291</v>
      </c>
      <c r="O2711" s="6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30" x14ac:dyDescent="0.2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s="5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8291</v>
      </c>
      <c r="O2712" s="6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60" x14ac:dyDescent="0.2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s="5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8291</v>
      </c>
      <c r="O2713" s="6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60" x14ac:dyDescent="0.2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s="5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8291</v>
      </c>
      <c r="O2714" s="6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60" x14ac:dyDescent="0.2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s="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8291</v>
      </c>
      <c r="O2715" s="6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45" x14ac:dyDescent="0.2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s="5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8291</v>
      </c>
      <c r="O2716" s="6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60" x14ac:dyDescent="0.2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s="5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8291</v>
      </c>
      <c r="O2717" s="6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75" x14ac:dyDescent="0.2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s="5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8291</v>
      </c>
      <c r="O2718" s="6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5" x14ac:dyDescent="0.2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s="5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8291</v>
      </c>
      <c r="O2719" s="6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60" x14ac:dyDescent="0.2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s="5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8291</v>
      </c>
      <c r="O2720" s="6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60" x14ac:dyDescent="0.2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s="5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8291</v>
      </c>
      <c r="O2721" s="6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45" x14ac:dyDescent="0.2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s="5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8291</v>
      </c>
      <c r="O2722" s="6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60" x14ac:dyDescent="0.2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s="5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8283</v>
      </c>
      <c r="O2723" s="6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60" x14ac:dyDescent="0.2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s="5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8283</v>
      </c>
      <c r="O2724" s="6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60" x14ac:dyDescent="0.2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s="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8283</v>
      </c>
      <c r="O2725" s="6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60" x14ac:dyDescent="0.2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s="5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8283</v>
      </c>
      <c r="O2726" s="6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45" x14ac:dyDescent="0.2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s="5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8283</v>
      </c>
      <c r="O2727" s="6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x14ac:dyDescent="0.2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s="5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8283</v>
      </c>
      <c r="O2728" s="6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5" x14ac:dyDescent="0.2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s="5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8283</v>
      </c>
      <c r="O2729" s="6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30" x14ac:dyDescent="0.2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s="5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8283</v>
      </c>
      <c r="O2730" s="6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30" x14ac:dyDescent="0.2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s="5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8283</v>
      </c>
      <c r="O2731" s="6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45" x14ac:dyDescent="0.2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s="5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8283</v>
      </c>
      <c r="O2732" s="6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60" x14ac:dyDescent="0.2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s="5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8283</v>
      </c>
      <c r="O2733" s="6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60" x14ac:dyDescent="0.2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s="5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8283</v>
      </c>
      <c r="O2734" s="6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60" x14ac:dyDescent="0.2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s="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8283</v>
      </c>
      <c r="O2735" s="6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60" x14ac:dyDescent="0.2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s="5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8283</v>
      </c>
      <c r="O2736" s="6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60" x14ac:dyDescent="0.2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s="5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8283</v>
      </c>
      <c r="O2737" s="6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75" x14ac:dyDescent="0.2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s="5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8283</v>
      </c>
      <c r="O2738" s="6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60" x14ac:dyDescent="0.2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s="5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8283</v>
      </c>
      <c r="O2739" s="6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5" x14ac:dyDescent="0.2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s="5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8283</v>
      </c>
      <c r="O2740" s="6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60" x14ac:dyDescent="0.2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s="5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8283</v>
      </c>
      <c r="O2741" s="6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45" x14ac:dyDescent="0.2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s="5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8283</v>
      </c>
      <c r="O2742" s="6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30" x14ac:dyDescent="0.2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s="5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8292</v>
      </c>
      <c r="O2743" s="6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5" x14ac:dyDescent="0.2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s="5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8292</v>
      </c>
      <c r="O2744" s="6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60" x14ac:dyDescent="0.2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s="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8292</v>
      </c>
      <c r="O2745" s="6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60" x14ac:dyDescent="0.2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s="5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8292</v>
      </c>
      <c r="O2746" s="6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60" x14ac:dyDescent="0.2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s="5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8292</v>
      </c>
      <c r="O2747" s="6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60" x14ac:dyDescent="0.2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s="5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8292</v>
      </c>
      <c r="O2748" s="6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5" x14ac:dyDescent="0.2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s="5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8292</v>
      </c>
      <c r="O2749" s="6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45" x14ac:dyDescent="0.2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s="5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8292</v>
      </c>
      <c r="O2750" s="6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30" x14ac:dyDescent="0.2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s="5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8292</v>
      </c>
      <c r="O2751" s="6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5" x14ac:dyDescent="0.2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s="5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8292</v>
      </c>
      <c r="O2752" s="6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60" x14ac:dyDescent="0.2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s="5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8292</v>
      </c>
      <c r="O2753" s="6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60" x14ac:dyDescent="0.2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s="5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8292</v>
      </c>
      <c r="O2754" s="6">
        <f t="shared" ref="O2754:O2817" si="258">E2754/D2754</f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45" x14ac:dyDescent="0.2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s="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8292</v>
      </c>
      <c r="O2755" s="6">
        <f t="shared" si="258"/>
        <v>0.19</v>
      </c>
      <c r="P2755" s="9">
        <f t="shared" ref="P2755:P2818" si="259">IF(L2755=0, 0, 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 LEN(N2755)-SEARCH("/",N2755,1))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s="5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8292</v>
      </c>
      <c r="O2756" s="6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45" x14ac:dyDescent="0.2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s="5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8292</v>
      </c>
      <c r="O2757" s="6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5" x14ac:dyDescent="0.2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s="5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8292</v>
      </c>
      <c r="O2758" s="6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30" x14ac:dyDescent="0.2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s="5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8292</v>
      </c>
      <c r="O2759" s="6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60" x14ac:dyDescent="0.2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s="5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8292</v>
      </c>
      <c r="O2760" s="6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60" x14ac:dyDescent="0.2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s="5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8292</v>
      </c>
      <c r="O2761" s="6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60" x14ac:dyDescent="0.2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s="5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8292</v>
      </c>
      <c r="O2762" s="6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30" x14ac:dyDescent="0.2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s="5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8292</v>
      </c>
      <c r="O2763" s="6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5" x14ac:dyDescent="0.2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s="5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8292</v>
      </c>
      <c r="O2764" s="6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30" x14ac:dyDescent="0.2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s="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8292</v>
      </c>
      <c r="O2765" s="6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60" x14ac:dyDescent="0.2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s="5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8292</v>
      </c>
      <c r="O2766" s="6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5" x14ac:dyDescent="0.2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s="5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8292</v>
      </c>
      <c r="O2767" s="6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60" x14ac:dyDescent="0.2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s="5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8292</v>
      </c>
      <c r="O2768" s="6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5" x14ac:dyDescent="0.2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s="5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8292</v>
      </c>
      <c r="O2769" s="6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5" x14ac:dyDescent="0.2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s="5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8292</v>
      </c>
      <c r="O2770" s="6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5" x14ac:dyDescent="0.2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s="5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8292</v>
      </c>
      <c r="O2771" s="6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60" x14ac:dyDescent="0.2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s="5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8292</v>
      </c>
      <c r="O2772" s="6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60" x14ac:dyDescent="0.2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s="5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8292</v>
      </c>
      <c r="O2773" s="6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5" x14ac:dyDescent="0.2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s="5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8292</v>
      </c>
      <c r="O2774" s="6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5" x14ac:dyDescent="0.2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s="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8292</v>
      </c>
      <c r="O2775" s="6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60" x14ac:dyDescent="0.2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s="5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8292</v>
      </c>
      <c r="O2776" s="6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5" x14ac:dyDescent="0.2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s="5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8292</v>
      </c>
      <c r="O2777" s="6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60" x14ac:dyDescent="0.2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s="5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8292</v>
      </c>
      <c r="O2778" s="6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60" x14ac:dyDescent="0.2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s="5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8292</v>
      </c>
      <c r="O2779" s="6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60" x14ac:dyDescent="0.2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s="5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8292</v>
      </c>
      <c r="O2780" s="6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5" x14ac:dyDescent="0.2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s="5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8292</v>
      </c>
      <c r="O2781" s="6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45" x14ac:dyDescent="0.2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s="5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8292</v>
      </c>
      <c r="O2782" s="6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45" x14ac:dyDescent="0.2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s="5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8259</v>
      </c>
      <c r="O2783" s="6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45" x14ac:dyDescent="0.2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s="5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8259</v>
      </c>
      <c r="O2784" s="6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60" x14ac:dyDescent="0.2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s="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8259</v>
      </c>
      <c r="O2785" s="6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5" x14ac:dyDescent="0.2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s="5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8259</v>
      </c>
      <c r="O2786" s="6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5" x14ac:dyDescent="0.2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s="5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8259</v>
      </c>
      <c r="O2787" s="6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30" x14ac:dyDescent="0.2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s="5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8259</v>
      </c>
      <c r="O2788" s="6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60" x14ac:dyDescent="0.2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s="5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8259</v>
      </c>
      <c r="O2789" s="6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45" x14ac:dyDescent="0.2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s="5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8259</v>
      </c>
      <c r="O2790" s="6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30" x14ac:dyDescent="0.2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s="5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8259</v>
      </c>
      <c r="O2791" s="6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60" x14ac:dyDescent="0.2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s="5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8259</v>
      </c>
      <c r="O2792" s="6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60" x14ac:dyDescent="0.2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s="5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8259</v>
      </c>
      <c r="O2793" s="6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5" x14ac:dyDescent="0.2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s="5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8259</v>
      </c>
      <c r="O2794" s="6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60" x14ac:dyDescent="0.2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s="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8259</v>
      </c>
      <c r="O2795" s="6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60" x14ac:dyDescent="0.2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s="5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8259</v>
      </c>
      <c r="O2796" s="6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5" x14ac:dyDescent="0.2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s="5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8259</v>
      </c>
      <c r="O2797" s="6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5" x14ac:dyDescent="0.2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s="5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8259</v>
      </c>
      <c r="O2798" s="6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5" x14ac:dyDescent="0.2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s="5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8259</v>
      </c>
      <c r="O2799" s="6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60" x14ac:dyDescent="0.2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s="5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8259</v>
      </c>
      <c r="O2800" s="6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60" x14ac:dyDescent="0.2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s="5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8259</v>
      </c>
      <c r="O2801" s="6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5" x14ac:dyDescent="0.2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s="5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8259</v>
      </c>
      <c r="O2802" s="6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5" x14ac:dyDescent="0.2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s="5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8259</v>
      </c>
      <c r="O2803" s="6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60" x14ac:dyDescent="0.2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s="5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8259</v>
      </c>
      <c r="O2804" s="6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60" x14ac:dyDescent="0.2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s="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8259</v>
      </c>
      <c r="O2805" s="6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60" x14ac:dyDescent="0.2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s="5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8259</v>
      </c>
      <c r="O2806" s="6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60" x14ac:dyDescent="0.2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s="5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8259</v>
      </c>
      <c r="O2807" s="6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5" x14ac:dyDescent="0.2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s="5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8259</v>
      </c>
      <c r="O2808" s="6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ht="30" x14ac:dyDescent="0.2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s="5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8259</v>
      </c>
      <c r="O2809" s="6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60" x14ac:dyDescent="0.2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s="5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8259</v>
      </c>
      <c r="O2810" s="6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60" x14ac:dyDescent="0.2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s="5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8259</v>
      </c>
      <c r="O2811" s="6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5" x14ac:dyDescent="0.2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s="5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8259</v>
      </c>
      <c r="O2812" s="6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5" x14ac:dyDescent="0.2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s="5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8259</v>
      </c>
      <c r="O2813" s="6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5" x14ac:dyDescent="0.2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s="5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8259</v>
      </c>
      <c r="O2814" s="6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5" x14ac:dyDescent="0.2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s="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8259</v>
      </c>
      <c r="O2815" s="6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5" x14ac:dyDescent="0.2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s="5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8259</v>
      </c>
      <c r="O2816" s="6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5" x14ac:dyDescent="0.2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s="5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8259</v>
      </c>
      <c r="O2817" s="6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5" x14ac:dyDescent="0.2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s="5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8259</v>
      </c>
      <c r="O2818" s="6">
        <f t="shared" ref="O2818:O2881" si="264">E2818/D2818</f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60" x14ac:dyDescent="0.2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s="5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8259</v>
      </c>
      <c r="O2819" s="6">
        <f t="shared" si="264"/>
        <v>1.3</v>
      </c>
      <c r="P2819" s="9">
        <f t="shared" ref="P2819:P2882" si="265">IF(L2819=0, 0, 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 LEN(N2819)-SEARCH("/",N2819,1))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s="5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8259</v>
      </c>
      <c r="O2820" s="6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60" x14ac:dyDescent="0.2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s="5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8259</v>
      </c>
      <c r="O2821" s="6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60" x14ac:dyDescent="0.2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s="5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8259</v>
      </c>
      <c r="O2822" s="6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60" x14ac:dyDescent="0.2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s="5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8259</v>
      </c>
      <c r="O2823" s="6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60" x14ac:dyDescent="0.2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s="5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8259</v>
      </c>
      <c r="O2824" s="6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60" x14ac:dyDescent="0.2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s="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8259</v>
      </c>
      <c r="O2825" s="6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45" x14ac:dyDescent="0.2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s="5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8259</v>
      </c>
      <c r="O2826" s="6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60" x14ac:dyDescent="0.2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s="5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8259</v>
      </c>
      <c r="O2827" s="6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60" x14ac:dyDescent="0.2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s="5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8259</v>
      </c>
      <c r="O2828" s="6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60" x14ac:dyDescent="0.2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s="5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8259</v>
      </c>
      <c r="O2829" s="6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60" x14ac:dyDescent="0.2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s="5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8259</v>
      </c>
      <c r="O2830" s="6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60" x14ac:dyDescent="0.2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s="5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8259</v>
      </c>
      <c r="O2831" s="6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45" x14ac:dyDescent="0.2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s="5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8259</v>
      </c>
      <c r="O2832" s="6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45" x14ac:dyDescent="0.2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s="5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8259</v>
      </c>
      <c r="O2833" s="6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60" x14ac:dyDescent="0.2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s="5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8259</v>
      </c>
      <c r="O2834" s="6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x14ac:dyDescent="0.2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s="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8259</v>
      </c>
      <c r="O2835" s="6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5" x14ac:dyDescent="0.2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s="5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8259</v>
      </c>
      <c r="O2836" s="6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5" x14ac:dyDescent="0.2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s="5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8259</v>
      </c>
      <c r="O2837" s="6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60" x14ac:dyDescent="0.2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s="5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8259</v>
      </c>
      <c r="O2838" s="6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60" x14ac:dyDescent="0.2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s="5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8259</v>
      </c>
      <c r="O2839" s="6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5" x14ac:dyDescent="0.2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s="5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8259</v>
      </c>
      <c r="O2840" s="6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60" x14ac:dyDescent="0.2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s="5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8259</v>
      </c>
      <c r="O2841" s="6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60" x14ac:dyDescent="0.2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s="5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8259</v>
      </c>
      <c r="O2842" s="6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60" x14ac:dyDescent="0.2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s="5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8259</v>
      </c>
      <c r="O2843" s="6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60" x14ac:dyDescent="0.2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s="5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8259</v>
      </c>
      <c r="O2844" s="6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60" x14ac:dyDescent="0.2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s="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8259</v>
      </c>
      <c r="O2845" s="6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60" x14ac:dyDescent="0.2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s="5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8259</v>
      </c>
      <c r="O2846" s="6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5" x14ac:dyDescent="0.2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s="5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8259</v>
      </c>
      <c r="O2847" s="6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60" x14ac:dyDescent="0.2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s="5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8259</v>
      </c>
      <c r="O2848" s="6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60" x14ac:dyDescent="0.2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s="5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8259</v>
      </c>
      <c r="O2849" s="6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60" x14ac:dyDescent="0.2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s="5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8259</v>
      </c>
      <c r="O2850" s="6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60" x14ac:dyDescent="0.2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s="5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8259</v>
      </c>
      <c r="O2851" s="6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60" x14ac:dyDescent="0.2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s="5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8259</v>
      </c>
      <c r="O2852" s="6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60" x14ac:dyDescent="0.2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s="5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8259</v>
      </c>
      <c r="O2853" s="6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5" x14ac:dyDescent="0.2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s="5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8259</v>
      </c>
      <c r="O2854" s="6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60" x14ac:dyDescent="0.2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s="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8259</v>
      </c>
      <c r="O2855" s="6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5" x14ac:dyDescent="0.2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s="5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8259</v>
      </c>
      <c r="O2856" s="6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60" x14ac:dyDescent="0.2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s="5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8259</v>
      </c>
      <c r="O2857" s="6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5" x14ac:dyDescent="0.2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s="5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8259</v>
      </c>
      <c r="O2858" s="6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60" x14ac:dyDescent="0.2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s="5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8259</v>
      </c>
      <c r="O2859" s="6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60" x14ac:dyDescent="0.2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s="5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8259</v>
      </c>
      <c r="O2860" s="6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45" x14ac:dyDescent="0.2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s="5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8259</v>
      </c>
      <c r="O2861" s="6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60" x14ac:dyDescent="0.2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s="5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8259</v>
      </c>
      <c r="O2862" s="6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60" x14ac:dyDescent="0.2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s="5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8259</v>
      </c>
      <c r="O2863" s="6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5" x14ac:dyDescent="0.2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s="5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8259</v>
      </c>
      <c r="O2864" s="6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60" x14ac:dyDescent="0.2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s="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8259</v>
      </c>
      <c r="O2865" s="6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x14ac:dyDescent="0.2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s="5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8259</v>
      </c>
      <c r="O2866" s="6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60" x14ac:dyDescent="0.2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s="5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8259</v>
      </c>
      <c r="O2867" s="6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5" x14ac:dyDescent="0.2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s="5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8259</v>
      </c>
      <c r="O2868" s="6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60" x14ac:dyDescent="0.2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s="5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8259</v>
      </c>
      <c r="O2869" s="6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60" x14ac:dyDescent="0.2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s="5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8259</v>
      </c>
      <c r="O2870" s="6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60" x14ac:dyDescent="0.2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s="5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8259</v>
      </c>
      <c r="O2871" s="6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60" x14ac:dyDescent="0.2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s="5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8259</v>
      </c>
      <c r="O2872" s="6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5" x14ac:dyDescent="0.2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s="5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8259</v>
      </c>
      <c r="O2873" s="6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45" x14ac:dyDescent="0.2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s="5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8259</v>
      </c>
      <c r="O2874" s="6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60" x14ac:dyDescent="0.2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s="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8259</v>
      </c>
      <c r="O2875" s="6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60" x14ac:dyDescent="0.2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s="5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8259</v>
      </c>
      <c r="O2876" s="6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60" x14ac:dyDescent="0.2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s="5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8259</v>
      </c>
      <c r="O2877" s="6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60" x14ac:dyDescent="0.2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s="5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8259</v>
      </c>
      <c r="O2878" s="6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60" x14ac:dyDescent="0.2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s="5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8259</v>
      </c>
      <c r="O2879" s="6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5" x14ac:dyDescent="0.2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s="5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8259</v>
      </c>
      <c r="O2880" s="6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5" x14ac:dyDescent="0.2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s="5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8259</v>
      </c>
      <c r="O2881" s="6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60" x14ac:dyDescent="0.2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s="5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8259</v>
      </c>
      <c r="O2882" s="6">
        <f t="shared" ref="O2882:O2945" si="270">E2882/D2882</f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60" x14ac:dyDescent="0.2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s="5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8259</v>
      </c>
      <c r="O2883" s="6">
        <f t="shared" si="270"/>
        <v>0</v>
      </c>
      <c r="P2883" s="9">
        <f t="shared" ref="P2883:P2946" si="271">IF(L2883=0, 0, E2883/L2883)</f>
        <v>0</v>
      </c>
      <c r="Q2883" t="str">
        <f t="shared" ref="Q2883:Q2946" si="272">LEFT(N2883,SEARCH("/",N2883,1)-1)</f>
        <v>theater</v>
      </c>
      <c r="R2883" t="str">
        <f t="shared" ref="R2883:R2946" si="273">RIGHT(N2883, LEN(N2883)-SEARCH("/",N2883,1))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s="5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8259</v>
      </c>
      <c r="O2884" s="6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60" x14ac:dyDescent="0.2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s="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8259</v>
      </c>
      <c r="O2885" s="6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45" x14ac:dyDescent="0.2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s="5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8259</v>
      </c>
      <c r="O2886" s="6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30" x14ac:dyDescent="0.2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s="5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8259</v>
      </c>
      <c r="O2887" s="6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60" x14ac:dyDescent="0.2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s="5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8259</v>
      </c>
      <c r="O2888" s="6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60" x14ac:dyDescent="0.2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s="5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8259</v>
      </c>
      <c r="O2889" s="6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60" x14ac:dyDescent="0.2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s="5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8259</v>
      </c>
      <c r="O2890" s="6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5" x14ac:dyDescent="0.2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s="5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8259</v>
      </c>
      <c r="O2891" s="6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60" x14ac:dyDescent="0.2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s="5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8259</v>
      </c>
      <c r="O2892" s="6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60" x14ac:dyDescent="0.2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s="5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8259</v>
      </c>
      <c r="O2893" s="6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5" x14ac:dyDescent="0.2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s="5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8259</v>
      </c>
      <c r="O2894" s="6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ht="30" x14ac:dyDescent="0.2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s="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8259</v>
      </c>
      <c r="O2895" s="6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30" x14ac:dyDescent="0.2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s="5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8259</v>
      </c>
      <c r="O2896" s="6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60" x14ac:dyDescent="0.2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s="5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8259</v>
      </c>
      <c r="O2897" s="6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5" x14ac:dyDescent="0.2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s="5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8259</v>
      </c>
      <c r="O2898" s="6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60" x14ac:dyDescent="0.2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s="5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8259</v>
      </c>
      <c r="O2899" s="6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60" x14ac:dyDescent="0.2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s="5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8259</v>
      </c>
      <c r="O2900" s="6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60" x14ac:dyDescent="0.2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s="5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8259</v>
      </c>
      <c r="O2901" s="6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60" x14ac:dyDescent="0.2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s="5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8259</v>
      </c>
      <c r="O2902" s="6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60" x14ac:dyDescent="0.2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s="5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8259</v>
      </c>
      <c r="O2903" s="6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45" x14ac:dyDescent="0.2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s="5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8259</v>
      </c>
      <c r="O2904" s="6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60" x14ac:dyDescent="0.2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s="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8259</v>
      </c>
      <c r="O2905" s="6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60" x14ac:dyDescent="0.2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s="5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8259</v>
      </c>
      <c r="O2906" s="6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5" x14ac:dyDescent="0.2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s="5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8259</v>
      </c>
      <c r="O2907" s="6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60" x14ac:dyDescent="0.2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s="5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8259</v>
      </c>
      <c r="O2908" s="6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60" x14ac:dyDescent="0.2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s="5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8259</v>
      </c>
      <c r="O2909" s="6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60" x14ac:dyDescent="0.2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s="5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8259</v>
      </c>
      <c r="O2910" s="6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60" x14ac:dyDescent="0.2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s="5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8259</v>
      </c>
      <c r="O2911" s="6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5" x14ac:dyDescent="0.2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s="5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8259</v>
      </c>
      <c r="O2912" s="6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60" x14ac:dyDescent="0.2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s="5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8259</v>
      </c>
      <c r="O2913" s="6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60" x14ac:dyDescent="0.2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s="5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8259</v>
      </c>
      <c r="O2914" s="6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60" x14ac:dyDescent="0.2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s="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8259</v>
      </c>
      <c r="O2915" s="6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30" x14ac:dyDescent="0.2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s="5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8259</v>
      </c>
      <c r="O2916" s="6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5" x14ac:dyDescent="0.2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s="5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8259</v>
      </c>
      <c r="O2917" s="6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45" x14ac:dyDescent="0.2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s="5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8259</v>
      </c>
      <c r="O2918" s="6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5" x14ac:dyDescent="0.2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s="5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8259</v>
      </c>
      <c r="O2919" s="6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5" x14ac:dyDescent="0.2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s="5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8259</v>
      </c>
      <c r="O2920" s="6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5" x14ac:dyDescent="0.2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s="5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8259</v>
      </c>
      <c r="O2921" s="6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60" x14ac:dyDescent="0.2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s="5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8259</v>
      </c>
      <c r="O2922" s="6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45" x14ac:dyDescent="0.2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s="5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8293</v>
      </c>
      <c r="O2923" s="6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60" x14ac:dyDescent="0.2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s="5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8293</v>
      </c>
      <c r="O2924" s="6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5" x14ac:dyDescent="0.2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s="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8293</v>
      </c>
      <c r="O2925" s="6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60" x14ac:dyDescent="0.2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s="5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8293</v>
      </c>
      <c r="O2926" s="6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5" x14ac:dyDescent="0.2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s="5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8293</v>
      </c>
      <c r="O2927" s="6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60" x14ac:dyDescent="0.2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s="5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8293</v>
      </c>
      <c r="O2928" s="6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60" x14ac:dyDescent="0.2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s="5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8293</v>
      </c>
      <c r="O2929" s="6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30" x14ac:dyDescent="0.2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s="5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8293</v>
      </c>
      <c r="O2930" s="6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60" x14ac:dyDescent="0.2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s="5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8293</v>
      </c>
      <c r="O2931" s="6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60" x14ac:dyDescent="0.2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s="5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8293</v>
      </c>
      <c r="O2932" s="6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60" x14ac:dyDescent="0.2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s="5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8293</v>
      </c>
      <c r="O2933" s="6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60" x14ac:dyDescent="0.2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s="5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8293</v>
      </c>
      <c r="O2934" s="6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60" x14ac:dyDescent="0.2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s="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8293</v>
      </c>
      <c r="O2935" s="6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5" x14ac:dyDescent="0.2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s="5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8293</v>
      </c>
      <c r="O2936" s="6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5" x14ac:dyDescent="0.2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s="5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8293</v>
      </c>
      <c r="O2937" s="6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60" x14ac:dyDescent="0.2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s="5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8293</v>
      </c>
      <c r="O2938" s="6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30" x14ac:dyDescent="0.2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s="5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8293</v>
      </c>
      <c r="O2939" s="6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60" x14ac:dyDescent="0.2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s="5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8293</v>
      </c>
      <c r="O2940" s="6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60" x14ac:dyDescent="0.2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s="5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8293</v>
      </c>
      <c r="O2941" s="6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5" x14ac:dyDescent="0.2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s="5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8293</v>
      </c>
      <c r="O2942" s="6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60" x14ac:dyDescent="0.2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s="5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8291</v>
      </c>
      <c r="O2943" s="6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60" x14ac:dyDescent="0.2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s="5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8291</v>
      </c>
      <c r="O2944" s="6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60" x14ac:dyDescent="0.2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s="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8291</v>
      </c>
      <c r="O2945" s="6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45" x14ac:dyDescent="0.2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s="5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8291</v>
      </c>
      <c r="O2946" s="6">
        <f t="shared" ref="O2946:O3009" si="276">E2946/D2946</f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60" x14ac:dyDescent="0.2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s="5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8291</v>
      </c>
      <c r="O2947" s="6">
        <f t="shared" si="276"/>
        <v>0</v>
      </c>
      <c r="P2947" s="9">
        <f t="shared" ref="P2947:P3010" si="277">IF(L2947=0, 0, E2947/L2947)</f>
        <v>0</v>
      </c>
      <c r="Q2947" t="str">
        <f t="shared" ref="Q2947:Q3010" si="278">LEFT(N2947,SEARCH("/",N2947,1)-1)</f>
        <v>theater</v>
      </c>
      <c r="R2947" t="str">
        <f t="shared" ref="R2947:R3010" si="279">RIGHT(N2947, LEN(N2947)-SEARCH("/",N2947,1))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s="5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8291</v>
      </c>
      <c r="O2948" s="6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60" x14ac:dyDescent="0.2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s="5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8291</v>
      </c>
      <c r="O2949" s="6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60" x14ac:dyDescent="0.2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s="5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8291</v>
      </c>
      <c r="O2950" s="6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60" x14ac:dyDescent="0.2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s="5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8291</v>
      </c>
      <c r="O2951" s="6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60" x14ac:dyDescent="0.2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s="5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8291</v>
      </c>
      <c r="O2952" s="6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60" x14ac:dyDescent="0.2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s="5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8291</v>
      </c>
      <c r="O2953" s="6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60" x14ac:dyDescent="0.2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s="5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8291</v>
      </c>
      <c r="O2954" s="6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5" x14ac:dyDescent="0.2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s="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8291</v>
      </c>
      <c r="O2955" s="6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5" x14ac:dyDescent="0.2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s="5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8291</v>
      </c>
      <c r="O2956" s="6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45" x14ac:dyDescent="0.2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s="5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8291</v>
      </c>
      <c r="O2957" s="6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60" x14ac:dyDescent="0.2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s="5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8291</v>
      </c>
      <c r="O2958" s="6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5" x14ac:dyDescent="0.2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s="5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8291</v>
      </c>
      <c r="O2959" s="6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5" x14ac:dyDescent="0.2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s="5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8291</v>
      </c>
      <c r="O2960" s="6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60" x14ac:dyDescent="0.2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s="5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8291</v>
      </c>
      <c r="O2961" s="6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5" x14ac:dyDescent="0.2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s="5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8291</v>
      </c>
      <c r="O2962" s="6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60" x14ac:dyDescent="0.2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s="5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8259</v>
      </c>
      <c r="O2963" s="6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60" x14ac:dyDescent="0.2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s="5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8259</v>
      </c>
      <c r="O2964" s="6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60" x14ac:dyDescent="0.2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s="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8259</v>
      </c>
      <c r="O2965" s="6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60" x14ac:dyDescent="0.2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s="5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8259</v>
      </c>
      <c r="O2966" s="6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60" x14ac:dyDescent="0.2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s="5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8259</v>
      </c>
      <c r="O2967" s="6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60" x14ac:dyDescent="0.2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s="5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8259</v>
      </c>
      <c r="O2968" s="6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5" x14ac:dyDescent="0.2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s="5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8259</v>
      </c>
      <c r="O2969" s="6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30" x14ac:dyDescent="0.2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s="5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8259</v>
      </c>
      <c r="O2970" s="6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60" x14ac:dyDescent="0.2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s="5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8259</v>
      </c>
      <c r="O2971" s="6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5" x14ac:dyDescent="0.2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s="5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8259</v>
      </c>
      <c r="O2972" s="6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60" x14ac:dyDescent="0.2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s="5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8259</v>
      </c>
      <c r="O2973" s="6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30" x14ac:dyDescent="0.2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s="5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8259</v>
      </c>
      <c r="O2974" s="6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60" x14ac:dyDescent="0.2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s="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8259</v>
      </c>
      <c r="O2975" s="6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60" x14ac:dyDescent="0.2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s="5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8259</v>
      </c>
      <c r="O2976" s="6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60" x14ac:dyDescent="0.2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s="5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8259</v>
      </c>
      <c r="O2977" s="6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5" x14ac:dyDescent="0.2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s="5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8259</v>
      </c>
      <c r="O2978" s="6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60" x14ac:dyDescent="0.2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s="5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8259</v>
      </c>
      <c r="O2979" s="6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60" x14ac:dyDescent="0.2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s="5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8259</v>
      </c>
      <c r="O2980" s="6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60" x14ac:dyDescent="0.2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s="5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8259</v>
      </c>
      <c r="O2981" s="6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5" x14ac:dyDescent="0.2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s="5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8259</v>
      </c>
      <c r="O2982" s="6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60" x14ac:dyDescent="0.2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s="5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8291</v>
      </c>
      <c r="O2983" s="6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45" x14ac:dyDescent="0.2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s="5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8291</v>
      </c>
      <c r="O2984" s="6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5" x14ac:dyDescent="0.2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s="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8291</v>
      </c>
      <c r="O2985" s="6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60" x14ac:dyDescent="0.2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s="5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8291</v>
      </c>
      <c r="O2986" s="6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60" x14ac:dyDescent="0.2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s="5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8291</v>
      </c>
      <c r="O2987" s="6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5" x14ac:dyDescent="0.2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s="5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8291</v>
      </c>
      <c r="O2988" s="6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60" x14ac:dyDescent="0.2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s="5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8291</v>
      </c>
      <c r="O2989" s="6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60" x14ac:dyDescent="0.2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s="5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8291</v>
      </c>
      <c r="O2990" s="6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x14ac:dyDescent="0.2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s="5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8291</v>
      </c>
      <c r="O2991" s="6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60" x14ac:dyDescent="0.2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s="5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8291</v>
      </c>
      <c r="O2992" s="6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60" x14ac:dyDescent="0.2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s="5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8291</v>
      </c>
      <c r="O2993" s="6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5" x14ac:dyDescent="0.2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s="5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8291</v>
      </c>
      <c r="O2994" s="6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x14ac:dyDescent="0.2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s="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8291</v>
      </c>
      <c r="O2995" s="6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5" x14ac:dyDescent="0.2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s="5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8291</v>
      </c>
      <c r="O2996" s="6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60" x14ac:dyDescent="0.2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s="5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8291</v>
      </c>
      <c r="O2997" s="6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45" x14ac:dyDescent="0.2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s="5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8291</v>
      </c>
      <c r="O2998" s="6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60" x14ac:dyDescent="0.2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s="5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8291</v>
      </c>
      <c r="O2999" s="6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60" x14ac:dyDescent="0.2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s="5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8291</v>
      </c>
      <c r="O3000" s="6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60" x14ac:dyDescent="0.2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s="5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8291</v>
      </c>
      <c r="O3001" s="6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60" x14ac:dyDescent="0.2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s="5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8291</v>
      </c>
      <c r="O3002" s="6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5" x14ac:dyDescent="0.2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s="5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8291</v>
      </c>
      <c r="O3003" s="6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30" x14ac:dyDescent="0.2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s="5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8291</v>
      </c>
      <c r="O3004" s="6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60" x14ac:dyDescent="0.2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s="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8291</v>
      </c>
      <c r="O3005" s="6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60" x14ac:dyDescent="0.2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s="5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8291</v>
      </c>
      <c r="O3006" s="6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60" x14ac:dyDescent="0.2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s="5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8291</v>
      </c>
      <c r="O3007" s="6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45" x14ac:dyDescent="0.2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s="5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8291</v>
      </c>
      <c r="O3008" s="6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30" x14ac:dyDescent="0.2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s="5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8291</v>
      </c>
      <c r="O3009" s="6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5" x14ac:dyDescent="0.2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s="5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8291</v>
      </c>
      <c r="O3010" s="6">
        <f t="shared" ref="O3010:O3073" si="282">E3010/D3010</f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60" x14ac:dyDescent="0.2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s="5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8291</v>
      </c>
      <c r="O3011" s="6">
        <f t="shared" si="282"/>
        <v>1.19756</v>
      </c>
      <c r="P3011" s="9">
        <f t="shared" ref="P3011:P3074" si="283">IF(L3011=0, 0, 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 LEN(N3011)-SEARCH("/",N3011,1))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s="5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8291</v>
      </c>
      <c r="O3012" s="6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5" x14ac:dyDescent="0.2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s="5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8291</v>
      </c>
      <c r="O3013" s="6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5" x14ac:dyDescent="0.2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s="5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8291</v>
      </c>
      <c r="O3014" s="6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5" x14ac:dyDescent="0.2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s="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8291</v>
      </c>
      <c r="O3015" s="6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60" x14ac:dyDescent="0.2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s="5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8291</v>
      </c>
      <c r="O3016" s="6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5" x14ac:dyDescent="0.2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s="5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8291</v>
      </c>
      <c r="O3017" s="6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60" x14ac:dyDescent="0.2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s="5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8291</v>
      </c>
      <c r="O3018" s="6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60" x14ac:dyDescent="0.2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s="5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8291</v>
      </c>
      <c r="O3019" s="6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60" x14ac:dyDescent="0.2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s="5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8291</v>
      </c>
      <c r="O3020" s="6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60" x14ac:dyDescent="0.2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s="5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8291</v>
      </c>
      <c r="O3021" s="6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60" x14ac:dyDescent="0.2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s="5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8291</v>
      </c>
      <c r="O3022" s="6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5" x14ac:dyDescent="0.2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s="5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8291</v>
      </c>
      <c r="O3023" s="6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60" x14ac:dyDescent="0.2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s="5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8291</v>
      </c>
      <c r="O3024" s="6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60" x14ac:dyDescent="0.2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s="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8291</v>
      </c>
      <c r="O3025" s="6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60" x14ac:dyDescent="0.2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s="5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8291</v>
      </c>
      <c r="O3026" s="6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5" x14ac:dyDescent="0.2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s="5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8291</v>
      </c>
      <c r="O3027" s="6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60" x14ac:dyDescent="0.2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s="5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8291</v>
      </c>
      <c r="O3028" s="6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45" x14ac:dyDescent="0.2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s="5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8291</v>
      </c>
      <c r="O3029" s="6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30" x14ac:dyDescent="0.2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s="5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8291</v>
      </c>
      <c r="O3030" s="6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60" x14ac:dyDescent="0.2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s="5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8291</v>
      </c>
      <c r="O3031" s="6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60" x14ac:dyDescent="0.2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s="5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8291</v>
      </c>
      <c r="O3032" s="6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75" x14ac:dyDescent="0.2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s="5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8291</v>
      </c>
      <c r="O3033" s="6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60" x14ac:dyDescent="0.2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s="5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8291</v>
      </c>
      <c r="O3034" s="6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5" x14ac:dyDescent="0.2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s="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8291</v>
      </c>
      <c r="O3035" s="6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75" x14ac:dyDescent="0.2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s="5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8291</v>
      </c>
      <c r="O3036" s="6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45" x14ac:dyDescent="0.2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s="5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8291</v>
      </c>
      <c r="O3037" s="6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60" x14ac:dyDescent="0.2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s="5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8291</v>
      </c>
      <c r="O3038" s="6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60" x14ac:dyDescent="0.2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s="5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8291</v>
      </c>
      <c r="O3039" s="6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5" x14ac:dyDescent="0.2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s="5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8291</v>
      </c>
      <c r="O3040" s="6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5" x14ac:dyDescent="0.2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s="5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8291</v>
      </c>
      <c r="O3041" s="6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5" x14ac:dyDescent="0.2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s="5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8291</v>
      </c>
      <c r="O3042" s="6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30" x14ac:dyDescent="0.2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s="5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8291</v>
      </c>
      <c r="O3043" s="6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60" x14ac:dyDescent="0.2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s="5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8291</v>
      </c>
      <c r="O3044" s="6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5" x14ac:dyDescent="0.2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s="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8291</v>
      </c>
      <c r="O3045" s="6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5" x14ac:dyDescent="0.2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s="5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8291</v>
      </c>
      <c r="O3046" s="6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60" x14ac:dyDescent="0.2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s="5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8291</v>
      </c>
      <c r="O3047" s="6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60" x14ac:dyDescent="0.2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s="5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8291</v>
      </c>
      <c r="O3048" s="6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5" x14ac:dyDescent="0.2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s="5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8291</v>
      </c>
      <c r="O3049" s="6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60" x14ac:dyDescent="0.2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s="5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8291</v>
      </c>
      <c r="O3050" s="6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60" x14ac:dyDescent="0.2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s="5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8291</v>
      </c>
      <c r="O3051" s="6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30" x14ac:dyDescent="0.2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s="5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8291</v>
      </c>
      <c r="O3052" s="6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60" x14ac:dyDescent="0.2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s="5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8291</v>
      </c>
      <c r="O3053" s="6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45" x14ac:dyDescent="0.2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s="5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8291</v>
      </c>
      <c r="O3054" s="6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60" x14ac:dyDescent="0.2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s="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8291</v>
      </c>
      <c r="O3055" s="6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60" x14ac:dyDescent="0.2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s="5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8291</v>
      </c>
      <c r="O3056" s="6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60" x14ac:dyDescent="0.2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s="5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8291</v>
      </c>
      <c r="O3057" s="6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60" x14ac:dyDescent="0.2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s="5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8291</v>
      </c>
      <c r="O3058" s="6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5" x14ac:dyDescent="0.2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s="5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8291</v>
      </c>
      <c r="O3059" s="6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60" x14ac:dyDescent="0.2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s="5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8291</v>
      </c>
      <c r="O3060" s="6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60" x14ac:dyDescent="0.2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s="5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8291</v>
      </c>
      <c r="O3061" s="6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45" x14ac:dyDescent="0.2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s="5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8291</v>
      </c>
      <c r="O3062" s="6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x14ac:dyDescent="0.2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s="5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8291</v>
      </c>
      <c r="O3063" s="6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60" x14ac:dyDescent="0.2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s="5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8291</v>
      </c>
      <c r="O3064" s="6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45" x14ac:dyDescent="0.2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s="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8291</v>
      </c>
      <c r="O3065" s="6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30" x14ac:dyDescent="0.2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s="5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8291</v>
      </c>
      <c r="O3066" s="6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60" x14ac:dyDescent="0.2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s="5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8291</v>
      </c>
      <c r="O3067" s="6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5" x14ac:dyDescent="0.2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s="5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8291</v>
      </c>
      <c r="O3068" s="6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60" x14ac:dyDescent="0.2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s="5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8291</v>
      </c>
      <c r="O3069" s="6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60" x14ac:dyDescent="0.2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s="5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8291</v>
      </c>
      <c r="O3070" s="6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60" x14ac:dyDescent="0.2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s="5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8291</v>
      </c>
      <c r="O3071" s="6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5" x14ac:dyDescent="0.2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s="5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8291</v>
      </c>
      <c r="O3072" s="6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5" x14ac:dyDescent="0.2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s="5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8291</v>
      </c>
      <c r="O3073" s="6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60" x14ac:dyDescent="0.2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s="5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8291</v>
      </c>
      <c r="O3074" s="6">
        <f t="shared" ref="O3074:O3137" si="288">E3074/D3074</f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45" x14ac:dyDescent="0.2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s="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8291</v>
      </c>
      <c r="O3075" s="6">
        <f t="shared" si="288"/>
        <v>2.3035714285714285E-4</v>
      </c>
      <c r="P3075" s="9">
        <f t="shared" ref="P3075:P3138" si="289">IF(L3075=0, 0, 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 LEN(N3075)-SEARCH("/",N3075,1))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s="5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8291</v>
      </c>
      <c r="O3076" s="6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5" x14ac:dyDescent="0.2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s="5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8291</v>
      </c>
      <c r="O3077" s="6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30" x14ac:dyDescent="0.2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s="5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8291</v>
      </c>
      <c r="O3078" s="6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60" x14ac:dyDescent="0.2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s="5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8291</v>
      </c>
      <c r="O3079" s="6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60" x14ac:dyDescent="0.2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s="5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8291</v>
      </c>
      <c r="O3080" s="6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5" x14ac:dyDescent="0.2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s="5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8291</v>
      </c>
      <c r="O3081" s="6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60" x14ac:dyDescent="0.2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s="5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8291</v>
      </c>
      <c r="O3082" s="6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60" x14ac:dyDescent="0.2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s="5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8291</v>
      </c>
      <c r="O3083" s="6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60" x14ac:dyDescent="0.2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s="5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8291</v>
      </c>
      <c r="O3084" s="6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75" x14ac:dyDescent="0.2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s="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8291</v>
      </c>
      <c r="O3085" s="6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60" x14ac:dyDescent="0.2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s="5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8291</v>
      </c>
      <c r="O3086" s="6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60" x14ac:dyDescent="0.2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s="5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8291</v>
      </c>
      <c r="O3087" s="6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60" x14ac:dyDescent="0.2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s="5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8291</v>
      </c>
      <c r="O3088" s="6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60" x14ac:dyDescent="0.2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s="5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8291</v>
      </c>
      <c r="O3089" s="6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45" x14ac:dyDescent="0.2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s="5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8291</v>
      </c>
      <c r="O3090" s="6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45" x14ac:dyDescent="0.2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s="5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8291</v>
      </c>
      <c r="O3091" s="6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60" x14ac:dyDescent="0.2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s="5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8291</v>
      </c>
      <c r="O3092" s="6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60" x14ac:dyDescent="0.2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s="5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8291</v>
      </c>
      <c r="O3093" s="6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5" x14ac:dyDescent="0.2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s="5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8291</v>
      </c>
      <c r="O3094" s="6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60" x14ac:dyDescent="0.2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s="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8291</v>
      </c>
      <c r="O3095" s="6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45" x14ac:dyDescent="0.2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s="5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8291</v>
      </c>
      <c r="O3096" s="6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5" x14ac:dyDescent="0.2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s="5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8291</v>
      </c>
      <c r="O3097" s="6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5" x14ac:dyDescent="0.2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s="5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8291</v>
      </c>
      <c r="O3098" s="6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60" x14ac:dyDescent="0.2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s="5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8291</v>
      </c>
      <c r="O3099" s="6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60" x14ac:dyDescent="0.2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s="5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8291</v>
      </c>
      <c r="O3100" s="6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60" x14ac:dyDescent="0.2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s="5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8291</v>
      </c>
      <c r="O3101" s="6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60" x14ac:dyDescent="0.2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s="5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8291</v>
      </c>
      <c r="O3102" s="6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60" x14ac:dyDescent="0.2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s="5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8291</v>
      </c>
      <c r="O3103" s="6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60" x14ac:dyDescent="0.2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s="5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8291</v>
      </c>
      <c r="O3104" s="6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30" x14ac:dyDescent="0.2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s="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8291</v>
      </c>
      <c r="O3105" s="6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60" x14ac:dyDescent="0.2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s="5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8291</v>
      </c>
      <c r="O3106" s="6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5" x14ac:dyDescent="0.2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s="5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8291</v>
      </c>
      <c r="O3107" s="6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60" x14ac:dyDescent="0.2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s="5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8291</v>
      </c>
      <c r="O3108" s="6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60" x14ac:dyDescent="0.2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s="5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8291</v>
      </c>
      <c r="O3109" s="6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ht="30" x14ac:dyDescent="0.2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s="5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8291</v>
      </c>
      <c r="O3110" s="6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60" x14ac:dyDescent="0.2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s="5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8291</v>
      </c>
      <c r="O3111" s="6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5" x14ac:dyDescent="0.2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s="5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8291</v>
      </c>
      <c r="O3112" s="6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45" x14ac:dyDescent="0.2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s="5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8291</v>
      </c>
      <c r="O3113" s="6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60" x14ac:dyDescent="0.2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s="5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8291</v>
      </c>
      <c r="O3114" s="6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60" x14ac:dyDescent="0.2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s="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8291</v>
      </c>
      <c r="O3115" s="6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60" x14ac:dyDescent="0.2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s="5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8291</v>
      </c>
      <c r="O3116" s="6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60" x14ac:dyDescent="0.2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s="5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8291</v>
      </c>
      <c r="O3117" s="6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5" x14ac:dyDescent="0.2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s="5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8291</v>
      </c>
      <c r="O3118" s="6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5" x14ac:dyDescent="0.2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s="5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8291</v>
      </c>
      <c r="O3119" s="6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30" x14ac:dyDescent="0.2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s="5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8291</v>
      </c>
      <c r="O3120" s="6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60" x14ac:dyDescent="0.2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s="5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8291</v>
      </c>
      <c r="O3121" s="6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5" x14ac:dyDescent="0.2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s="5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8291</v>
      </c>
      <c r="O3122" s="6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45" x14ac:dyDescent="0.2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s="5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8291</v>
      </c>
      <c r="O3123" s="6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x14ac:dyDescent="0.2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s="5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8291</v>
      </c>
      <c r="O3124" s="6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60" x14ac:dyDescent="0.2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s="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8291</v>
      </c>
      <c r="O3125" s="6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45" x14ac:dyDescent="0.2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s="5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8291</v>
      </c>
      <c r="O3126" s="6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x14ac:dyDescent="0.2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s="5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8291</v>
      </c>
      <c r="O3127" s="6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90" x14ac:dyDescent="0.2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s="5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8291</v>
      </c>
      <c r="O3128" s="6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60" x14ac:dyDescent="0.2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s="5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8291</v>
      </c>
      <c r="O3129" s="6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60" x14ac:dyDescent="0.2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s="5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8259</v>
      </c>
      <c r="O3130" s="6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60" x14ac:dyDescent="0.2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s="5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8259</v>
      </c>
      <c r="O3131" s="6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45" x14ac:dyDescent="0.2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s="5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8259</v>
      </c>
      <c r="O3132" s="6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30" x14ac:dyDescent="0.2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s="5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8259</v>
      </c>
      <c r="O3133" s="6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30" x14ac:dyDescent="0.2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s="5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8259</v>
      </c>
      <c r="O3134" s="6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60" x14ac:dyDescent="0.2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s="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8259</v>
      </c>
      <c r="O3135" s="6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60" x14ac:dyDescent="0.2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s="5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8259</v>
      </c>
      <c r="O3136" s="6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60" x14ac:dyDescent="0.2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s="5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8259</v>
      </c>
      <c r="O3137" s="6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60" x14ac:dyDescent="0.2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s="5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8259</v>
      </c>
      <c r="O3138" s="6">
        <f t="shared" ref="O3138:O3201" si="294">E3138/D3138</f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45" x14ac:dyDescent="0.2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s="5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8259</v>
      </c>
      <c r="O3139" s="6">
        <f t="shared" si="294"/>
        <v>3.3333333333333333E-2</v>
      </c>
      <c r="P3139" s="9">
        <f t="shared" ref="P3139:P3202" si="295">IF(L3139=0, 0, 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 LEN(N3139)-SEARCH("/",N3139,1))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s="5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8259</v>
      </c>
      <c r="O3140" s="6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60" x14ac:dyDescent="0.2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s="5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8259</v>
      </c>
      <c r="O3141" s="6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60" x14ac:dyDescent="0.2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s="5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8259</v>
      </c>
      <c r="O3142" s="6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60" x14ac:dyDescent="0.2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s="5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8259</v>
      </c>
      <c r="O3143" s="6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5" x14ac:dyDescent="0.2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s="5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8259</v>
      </c>
      <c r="O3144" s="6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60" x14ac:dyDescent="0.2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s="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8259</v>
      </c>
      <c r="O3145" s="6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60" x14ac:dyDescent="0.2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s="5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8259</v>
      </c>
      <c r="O3146" s="6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45" x14ac:dyDescent="0.2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s="5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8259</v>
      </c>
      <c r="O3147" s="6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45" x14ac:dyDescent="0.2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s="5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8259</v>
      </c>
      <c r="O3148" s="6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60" x14ac:dyDescent="0.2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s="5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8259</v>
      </c>
      <c r="O3149" s="6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30" x14ac:dyDescent="0.2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s="5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8259</v>
      </c>
      <c r="O3150" s="6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60" x14ac:dyDescent="0.2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s="5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8259</v>
      </c>
      <c r="O3151" s="6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60" x14ac:dyDescent="0.2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s="5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8259</v>
      </c>
      <c r="O3152" s="6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45" x14ac:dyDescent="0.2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s="5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8259</v>
      </c>
      <c r="O3153" s="6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5" x14ac:dyDescent="0.2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s="5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8259</v>
      </c>
      <c r="O3154" s="6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5" x14ac:dyDescent="0.2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s="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8259</v>
      </c>
      <c r="O3155" s="6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60" x14ac:dyDescent="0.2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s="5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8259</v>
      </c>
      <c r="O3156" s="6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5" x14ac:dyDescent="0.2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s="5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8259</v>
      </c>
      <c r="O3157" s="6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60" x14ac:dyDescent="0.2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s="5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8259</v>
      </c>
      <c r="O3158" s="6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30" x14ac:dyDescent="0.2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s="5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8259</v>
      </c>
      <c r="O3159" s="6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30" x14ac:dyDescent="0.2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s="5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8259</v>
      </c>
      <c r="O3160" s="6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45" x14ac:dyDescent="0.2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s="5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8259</v>
      </c>
      <c r="O3161" s="6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5" x14ac:dyDescent="0.2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s="5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8259</v>
      </c>
      <c r="O3162" s="6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60" x14ac:dyDescent="0.2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s="5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8259</v>
      </c>
      <c r="O3163" s="6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60" x14ac:dyDescent="0.2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s="5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8259</v>
      </c>
      <c r="O3164" s="6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5" x14ac:dyDescent="0.2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s="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8259</v>
      </c>
      <c r="O3165" s="6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60" x14ac:dyDescent="0.2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s="5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8259</v>
      </c>
      <c r="O3166" s="6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60" x14ac:dyDescent="0.2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s="5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8259</v>
      </c>
      <c r="O3167" s="6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60" x14ac:dyDescent="0.2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s="5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8259</v>
      </c>
      <c r="O3168" s="6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30" x14ac:dyDescent="0.2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s="5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8259</v>
      </c>
      <c r="O3169" s="6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5" x14ac:dyDescent="0.2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s="5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8259</v>
      </c>
      <c r="O3170" s="6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30" x14ac:dyDescent="0.2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s="5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8259</v>
      </c>
      <c r="O3171" s="6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45" x14ac:dyDescent="0.2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s="5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8259</v>
      </c>
      <c r="O3172" s="6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60" x14ac:dyDescent="0.2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s="5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8259</v>
      </c>
      <c r="O3173" s="6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5" x14ac:dyDescent="0.2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s="5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8259</v>
      </c>
      <c r="O3174" s="6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60" x14ac:dyDescent="0.2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s="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8259</v>
      </c>
      <c r="O3175" s="6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60" x14ac:dyDescent="0.2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s="5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8259</v>
      </c>
      <c r="O3176" s="6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60" x14ac:dyDescent="0.2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s="5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8259</v>
      </c>
      <c r="O3177" s="6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60" x14ac:dyDescent="0.2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s="5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8259</v>
      </c>
      <c r="O3178" s="6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5" x14ac:dyDescent="0.2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s="5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8259</v>
      </c>
      <c r="O3179" s="6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60" x14ac:dyDescent="0.2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s="5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8259</v>
      </c>
      <c r="O3180" s="6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45" x14ac:dyDescent="0.2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s="5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8259</v>
      </c>
      <c r="O3181" s="6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5" x14ac:dyDescent="0.2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s="5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8259</v>
      </c>
      <c r="O3182" s="6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60" x14ac:dyDescent="0.2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s="5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8259</v>
      </c>
      <c r="O3183" s="6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60" x14ac:dyDescent="0.2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s="5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8259</v>
      </c>
      <c r="O3184" s="6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5" x14ac:dyDescent="0.2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s="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8259</v>
      </c>
      <c r="O3185" s="6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5" x14ac:dyDescent="0.2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s="5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8259</v>
      </c>
      <c r="O3186" s="6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60" x14ac:dyDescent="0.2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s="5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8259</v>
      </c>
      <c r="O3187" s="6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60" x14ac:dyDescent="0.2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s="5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8259</v>
      </c>
      <c r="O3188" s="6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60" x14ac:dyDescent="0.2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s="5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8259</v>
      </c>
      <c r="O3189" s="6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60" x14ac:dyDescent="0.2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s="5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8293</v>
      </c>
      <c r="O3190" s="6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60" x14ac:dyDescent="0.2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s="5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8293</v>
      </c>
      <c r="O3191" s="6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5" x14ac:dyDescent="0.2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s="5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8293</v>
      </c>
      <c r="O3192" s="6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5" x14ac:dyDescent="0.2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s="5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8293</v>
      </c>
      <c r="O3193" s="6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60" x14ac:dyDescent="0.2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s="5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8293</v>
      </c>
      <c r="O3194" s="6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5" x14ac:dyDescent="0.2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s="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8293</v>
      </c>
      <c r="O3195" s="6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60" x14ac:dyDescent="0.2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s="5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8293</v>
      </c>
      <c r="O3196" s="6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60" x14ac:dyDescent="0.2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s="5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8293</v>
      </c>
      <c r="O3197" s="6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5" x14ac:dyDescent="0.2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s="5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8293</v>
      </c>
      <c r="O3198" s="6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45" x14ac:dyDescent="0.2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s="5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8293</v>
      </c>
      <c r="O3199" s="6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60" x14ac:dyDescent="0.2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s="5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8293</v>
      </c>
      <c r="O3200" s="6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5" x14ac:dyDescent="0.2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s="5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8293</v>
      </c>
      <c r="O3201" s="6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60" x14ac:dyDescent="0.2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s="5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8293</v>
      </c>
      <c r="O3202" s="6">
        <f t="shared" ref="O3202:O3265" si="300">E3202/D3202</f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60" x14ac:dyDescent="0.2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s="5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8293</v>
      </c>
      <c r="O3203" s="6">
        <f t="shared" si="300"/>
        <v>1.2500000000000001E-2</v>
      </c>
      <c r="P3203" s="9">
        <f t="shared" ref="P3203:P3266" si="301">IF(L3203=0, 0, 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 LEN(N3203)-SEARCH("/",N3203,1))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s="5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8293</v>
      </c>
      <c r="O3204" s="6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45" x14ac:dyDescent="0.2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s="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8293</v>
      </c>
      <c r="O3205" s="6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60" x14ac:dyDescent="0.2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s="5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8293</v>
      </c>
      <c r="O3206" s="6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60" x14ac:dyDescent="0.2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s="5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8293</v>
      </c>
      <c r="O3207" s="6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60" x14ac:dyDescent="0.2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s="5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8293</v>
      </c>
      <c r="O3208" s="6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60" x14ac:dyDescent="0.2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s="5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8293</v>
      </c>
      <c r="O3209" s="6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5" x14ac:dyDescent="0.2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s="5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8259</v>
      </c>
      <c r="O3210" s="6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5" x14ac:dyDescent="0.2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s="5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8259</v>
      </c>
      <c r="O3211" s="6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60" x14ac:dyDescent="0.2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s="5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8259</v>
      </c>
      <c r="O3212" s="6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60" x14ac:dyDescent="0.2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s="5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8259</v>
      </c>
      <c r="O3213" s="6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30" x14ac:dyDescent="0.2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s="5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8259</v>
      </c>
      <c r="O3214" s="6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60" x14ac:dyDescent="0.2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s="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8259</v>
      </c>
      <c r="O3215" s="6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60" x14ac:dyDescent="0.2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s="5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8259</v>
      </c>
      <c r="O3216" s="6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60" x14ac:dyDescent="0.2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s="5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8259</v>
      </c>
      <c r="O3217" s="6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60" x14ac:dyDescent="0.2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s="5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8259</v>
      </c>
      <c r="O3218" s="6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45" x14ac:dyDescent="0.2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s="5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8259</v>
      </c>
      <c r="O3219" s="6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60" x14ac:dyDescent="0.2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s="5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8259</v>
      </c>
      <c r="O3220" s="6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45" x14ac:dyDescent="0.2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s="5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8259</v>
      </c>
      <c r="O3221" s="6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30" x14ac:dyDescent="0.2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s="5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8259</v>
      </c>
      <c r="O3222" s="6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60" x14ac:dyDescent="0.2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s="5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8259</v>
      </c>
      <c r="O3223" s="6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45" x14ac:dyDescent="0.2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s="5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8259</v>
      </c>
      <c r="O3224" s="6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30" x14ac:dyDescent="0.2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s="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8259</v>
      </c>
      <c r="O3225" s="6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60" x14ac:dyDescent="0.2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s="5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8259</v>
      </c>
      <c r="O3226" s="6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5" x14ac:dyDescent="0.2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s="5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8259</v>
      </c>
      <c r="O3227" s="6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5" x14ac:dyDescent="0.2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s="5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8259</v>
      </c>
      <c r="O3228" s="6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60" x14ac:dyDescent="0.2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s="5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8259</v>
      </c>
      <c r="O3229" s="6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30" x14ac:dyDescent="0.2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s="5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8259</v>
      </c>
      <c r="O3230" s="6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5" x14ac:dyDescent="0.2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s="5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8259</v>
      </c>
      <c r="O3231" s="6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60" x14ac:dyDescent="0.2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s="5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8259</v>
      </c>
      <c r="O3232" s="6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5" x14ac:dyDescent="0.2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s="5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8259</v>
      </c>
      <c r="O3233" s="6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5" x14ac:dyDescent="0.2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s="5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8259</v>
      </c>
      <c r="O3234" s="6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5" x14ac:dyDescent="0.2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s="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8259</v>
      </c>
      <c r="O3235" s="6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60" x14ac:dyDescent="0.2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s="5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8259</v>
      </c>
      <c r="O3236" s="6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60" x14ac:dyDescent="0.2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s="5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8259</v>
      </c>
      <c r="O3237" s="6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60" x14ac:dyDescent="0.2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s="5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8259</v>
      </c>
      <c r="O3238" s="6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30" x14ac:dyDescent="0.2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s="5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8259</v>
      </c>
      <c r="O3239" s="6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60" x14ac:dyDescent="0.2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s="5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8259</v>
      </c>
      <c r="O3240" s="6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60" x14ac:dyDescent="0.2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s="5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8259</v>
      </c>
      <c r="O3241" s="6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60" x14ac:dyDescent="0.2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s="5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8259</v>
      </c>
      <c r="O3242" s="6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60" x14ac:dyDescent="0.2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s="5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8259</v>
      </c>
      <c r="O3243" s="6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45" x14ac:dyDescent="0.2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s="5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8259</v>
      </c>
      <c r="O3244" s="6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5" x14ac:dyDescent="0.2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s="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8259</v>
      </c>
      <c r="O3245" s="6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5" x14ac:dyDescent="0.2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s="5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8259</v>
      </c>
      <c r="O3246" s="6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5" x14ac:dyDescent="0.2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s="5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8259</v>
      </c>
      <c r="O3247" s="6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5" x14ac:dyDescent="0.2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s="5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8259</v>
      </c>
      <c r="O3248" s="6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60" x14ac:dyDescent="0.2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s="5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8259</v>
      </c>
      <c r="O3249" s="6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30" x14ac:dyDescent="0.2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s="5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8259</v>
      </c>
      <c r="O3250" s="6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60" x14ac:dyDescent="0.2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s="5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8259</v>
      </c>
      <c r="O3251" s="6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60" x14ac:dyDescent="0.2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s="5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8259</v>
      </c>
      <c r="O3252" s="6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60" x14ac:dyDescent="0.2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s="5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8259</v>
      </c>
      <c r="O3253" s="6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45" x14ac:dyDescent="0.2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s="5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8259</v>
      </c>
      <c r="O3254" s="6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5" x14ac:dyDescent="0.2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s="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8259</v>
      </c>
      <c r="O3255" s="6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60" x14ac:dyDescent="0.2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s="5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8259</v>
      </c>
      <c r="O3256" s="6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60" x14ac:dyDescent="0.2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s="5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8259</v>
      </c>
      <c r="O3257" s="6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5" x14ac:dyDescent="0.2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s="5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8259</v>
      </c>
      <c r="O3258" s="6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60" x14ac:dyDescent="0.2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s="5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8259</v>
      </c>
      <c r="O3259" s="6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45" x14ac:dyDescent="0.2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s="5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8259</v>
      </c>
      <c r="O3260" s="6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60" x14ac:dyDescent="0.2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s="5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8259</v>
      </c>
      <c r="O3261" s="6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5" x14ac:dyDescent="0.2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s="5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8259</v>
      </c>
      <c r="O3262" s="6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5" x14ac:dyDescent="0.2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s="5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8259</v>
      </c>
      <c r="O3263" s="6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30" x14ac:dyDescent="0.2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s="5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8259</v>
      </c>
      <c r="O3264" s="6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45" x14ac:dyDescent="0.2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s="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8259</v>
      </c>
      <c r="O3265" s="6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45" x14ac:dyDescent="0.2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s="5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8259</v>
      </c>
      <c r="O3266" s="6">
        <f t="shared" ref="O3266:O3329" si="306">E3266/D3266</f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45" x14ac:dyDescent="0.2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s="5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8259</v>
      </c>
      <c r="O3267" s="6">
        <f t="shared" si="306"/>
        <v>1.64</v>
      </c>
      <c r="P3267" s="9">
        <f t="shared" ref="P3267:P3330" si="307">IF(L3267=0, 0, 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 LEN(N3267)-SEARCH("/",N3267,1))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s="5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8259</v>
      </c>
      <c r="O3268" s="6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60" x14ac:dyDescent="0.2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s="5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8259</v>
      </c>
      <c r="O3269" s="6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5" x14ac:dyDescent="0.2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s="5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8259</v>
      </c>
      <c r="O3270" s="6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5" x14ac:dyDescent="0.2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s="5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8259</v>
      </c>
      <c r="O3271" s="6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60" x14ac:dyDescent="0.2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s="5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8259</v>
      </c>
      <c r="O3272" s="6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ht="30" x14ac:dyDescent="0.2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s="5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8259</v>
      </c>
      <c r="O3273" s="6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5" x14ac:dyDescent="0.2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s="5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8259</v>
      </c>
      <c r="O3274" s="6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60" x14ac:dyDescent="0.2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s="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8259</v>
      </c>
      <c r="O3275" s="6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5" x14ac:dyDescent="0.2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s="5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8259</v>
      </c>
      <c r="O3276" s="6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60" x14ac:dyDescent="0.2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s="5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8259</v>
      </c>
      <c r="O3277" s="6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60" x14ac:dyDescent="0.2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s="5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8259</v>
      </c>
      <c r="O3278" s="6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60" x14ac:dyDescent="0.2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s="5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8259</v>
      </c>
      <c r="O3279" s="6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60" x14ac:dyDescent="0.2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s="5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8259</v>
      </c>
      <c r="O3280" s="6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60" x14ac:dyDescent="0.2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s="5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8259</v>
      </c>
      <c r="O3281" s="6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60" x14ac:dyDescent="0.2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s="5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8259</v>
      </c>
      <c r="O3282" s="6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45" x14ac:dyDescent="0.2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s="5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8259</v>
      </c>
      <c r="O3283" s="6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60" x14ac:dyDescent="0.2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s="5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8259</v>
      </c>
      <c r="O3284" s="6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60" x14ac:dyDescent="0.2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s="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8259</v>
      </c>
      <c r="O3285" s="6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5" x14ac:dyDescent="0.2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s="5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8259</v>
      </c>
      <c r="O3286" s="6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x14ac:dyDescent="0.2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s="5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8259</v>
      </c>
      <c r="O3287" s="6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60" x14ac:dyDescent="0.2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s="5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8259</v>
      </c>
      <c r="O3288" s="6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30" x14ac:dyDescent="0.2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s="5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8259</v>
      </c>
      <c r="O3289" s="6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60" x14ac:dyDescent="0.2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s="5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8259</v>
      </c>
      <c r="O3290" s="6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60" x14ac:dyDescent="0.2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s="5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8259</v>
      </c>
      <c r="O3291" s="6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75" x14ac:dyDescent="0.2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s="5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8259</v>
      </c>
      <c r="O3292" s="6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60" x14ac:dyDescent="0.2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s="5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8259</v>
      </c>
      <c r="O3293" s="6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5" x14ac:dyDescent="0.2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s="5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8259</v>
      </c>
      <c r="O3294" s="6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60" x14ac:dyDescent="0.2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s="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8259</v>
      </c>
      <c r="O3295" s="6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60" x14ac:dyDescent="0.2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s="5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8259</v>
      </c>
      <c r="O3296" s="6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60" x14ac:dyDescent="0.2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s="5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8259</v>
      </c>
      <c r="O3297" s="6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60" x14ac:dyDescent="0.2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s="5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8259</v>
      </c>
      <c r="O3298" s="6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5" x14ac:dyDescent="0.2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s="5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8259</v>
      </c>
      <c r="O3299" s="6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60" x14ac:dyDescent="0.2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s="5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8259</v>
      </c>
      <c r="O3300" s="6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60" x14ac:dyDescent="0.2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s="5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8259</v>
      </c>
      <c r="O3301" s="6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5" x14ac:dyDescent="0.2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s="5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8259</v>
      </c>
      <c r="O3302" s="6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60" x14ac:dyDescent="0.2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s="5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8259</v>
      </c>
      <c r="O3303" s="6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x14ac:dyDescent="0.2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s="5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8259</v>
      </c>
      <c r="O3304" s="6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60" x14ac:dyDescent="0.2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s="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8259</v>
      </c>
      <c r="O3305" s="6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5" x14ac:dyDescent="0.2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s="5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8259</v>
      </c>
      <c r="O3306" s="6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60" x14ac:dyDescent="0.2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s="5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8259</v>
      </c>
      <c r="O3307" s="6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60" x14ac:dyDescent="0.2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s="5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8259</v>
      </c>
      <c r="O3308" s="6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60" x14ac:dyDescent="0.2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s="5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8259</v>
      </c>
      <c r="O3309" s="6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5" x14ac:dyDescent="0.2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s="5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8259</v>
      </c>
      <c r="O3310" s="6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30" x14ac:dyDescent="0.2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s="5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8259</v>
      </c>
      <c r="O3311" s="6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45" x14ac:dyDescent="0.2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s="5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8259</v>
      </c>
      <c r="O3312" s="6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5" x14ac:dyDescent="0.2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s="5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8259</v>
      </c>
      <c r="O3313" s="6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60" x14ac:dyDescent="0.2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s="5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8259</v>
      </c>
      <c r="O3314" s="6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5" x14ac:dyDescent="0.2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s="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8259</v>
      </c>
      <c r="O3315" s="6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60" x14ac:dyDescent="0.2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s="5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8259</v>
      </c>
      <c r="O3316" s="6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5" x14ac:dyDescent="0.2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s="5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8259</v>
      </c>
      <c r="O3317" s="6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75" x14ac:dyDescent="0.2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s="5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8259</v>
      </c>
      <c r="O3318" s="6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5" x14ac:dyDescent="0.2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s="5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8259</v>
      </c>
      <c r="O3319" s="6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30" x14ac:dyDescent="0.2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s="5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8259</v>
      </c>
      <c r="O3320" s="6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60" x14ac:dyDescent="0.2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s="5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8259</v>
      </c>
      <c r="O3321" s="6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5" x14ac:dyDescent="0.2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s="5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8259</v>
      </c>
      <c r="O3322" s="6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60" x14ac:dyDescent="0.2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s="5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8259</v>
      </c>
      <c r="O3323" s="6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60" x14ac:dyDescent="0.2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s="5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8259</v>
      </c>
      <c r="O3324" s="6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60" x14ac:dyDescent="0.2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s="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8259</v>
      </c>
      <c r="O3325" s="6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45" x14ac:dyDescent="0.2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s="5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8259</v>
      </c>
      <c r="O3326" s="6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60" x14ac:dyDescent="0.2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s="5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8259</v>
      </c>
      <c r="O3327" s="6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60" x14ac:dyDescent="0.2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s="5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8259</v>
      </c>
      <c r="O3328" s="6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60" x14ac:dyDescent="0.2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s="5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8259</v>
      </c>
      <c r="O3329" s="6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5" x14ac:dyDescent="0.2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s="5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8259</v>
      </c>
      <c r="O3330" s="6">
        <f t="shared" ref="O3330:O3393" si="312">E3330/D3330</f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45" x14ac:dyDescent="0.2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s="5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8259</v>
      </c>
      <c r="O3331" s="6">
        <f t="shared" si="312"/>
        <v>1.1679999999999999</v>
      </c>
      <c r="P3331" s="9">
        <f t="shared" ref="P3331:P3394" si="313">IF(L3331=0, 0, 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 LEN(N3331)-SEARCH("/",N3331,1))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s="5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8259</v>
      </c>
      <c r="O3332" s="6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60" x14ac:dyDescent="0.2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s="5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8259</v>
      </c>
      <c r="O3333" s="6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5" x14ac:dyDescent="0.2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s="5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8259</v>
      </c>
      <c r="O3334" s="6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60" x14ac:dyDescent="0.2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s="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8259</v>
      </c>
      <c r="O3335" s="6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45" x14ac:dyDescent="0.2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s="5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8259</v>
      </c>
      <c r="O3336" s="6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60" x14ac:dyDescent="0.2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s="5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8259</v>
      </c>
      <c r="O3337" s="6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5" x14ac:dyDescent="0.2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s="5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8259</v>
      </c>
      <c r="O3338" s="6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5" x14ac:dyDescent="0.2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s="5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8259</v>
      </c>
      <c r="O3339" s="6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30" x14ac:dyDescent="0.2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s="5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8259</v>
      </c>
      <c r="O3340" s="6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45" x14ac:dyDescent="0.2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s="5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8259</v>
      </c>
      <c r="O3341" s="6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60" x14ac:dyDescent="0.2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s="5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8259</v>
      </c>
      <c r="O3342" s="6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60" x14ac:dyDescent="0.2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s="5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8259</v>
      </c>
      <c r="O3343" s="6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45" x14ac:dyDescent="0.2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s="5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8259</v>
      </c>
      <c r="O3344" s="6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5" x14ac:dyDescent="0.2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s="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8259</v>
      </c>
      <c r="O3345" s="6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60" x14ac:dyDescent="0.2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s="5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8259</v>
      </c>
      <c r="O3346" s="6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60" x14ac:dyDescent="0.2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s="5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8259</v>
      </c>
      <c r="O3347" s="6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60" x14ac:dyDescent="0.2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s="5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8259</v>
      </c>
      <c r="O3348" s="6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60" x14ac:dyDescent="0.2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s="5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8259</v>
      </c>
      <c r="O3349" s="6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60" x14ac:dyDescent="0.2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s="5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8259</v>
      </c>
      <c r="O3350" s="6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60" x14ac:dyDescent="0.2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s="5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8259</v>
      </c>
      <c r="O3351" s="6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60" x14ac:dyDescent="0.2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s="5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8259</v>
      </c>
      <c r="O3352" s="6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60" x14ac:dyDescent="0.2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s="5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8259</v>
      </c>
      <c r="O3353" s="6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60" x14ac:dyDescent="0.2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s="5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8259</v>
      </c>
      <c r="O3354" s="6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60" x14ac:dyDescent="0.2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s="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8259</v>
      </c>
      <c r="O3355" s="6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45" x14ac:dyDescent="0.2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s="5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8259</v>
      </c>
      <c r="O3356" s="6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5" x14ac:dyDescent="0.2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s="5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8259</v>
      </c>
      <c r="O3357" s="6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60" x14ac:dyDescent="0.2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s="5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8259</v>
      </c>
      <c r="O3358" s="6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60" x14ac:dyDescent="0.2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s="5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8259</v>
      </c>
      <c r="O3359" s="6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5" x14ac:dyDescent="0.2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s="5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8259</v>
      </c>
      <c r="O3360" s="6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45" x14ac:dyDescent="0.2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s="5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8259</v>
      </c>
      <c r="O3361" s="6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30" x14ac:dyDescent="0.2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s="5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8259</v>
      </c>
      <c r="O3362" s="6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60" x14ac:dyDescent="0.2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s="5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8259</v>
      </c>
      <c r="O3363" s="6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5" x14ac:dyDescent="0.2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s="5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8259</v>
      </c>
      <c r="O3364" s="6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60" x14ac:dyDescent="0.2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s="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8259</v>
      </c>
      <c r="O3365" s="6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60" x14ac:dyDescent="0.2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s="5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8259</v>
      </c>
      <c r="O3366" s="6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60" x14ac:dyDescent="0.2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s="5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8259</v>
      </c>
      <c r="O3367" s="6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5" x14ac:dyDescent="0.2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s="5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8259</v>
      </c>
      <c r="O3368" s="6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60" x14ac:dyDescent="0.2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s="5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8259</v>
      </c>
      <c r="O3369" s="6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5" x14ac:dyDescent="0.2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s="5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8259</v>
      </c>
      <c r="O3370" s="6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5" x14ac:dyDescent="0.2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s="5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8259</v>
      </c>
      <c r="O3371" s="6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30" x14ac:dyDescent="0.2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s="5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8259</v>
      </c>
      <c r="O3372" s="6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45" x14ac:dyDescent="0.2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s="5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8259</v>
      </c>
      <c r="O3373" s="6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5" x14ac:dyDescent="0.2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s="5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8259</v>
      </c>
      <c r="O3374" s="6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60" x14ac:dyDescent="0.2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s="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8259</v>
      </c>
      <c r="O3375" s="6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5" x14ac:dyDescent="0.2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s="5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8259</v>
      </c>
      <c r="O3376" s="6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5" x14ac:dyDescent="0.2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s="5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8259</v>
      </c>
      <c r="O3377" s="6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60" x14ac:dyDescent="0.2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s="5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8259</v>
      </c>
      <c r="O3378" s="6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60" x14ac:dyDescent="0.2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s="5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8259</v>
      </c>
      <c r="O3379" s="6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60" x14ac:dyDescent="0.2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s="5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8259</v>
      </c>
      <c r="O3380" s="6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60" x14ac:dyDescent="0.2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s="5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8259</v>
      </c>
      <c r="O3381" s="6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60" x14ac:dyDescent="0.2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s="5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8259</v>
      </c>
      <c r="O3382" s="6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60" x14ac:dyDescent="0.2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s="5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8259</v>
      </c>
      <c r="O3383" s="6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60" x14ac:dyDescent="0.2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s="5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8259</v>
      </c>
      <c r="O3384" s="6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60" x14ac:dyDescent="0.2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s="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8259</v>
      </c>
      <c r="O3385" s="6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60" x14ac:dyDescent="0.2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s="5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8259</v>
      </c>
      <c r="O3386" s="6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60" x14ac:dyDescent="0.2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s="5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8259</v>
      </c>
      <c r="O3387" s="6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60" x14ac:dyDescent="0.2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s="5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8259</v>
      </c>
      <c r="O3388" s="6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60" x14ac:dyDescent="0.2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s="5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8259</v>
      </c>
      <c r="O3389" s="6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60" x14ac:dyDescent="0.2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s="5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8259</v>
      </c>
      <c r="O3390" s="6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5" x14ac:dyDescent="0.2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s="5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8259</v>
      </c>
      <c r="O3391" s="6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60" x14ac:dyDescent="0.2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s="5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8259</v>
      </c>
      <c r="O3392" s="6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60" x14ac:dyDescent="0.2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s="5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8259</v>
      </c>
      <c r="O3393" s="6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60" x14ac:dyDescent="0.2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s="5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8259</v>
      </c>
      <c r="O3394" s="6">
        <f t="shared" ref="O3394:O3457" si="318">E3394/D3394</f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45" x14ac:dyDescent="0.2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s="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8259</v>
      </c>
      <c r="O3395" s="6">
        <f t="shared" si="318"/>
        <v>1.0580000000000001</v>
      </c>
      <c r="P3395" s="9">
        <f t="shared" ref="P3395:P3458" si="319">IF(L3395=0, 0, 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 LEN(N3395)-SEARCH("/",N3395,1))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s="5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8259</v>
      </c>
      <c r="O3396" s="6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30" x14ac:dyDescent="0.2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s="5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8259</v>
      </c>
      <c r="O3397" s="6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5" x14ac:dyDescent="0.2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s="5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8259</v>
      </c>
      <c r="O3398" s="6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30" x14ac:dyDescent="0.2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s="5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8259</v>
      </c>
      <c r="O3399" s="6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60" x14ac:dyDescent="0.2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s="5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8259</v>
      </c>
      <c r="O3400" s="6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5" x14ac:dyDescent="0.2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s="5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8259</v>
      </c>
      <c r="O3401" s="6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60" x14ac:dyDescent="0.2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s="5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8259</v>
      </c>
      <c r="O3402" s="6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60" x14ac:dyDescent="0.2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s="5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8259</v>
      </c>
      <c r="O3403" s="6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5" x14ac:dyDescent="0.2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s="5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8259</v>
      </c>
      <c r="O3404" s="6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5" x14ac:dyDescent="0.2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s="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8259</v>
      </c>
      <c r="O3405" s="6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60" x14ac:dyDescent="0.2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s="5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8259</v>
      </c>
      <c r="O3406" s="6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5" x14ac:dyDescent="0.2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s="5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8259</v>
      </c>
      <c r="O3407" s="6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45" x14ac:dyDescent="0.2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s="5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8259</v>
      </c>
      <c r="O3408" s="6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60" x14ac:dyDescent="0.2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s="5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8259</v>
      </c>
      <c r="O3409" s="6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5" x14ac:dyDescent="0.2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s="5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8259</v>
      </c>
      <c r="O3410" s="6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5" x14ac:dyDescent="0.2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s="5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8259</v>
      </c>
      <c r="O3411" s="6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60" x14ac:dyDescent="0.2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s="5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8259</v>
      </c>
      <c r="O3412" s="6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60" x14ac:dyDescent="0.2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s="5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8259</v>
      </c>
      <c r="O3413" s="6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5" x14ac:dyDescent="0.2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s="5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8259</v>
      </c>
      <c r="O3414" s="6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60" x14ac:dyDescent="0.2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s="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8259</v>
      </c>
      <c r="O3415" s="6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5" x14ac:dyDescent="0.2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s="5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8259</v>
      </c>
      <c r="O3416" s="6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45" x14ac:dyDescent="0.2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s="5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8259</v>
      </c>
      <c r="O3417" s="6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60" x14ac:dyDescent="0.2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s="5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8259</v>
      </c>
      <c r="O3418" s="6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5" x14ac:dyDescent="0.2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s="5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8259</v>
      </c>
      <c r="O3419" s="6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60" x14ac:dyDescent="0.2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s="5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8259</v>
      </c>
      <c r="O3420" s="6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60" x14ac:dyDescent="0.2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s="5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8259</v>
      </c>
      <c r="O3421" s="6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5" x14ac:dyDescent="0.2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s="5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8259</v>
      </c>
      <c r="O3422" s="6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5" x14ac:dyDescent="0.2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s="5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8259</v>
      </c>
      <c r="O3423" s="6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60" x14ac:dyDescent="0.2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s="5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8259</v>
      </c>
      <c r="O3424" s="6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5" x14ac:dyDescent="0.2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s="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8259</v>
      </c>
      <c r="O3425" s="6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60" x14ac:dyDescent="0.2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s="5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8259</v>
      </c>
      <c r="O3426" s="6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60" x14ac:dyDescent="0.2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s="5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8259</v>
      </c>
      <c r="O3427" s="6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5" x14ac:dyDescent="0.2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s="5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8259</v>
      </c>
      <c r="O3428" s="6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60" x14ac:dyDescent="0.2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s="5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8259</v>
      </c>
      <c r="O3429" s="6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60" x14ac:dyDescent="0.2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s="5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8259</v>
      </c>
      <c r="O3430" s="6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60" x14ac:dyDescent="0.2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s="5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8259</v>
      </c>
      <c r="O3431" s="6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60" x14ac:dyDescent="0.2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s="5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8259</v>
      </c>
      <c r="O3432" s="6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5" x14ac:dyDescent="0.2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s="5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8259</v>
      </c>
      <c r="O3433" s="6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5" x14ac:dyDescent="0.2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s="5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8259</v>
      </c>
      <c r="O3434" s="6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5" x14ac:dyDescent="0.2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s="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8259</v>
      </c>
      <c r="O3435" s="6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60" x14ac:dyDescent="0.2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s="5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8259</v>
      </c>
      <c r="O3436" s="6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60" x14ac:dyDescent="0.2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s="5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8259</v>
      </c>
      <c r="O3437" s="6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60" x14ac:dyDescent="0.2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s="5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8259</v>
      </c>
      <c r="O3438" s="6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60" x14ac:dyDescent="0.2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s="5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8259</v>
      </c>
      <c r="O3439" s="6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60" x14ac:dyDescent="0.2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s="5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8259</v>
      </c>
      <c r="O3440" s="6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30" x14ac:dyDescent="0.2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s="5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8259</v>
      </c>
      <c r="O3441" s="6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60" x14ac:dyDescent="0.2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s="5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8259</v>
      </c>
      <c r="O3442" s="6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60" x14ac:dyDescent="0.2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s="5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8259</v>
      </c>
      <c r="O3443" s="6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60" x14ac:dyDescent="0.2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s="5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8259</v>
      </c>
      <c r="O3444" s="6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60" x14ac:dyDescent="0.2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s="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8259</v>
      </c>
      <c r="O3445" s="6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60" x14ac:dyDescent="0.2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s="5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8259</v>
      </c>
      <c r="O3446" s="6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5" x14ac:dyDescent="0.2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s="5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8259</v>
      </c>
      <c r="O3447" s="6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60" x14ac:dyDescent="0.2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s="5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8259</v>
      </c>
      <c r="O3448" s="6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30" x14ac:dyDescent="0.2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s="5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8259</v>
      </c>
      <c r="O3449" s="6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5" x14ac:dyDescent="0.2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s="5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8259</v>
      </c>
      <c r="O3450" s="6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5" x14ac:dyDescent="0.2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s="5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8259</v>
      </c>
      <c r="O3451" s="6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60" x14ac:dyDescent="0.2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s="5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8259</v>
      </c>
      <c r="O3452" s="6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60" x14ac:dyDescent="0.2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s="5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8259</v>
      </c>
      <c r="O3453" s="6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60" x14ac:dyDescent="0.2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s="5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8259</v>
      </c>
      <c r="O3454" s="6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5" x14ac:dyDescent="0.2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s="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8259</v>
      </c>
      <c r="O3455" s="6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60" x14ac:dyDescent="0.2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s="5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8259</v>
      </c>
      <c r="O3456" s="6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60" x14ac:dyDescent="0.2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s="5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8259</v>
      </c>
      <c r="O3457" s="6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60" x14ac:dyDescent="0.2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s="5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8259</v>
      </c>
      <c r="O3458" s="6">
        <f t="shared" ref="O3458:O3521" si="324">E3458/D3458</f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30" x14ac:dyDescent="0.2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s="5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8259</v>
      </c>
      <c r="O3459" s="6">
        <f t="shared" si="324"/>
        <v>1.4019999999999999</v>
      </c>
      <c r="P3459" s="9">
        <f t="shared" ref="P3459:P3522" si="325">IF(L3459=0, 0, 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 LEN(N3459)-SEARCH("/",N3459,1))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s="5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8259</v>
      </c>
      <c r="O3460" s="6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60" x14ac:dyDescent="0.2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s="5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8259</v>
      </c>
      <c r="O3461" s="6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5" x14ac:dyDescent="0.2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s="5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8259</v>
      </c>
      <c r="O3462" s="6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60" x14ac:dyDescent="0.2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s="5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8259</v>
      </c>
      <c r="O3463" s="6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5" x14ac:dyDescent="0.2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s="5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8259</v>
      </c>
      <c r="O3464" s="6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5" x14ac:dyDescent="0.2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s="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8259</v>
      </c>
      <c r="O3465" s="6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60" x14ac:dyDescent="0.2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s="5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8259</v>
      </c>
      <c r="O3466" s="6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5" x14ac:dyDescent="0.2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s="5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8259</v>
      </c>
      <c r="O3467" s="6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45" x14ac:dyDescent="0.2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s="5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8259</v>
      </c>
      <c r="O3468" s="6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x14ac:dyDescent="0.2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s="5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8259</v>
      </c>
      <c r="O3469" s="6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5" x14ac:dyDescent="0.2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s="5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8259</v>
      </c>
      <c r="O3470" s="6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60" x14ac:dyDescent="0.2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s="5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8259</v>
      </c>
      <c r="O3471" s="6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45" x14ac:dyDescent="0.2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s="5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8259</v>
      </c>
      <c r="O3472" s="6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60" x14ac:dyDescent="0.2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s="5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8259</v>
      </c>
      <c r="O3473" s="6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60" x14ac:dyDescent="0.2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s="5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8259</v>
      </c>
      <c r="O3474" s="6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60" x14ac:dyDescent="0.2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s="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8259</v>
      </c>
      <c r="O3475" s="6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60" x14ac:dyDescent="0.2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s="5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8259</v>
      </c>
      <c r="O3476" s="6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5" x14ac:dyDescent="0.2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s="5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8259</v>
      </c>
      <c r="O3477" s="6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60" x14ac:dyDescent="0.2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s="5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8259</v>
      </c>
      <c r="O3478" s="6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5" x14ac:dyDescent="0.2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s="5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8259</v>
      </c>
      <c r="O3479" s="6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5" x14ac:dyDescent="0.2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s="5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8259</v>
      </c>
      <c r="O3480" s="6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5" x14ac:dyDescent="0.2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s="5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8259</v>
      </c>
      <c r="O3481" s="6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5" x14ac:dyDescent="0.2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s="5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8259</v>
      </c>
      <c r="O3482" s="6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60" x14ac:dyDescent="0.2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s="5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8259</v>
      </c>
      <c r="O3483" s="6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5" x14ac:dyDescent="0.2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s="5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8259</v>
      </c>
      <c r="O3484" s="6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5" x14ac:dyDescent="0.2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s="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8259</v>
      </c>
      <c r="O3485" s="6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60" x14ac:dyDescent="0.2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s="5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8259</v>
      </c>
      <c r="O3486" s="6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60" x14ac:dyDescent="0.2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s="5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8259</v>
      </c>
      <c r="O3487" s="6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5" x14ac:dyDescent="0.2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s="5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8259</v>
      </c>
      <c r="O3488" s="6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60" x14ac:dyDescent="0.2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s="5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8259</v>
      </c>
      <c r="O3489" s="6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60" x14ac:dyDescent="0.2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s="5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8259</v>
      </c>
      <c r="O3490" s="6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60" x14ac:dyDescent="0.2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s="5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8259</v>
      </c>
      <c r="O3491" s="6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60" x14ac:dyDescent="0.2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s="5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8259</v>
      </c>
      <c r="O3492" s="6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60" x14ac:dyDescent="0.2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s="5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8259</v>
      </c>
      <c r="O3493" s="6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5" x14ac:dyDescent="0.2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s="5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8259</v>
      </c>
      <c r="O3494" s="6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60" x14ac:dyDescent="0.2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s="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8259</v>
      </c>
      <c r="O3495" s="6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60" x14ac:dyDescent="0.2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s="5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8259</v>
      </c>
      <c r="O3496" s="6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60" x14ac:dyDescent="0.2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s="5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8259</v>
      </c>
      <c r="O3497" s="6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60" x14ac:dyDescent="0.2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s="5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8259</v>
      </c>
      <c r="O3498" s="6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60" x14ac:dyDescent="0.2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s="5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8259</v>
      </c>
      <c r="O3499" s="6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60" x14ac:dyDescent="0.2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s="5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8259</v>
      </c>
      <c r="O3500" s="6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60" x14ac:dyDescent="0.2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s="5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8259</v>
      </c>
      <c r="O3501" s="6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60" x14ac:dyDescent="0.2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s="5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8259</v>
      </c>
      <c r="O3502" s="6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5" x14ac:dyDescent="0.2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s="5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8259</v>
      </c>
      <c r="O3503" s="6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60" x14ac:dyDescent="0.2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s="5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8259</v>
      </c>
      <c r="O3504" s="6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5" x14ac:dyDescent="0.2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s="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8259</v>
      </c>
      <c r="O3505" s="6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60" x14ac:dyDescent="0.2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s="5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8259</v>
      </c>
      <c r="O3506" s="6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90" x14ac:dyDescent="0.2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s="5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8259</v>
      </c>
      <c r="O3507" s="6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60" x14ac:dyDescent="0.2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s="5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8259</v>
      </c>
      <c r="O3508" s="6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45" x14ac:dyDescent="0.2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s="5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8259</v>
      </c>
      <c r="O3509" s="6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60" x14ac:dyDescent="0.2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s="5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8259</v>
      </c>
      <c r="O3510" s="6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60" x14ac:dyDescent="0.2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s="5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8259</v>
      </c>
      <c r="O3511" s="6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60" x14ac:dyDescent="0.2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s="5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8259</v>
      </c>
      <c r="O3512" s="6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5" x14ac:dyDescent="0.2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s="5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8259</v>
      </c>
      <c r="O3513" s="6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60" x14ac:dyDescent="0.2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s="5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8259</v>
      </c>
      <c r="O3514" s="6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60" x14ac:dyDescent="0.2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s="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8259</v>
      </c>
      <c r="O3515" s="6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5" x14ac:dyDescent="0.2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s="5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8259</v>
      </c>
      <c r="O3516" s="6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5" x14ac:dyDescent="0.2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s="5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8259</v>
      </c>
      <c r="O3517" s="6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60" x14ac:dyDescent="0.2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s="5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8259</v>
      </c>
      <c r="O3518" s="6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5" x14ac:dyDescent="0.2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s="5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8259</v>
      </c>
      <c r="O3519" s="6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60" x14ac:dyDescent="0.2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s="5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8259</v>
      </c>
      <c r="O3520" s="6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5" x14ac:dyDescent="0.2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s="5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8259</v>
      </c>
      <c r="O3521" s="6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45" x14ac:dyDescent="0.2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s="5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8259</v>
      </c>
      <c r="O3522" s="6">
        <f t="shared" ref="O3522:O3585" si="330">E3522/D3522</f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60" x14ac:dyDescent="0.2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s="5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8259</v>
      </c>
      <c r="O3523" s="6">
        <f t="shared" si="330"/>
        <v>1.6942857142857144</v>
      </c>
      <c r="P3523" s="9">
        <f t="shared" ref="P3523:P3586" si="331">IF(L3523=0, 0, 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 LEN(N3523)-SEARCH("/",N3523,1))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s="5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8259</v>
      </c>
      <c r="O3524" s="6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5" x14ac:dyDescent="0.2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s="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8259</v>
      </c>
      <c r="O3525" s="6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60" x14ac:dyDescent="0.2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s="5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8259</v>
      </c>
      <c r="O3526" s="6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5" x14ac:dyDescent="0.2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s="5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8259</v>
      </c>
      <c r="O3527" s="6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60" x14ac:dyDescent="0.2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s="5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8259</v>
      </c>
      <c r="O3528" s="6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60" x14ac:dyDescent="0.2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s="5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8259</v>
      </c>
      <c r="O3529" s="6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5" x14ac:dyDescent="0.2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s="5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8259</v>
      </c>
      <c r="O3530" s="6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60" x14ac:dyDescent="0.2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s="5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8259</v>
      </c>
      <c r="O3531" s="6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60" x14ac:dyDescent="0.2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s="5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8259</v>
      </c>
      <c r="O3532" s="6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x14ac:dyDescent="0.2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s="5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8259</v>
      </c>
      <c r="O3533" s="6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60" x14ac:dyDescent="0.2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s="5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8259</v>
      </c>
      <c r="O3534" s="6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60" x14ac:dyDescent="0.2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s="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8259</v>
      </c>
      <c r="O3535" s="6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45" x14ac:dyDescent="0.2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s="5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8259</v>
      </c>
      <c r="O3536" s="6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5" x14ac:dyDescent="0.2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s="5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8259</v>
      </c>
      <c r="O3537" s="6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60" x14ac:dyDescent="0.2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s="5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8259</v>
      </c>
      <c r="O3538" s="6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60" x14ac:dyDescent="0.2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s="5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8259</v>
      </c>
      <c r="O3539" s="6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60" x14ac:dyDescent="0.2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s="5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8259</v>
      </c>
      <c r="O3540" s="6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60" x14ac:dyDescent="0.2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s="5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8259</v>
      </c>
      <c r="O3541" s="6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60" x14ac:dyDescent="0.2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s="5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8259</v>
      </c>
      <c r="O3542" s="6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60" x14ac:dyDescent="0.2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s="5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8259</v>
      </c>
      <c r="O3543" s="6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60" x14ac:dyDescent="0.2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s="5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8259</v>
      </c>
      <c r="O3544" s="6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5" x14ac:dyDescent="0.2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s="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8259</v>
      </c>
      <c r="O3545" s="6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45" x14ac:dyDescent="0.2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s="5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8259</v>
      </c>
      <c r="O3546" s="6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60" x14ac:dyDescent="0.2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s="5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8259</v>
      </c>
      <c r="O3547" s="6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60" x14ac:dyDescent="0.2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s="5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8259</v>
      </c>
      <c r="O3548" s="6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5" x14ac:dyDescent="0.2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s="5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8259</v>
      </c>
      <c r="O3549" s="6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5" x14ac:dyDescent="0.2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s="5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8259</v>
      </c>
      <c r="O3550" s="6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60" x14ac:dyDescent="0.2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s="5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8259</v>
      </c>
      <c r="O3551" s="6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60" x14ac:dyDescent="0.2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s="5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8259</v>
      </c>
      <c r="O3552" s="6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60" x14ac:dyDescent="0.2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s="5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8259</v>
      </c>
      <c r="O3553" s="6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60" x14ac:dyDescent="0.2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s="5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8259</v>
      </c>
      <c r="O3554" s="6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60" x14ac:dyDescent="0.2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s="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8259</v>
      </c>
      <c r="O3555" s="6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5" x14ac:dyDescent="0.2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s="5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8259</v>
      </c>
      <c r="O3556" s="6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60" x14ac:dyDescent="0.2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s="5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8259</v>
      </c>
      <c r="O3557" s="6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60" x14ac:dyDescent="0.2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s="5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8259</v>
      </c>
      <c r="O3558" s="6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60" x14ac:dyDescent="0.2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s="5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8259</v>
      </c>
      <c r="O3559" s="6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5" x14ac:dyDescent="0.2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s="5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8259</v>
      </c>
      <c r="O3560" s="6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60" x14ac:dyDescent="0.2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s="5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8259</v>
      </c>
      <c r="O3561" s="6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60" x14ac:dyDescent="0.2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s="5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8259</v>
      </c>
      <c r="O3562" s="6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20" x14ac:dyDescent="0.2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s="5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8259</v>
      </c>
      <c r="O3563" s="6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60" x14ac:dyDescent="0.2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s="5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8259</v>
      </c>
      <c r="O3564" s="6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60" x14ac:dyDescent="0.2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s="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8259</v>
      </c>
      <c r="O3565" s="6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45" x14ac:dyDescent="0.2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s="5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8259</v>
      </c>
      <c r="O3566" s="6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60" x14ac:dyDescent="0.2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s="5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8259</v>
      </c>
      <c r="O3567" s="6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60" x14ac:dyDescent="0.2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s="5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8259</v>
      </c>
      <c r="O3568" s="6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60" x14ac:dyDescent="0.2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s="5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8259</v>
      </c>
      <c r="O3569" s="6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5" x14ac:dyDescent="0.2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s="5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8259</v>
      </c>
      <c r="O3570" s="6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5" x14ac:dyDescent="0.2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s="5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8259</v>
      </c>
      <c r="O3571" s="6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5" x14ac:dyDescent="0.2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s="5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8259</v>
      </c>
      <c r="O3572" s="6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5" x14ac:dyDescent="0.2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s="5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8259</v>
      </c>
      <c r="O3573" s="6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30" x14ac:dyDescent="0.2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s="5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8259</v>
      </c>
      <c r="O3574" s="6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45" x14ac:dyDescent="0.2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s="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8259</v>
      </c>
      <c r="O3575" s="6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60" x14ac:dyDescent="0.2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s="5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8259</v>
      </c>
      <c r="O3576" s="6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60" x14ac:dyDescent="0.2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s="5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8259</v>
      </c>
      <c r="O3577" s="6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5" x14ac:dyDescent="0.2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s="5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8259</v>
      </c>
      <c r="O3578" s="6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5" x14ac:dyDescent="0.2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s="5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8259</v>
      </c>
      <c r="O3579" s="6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5" x14ac:dyDescent="0.2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s="5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8259</v>
      </c>
      <c r="O3580" s="6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60" x14ac:dyDescent="0.2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s="5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8259</v>
      </c>
      <c r="O3581" s="6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5" x14ac:dyDescent="0.2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s="5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8259</v>
      </c>
      <c r="O3582" s="6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60" x14ac:dyDescent="0.2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s="5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8259</v>
      </c>
      <c r="O3583" s="6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5" x14ac:dyDescent="0.2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s="5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8259</v>
      </c>
      <c r="O3584" s="6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60" x14ac:dyDescent="0.2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s="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8259</v>
      </c>
      <c r="O3585" s="6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90" x14ac:dyDescent="0.2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s="5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8259</v>
      </c>
      <c r="O3586" s="6">
        <f t="shared" ref="O3586:O3649" si="336">E3586/D3586</f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45" x14ac:dyDescent="0.2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s="5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8259</v>
      </c>
      <c r="O3587" s="6">
        <f t="shared" si="336"/>
        <v>1.1911764705882353</v>
      </c>
      <c r="P3587" s="9">
        <f t="shared" ref="P3587:P3650" si="337">IF(L3587=0, 0, 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 LEN(N3587)-SEARCH("/",N3587,1))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s="5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8259</v>
      </c>
      <c r="O3588" s="6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5" x14ac:dyDescent="0.2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s="5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8259</v>
      </c>
      <c r="O3589" s="6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5" x14ac:dyDescent="0.2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s="5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8259</v>
      </c>
      <c r="O3590" s="6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5" x14ac:dyDescent="0.2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s="5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8259</v>
      </c>
      <c r="O3591" s="6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60" x14ac:dyDescent="0.2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s="5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8259</v>
      </c>
      <c r="O3592" s="6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60" x14ac:dyDescent="0.2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s="5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8259</v>
      </c>
      <c r="O3593" s="6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5" x14ac:dyDescent="0.2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s="5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8259</v>
      </c>
      <c r="O3594" s="6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5" x14ac:dyDescent="0.2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s="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8259</v>
      </c>
      <c r="O3595" s="6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60" x14ac:dyDescent="0.2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s="5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8259</v>
      </c>
      <c r="O3596" s="6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30" x14ac:dyDescent="0.2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s="5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8259</v>
      </c>
      <c r="O3597" s="6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5" x14ac:dyDescent="0.2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s="5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8259</v>
      </c>
      <c r="O3598" s="6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30" x14ac:dyDescent="0.2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s="5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8259</v>
      </c>
      <c r="O3599" s="6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5" x14ac:dyDescent="0.2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s="5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8259</v>
      </c>
      <c r="O3600" s="6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5" x14ac:dyDescent="0.2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s="5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8259</v>
      </c>
      <c r="O3601" s="6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30" x14ac:dyDescent="0.2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s="5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8259</v>
      </c>
      <c r="O3602" s="6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5" x14ac:dyDescent="0.2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s="5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8259</v>
      </c>
      <c r="O3603" s="6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60" x14ac:dyDescent="0.2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s="5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8259</v>
      </c>
      <c r="O3604" s="6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60" x14ac:dyDescent="0.2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s="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8259</v>
      </c>
      <c r="O3605" s="6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60" x14ac:dyDescent="0.2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s="5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8259</v>
      </c>
      <c r="O3606" s="6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60" x14ac:dyDescent="0.2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s="5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8259</v>
      </c>
      <c r="O3607" s="6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60" x14ac:dyDescent="0.2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s="5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8259</v>
      </c>
      <c r="O3608" s="6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30" x14ac:dyDescent="0.2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s="5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8259</v>
      </c>
      <c r="O3609" s="6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60" x14ac:dyDescent="0.2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s="5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8259</v>
      </c>
      <c r="O3610" s="6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60" x14ac:dyDescent="0.2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s="5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8259</v>
      </c>
      <c r="O3611" s="6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5" x14ac:dyDescent="0.2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s="5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8259</v>
      </c>
      <c r="O3612" s="6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60" x14ac:dyDescent="0.2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s="5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8259</v>
      </c>
      <c r="O3613" s="6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5" x14ac:dyDescent="0.2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s="5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8259</v>
      </c>
      <c r="O3614" s="6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45" x14ac:dyDescent="0.2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s="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8259</v>
      </c>
      <c r="O3615" s="6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5" x14ac:dyDescent="0.2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s="5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8259</v>
      </c>
      <c r="O3616" s="6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60" x14ac:dyDescent="0.2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s="5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8259</v>
      </c>
      <c r="O3617" s="6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60" x14ac:dyDescent="0.2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s="5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8259</v>
      </c>
      <c r="O3618" s="6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60" x14ac:dyDescent="0.2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s="5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8259</v>
      </c>
      <c r="O3619" s="6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60" x14ac:dyDescent="0.2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s="5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8259</v>
      </c>
      <c r="O3620" s="6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60" x14ac:dyDescent="0.2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s="5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8259</v>
      </c>
      <c r="O3621" s="6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60" x14ac:dyDescent="0.2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s="5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8259</v>
      </c>
      <c r="O3622" s="6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60" x14ac:dyDescent="0.2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s="5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8259</v>
      </c>
      <c r="O3623" s="6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30" x14ac:dyDescent="0.2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s="5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8259</v>
      </c>
      <c r="O3624" s="6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45" x14ac:dyDescent="0.2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s="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8259</v>
      </c>
      <c r="O3625" s="6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75" x14ac:dyDescent="0.2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s="5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8259</v>
      </c>
      <c r="O3626" s="6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60" x14ac:dyDescent="0.2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s="5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8259</v>
      </c>
      <c r="O3627" s="6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60" x14ac:dyDescent="0.2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s="5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8259</v>
      </c>
      <c r="O3628" s="6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60" x14ac:dyDescent="0.2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s="5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8259</v>
      </c>
      <c r="O3629" s="6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60" x14ac:dyDescent="0.2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s="5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8293</v>
      </c>
      <c r="O3630" s="6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60" x14ac:dyDescent="0.2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s="5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8293</v>
      </c>
      <c r="O3631" s="6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60" x14ac:dyDescent="0.2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s="5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8293</v>
      </c>
      <c r="O3632" s="6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60" x14ac:dyDescent="0.2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s="5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8293</v>
      </c>
      <c r="O3633" s="6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60" x14ac:dyDescent="0.2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s="5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8293</v>
      </c>
      <c r="O3634" s="6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5" x14ac:dyDescent="0.2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s="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8293</v>
      </c>
      <c r="O3635" s="6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60" x14ac:dyDescent="0.2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s="5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8293</v>
      </c>
      <c r="O3636" s="6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30" x14ac:dyDescent="0.2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s="5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8293</v>
      </c>
      <c r="O3637" s="6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5" x14ac:dyDescent="0.2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s="5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8293</v>
      </c>
      <c r="O3638" s="6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60" x14ac:dyDescent="0.2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s="5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8293</v>
      </c>
      <c r="O3639" s="6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30" x14ac:dyDescent="0.2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s="5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8293</v>
      </c>
      <c r="O3640" s="6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60" x14ac:dyDescent="0.2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s="5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8293</v>
      </c>
      <c r="O3641" s="6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5" x14ac:dyDescent="0.2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s="5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8293</v>
      </c>
      <c r="O3642" s="6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60" x14ac:dyDescent="0.2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s="5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8293</v>
      </c>
      <c r="O3643" s="6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60" x14ac:dyDescent="0.2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s="5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8293</v>
      </c>
      <c r="O3644" s="6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5" x14ac:dyDescent="0.2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s="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8293</v>
      </c>
      <c r="O3645" s="6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5" x14ac:dyDescent="0.2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s="5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8293</v>
      </c>
      <c r="O3646" s="6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60" x14ac:dyDescent="0.2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s="5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8293</v>
      </c>
      <c r="O3647" s="6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5" x14ac:dyDescent="0.2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s="5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8293</v>
      </c>
      <c r="O3648" s="6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60" x14ac:dyDescent="0.2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s="5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8293</v>
      </c>
      <c r="O3649" s="6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30" x14ac:dyDescent="0.2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s="5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8259</v>
      </c>
      <c r="O3650" s="6">
        <f t="shared" ref="O3650:O3713" si="342">E3650/D3650</f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45" x14ac:dyDescent="0.2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s="5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8259</v>
      </c>
      <c r="O3651" s="6">
        <f t="shared" si="342"/>
        <v>1.04</v>
      </c>
      <c r="P3651" s="9">
        <f t="shared" ref="P3651:P3714" si="343">IF(L3651=0, 0, 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 LEN(N3651)-SEARCH("/",N3651,1))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s="5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8259</v>
      </c>
      <c r="O3652" s="6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45" x14ac:dyDescent="0.2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s="5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8259</v>
      </c>
      <c r="O3653" s="6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60" x14ac:dyDescent="0.2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s="5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8259</v>
      </c>
      <c r="O3654" s="6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60" x14ac:dyDescent="0.2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s="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8259</v>
      </c>
      <c r="O3655" s="6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60" x14ac:dyDescent="0.2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s="5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8259</v>
      </c>
      <c r="O3656" s="6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60" x14ac:dyDescent="0.2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s="5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8259</v>
      </c>
      <c r="O3657" s="6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60" x14ac:dyDescent="0.2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s="5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8259</v>
      </c>
      <c r="O3658" s="6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60" x14ac:dyDescent="0.2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s="5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8259</v>
      </c>
      <c r="O3659" s="6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30" x14ac:dyDescent="0.2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s="5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8259</v>
      </c>
      <c r="O3660" s="6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5" x14ac:dyDescent="0.2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s="5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8259</v>
      </c>
      <c r="O3661" s="6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60" x14ac:dyDescent="0.2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s="5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8259</v>
      </c>
      <c r="O3662" s="6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60" x14ac:dyDescent="0.2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s="5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8259</v>
      </c>
      <c r="O3663" s="6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60" x14ac:dyDescent="0.2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s="5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8259</v>
      </c>
      <c r="O3664" s="6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60" x14ac:dyDescent="0.2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s="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8259</v>
      </c>
      <c r="O3665" s="6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60" x14ac:dyDescent="0.2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s="5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8259</v>
      </c>
      <c r="O3666" s="6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60" x14ac:dyDescent="0.2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s="5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8259</v>
      </c>
      <c r="O3667" s="6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30" x14ac:dyDescent="0.2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s="5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8259</v>
      </c>
      <c r="O3668" s="6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60" x14ac:dyDescent="0.2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s="5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8259</v>
      </c>
      <c r="O3669" s="6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60" x14ac:dyDescent="0.2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s="5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8259</v>
      </c>
      <c r="O3670" s="6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60" x14ac:dyDescent="0.2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s="5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8259</v>
      </c>
      <c r="O3671" s="6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60" x14ac:dyDescent="0.2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s="5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8259</v>
      </c>
      <c r="O3672" s="6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60" x14ac:dyDescent="0.2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s="5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8259</v>
      </c>
      <c r="O3673" s="6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60" x14ac:dyDescent="0.2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s="5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8259</v>
      </c>
      <c r="O3674" s="6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5" x14ac:dyDescent="0.2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s="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8259</v>
      </c>
      <c r="O3675" s="6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60" x14ac:dyDescent="0.2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s="5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8259</v>
      </c>
      <c r="O3676" s="6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60" x14ac:dyDescent="0.2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s="5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8259</v>
      </c>
      <c r="O3677" s="6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60" x14ac:dyDescent="0.2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s="5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8259</v>
      </c>
      <c r="O3678" s="6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45" x14ac:dyDescent="0.2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s="5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8259</v>
      </c>
      <c r="O3679" s="6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45" x14ac:dyDescent="0.2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s="5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8259</v>
      </c>
      <c r="O3680" s="6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60" x14ac:dyDescent="0.2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s="5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8259</v>
      </c>
      <c r="O3681" s="6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45" x14ac:dyDescent="0.2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s="5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8259</v>
      </c>
      <c r="O3682" s="6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60" x14ac:dyDescent="0.2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s="5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8259</v>
      </c>
      <c r="O3683" s="6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5" x14ac:dyDescent="0.2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s="5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8259</v>
      </c>
      <c r="O3684" s="6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5" x14ac:dyDescent="0.2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s="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8259</v>
      </c>
      <c r="O3685" s="6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60" x14ac:dyDescent="0.2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s="5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8259</v>
      </c>
      <c r="O3686" s="6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5" x14ac:dyDescent="0.2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s="5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8259</v>
      </c>
      <c r="O3687" s="6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5" x14ac:dyDescent="0.2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s="5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8259</v>
      </c>
      <c r="O3688" s="6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60" x14ac:dyDescent="0.2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s="5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8259</v>
      </c>
      <c r="O3689" s="6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60" x14ac:dyDescent="0.2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s="5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8259</v>
      </c>
      <c r="O3690" s="6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60" x14ac:dyDescent="0.2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s="5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8259</v>
      </c>
      <c r="O3691" s="6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60" x14ac:dyDescent="0.2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s="5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8259</v>
      </c>
      <c r="O3692" s="6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30" x14ac:dyDescent="0.2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s="5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8259</v>
      </c>
      <c r="O3693" s="6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30" x14ac:dyDescent="0.2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s="5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8259</v>
      </c>
      <c r="O3694" s="6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60" x14ac:dyDescent="0.2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s="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8259</v>
      </c>
      <c r="O3695" s="6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60" x14ac:dyDescent="0.2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s="5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8259</v>
      </c>
      <c r="O3696" s="6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60" x14ac:dyDescent="0.2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s="5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8259</v>
      </c>
      <c r="O3697" s="6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5" x14ac:dyDescent="0.2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s="5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8259</v>
      </c>
      <c r="O3698" s="6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60" x14ac:dyDescent="0.2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s="5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8259</v>
      </c>
      <c r="O3699" s="6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45" x14ac:dyDescent="0.2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s="5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8259</v>
      </c>
      <c r="O3700" s="6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60" x14ac:dyDescent="0.2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s="5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8259</v>
      </c>
      <c r="O3701" s="6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30" x14ac:dyDescent="0.2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s="5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8259</v>
      </c>
      <c r="O3702" s="6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60" x14ac:dyDescent="0.2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s="5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8259</v>
      </c>
      <c r="O3703" s="6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60" x14ac:dyDescent="0.2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s="5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8259</v>
      </c>
      <c r="O3704" s="6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60" x14ac:dyDescent="0.2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s="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8259</v>
      </c>
      <c r="O3705" s="6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60" x14ac:dyDescent="0.2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s="5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8259</v>
      </c>
      <c r="O3706" s="6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60" x14ac:dyDescent="0.2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s="5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8259</v>
      </c>
      <c r="O3707" s="6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5" x14ac:dyDescent="0.2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s="5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8259</v>
      </c>
      <c r="O3708" s="6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45" x14ac:dyDescent="0.2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s="5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8259</v>
      </c>
      <c r="O3709" s="6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60" x14ac:dyDescent="0.2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s="5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8259</v>
      </c>
      <c r="O3710" s="6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5" x14ac:dyDescent="0.2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s="5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8259</v>
      </c>
      <c r="O3711" s="6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30" x14ac:dyDescent="0.2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s="5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8259</v>
      </c>
      <c r="O3712" s="6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30" x14ac:dyDescent="0.2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s="5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8259</v>
      </c>
      <c r="O3713" s="6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60" x14ac:dyDescent="0.2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s="5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8259</v>
      </c>
      <c r="O3714" s="6">
        <f t="shared" ref="O3714:O3777" si="348">E3714/D3714</f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</row>
    <row r="3715" spans="1:20" ht="45" x14ac:dyDescent="0.2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s="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8259</v>
      </c>
      <c r="O3715" s="6">
        <f t="shared" si="348"/>
        <v>1.0149999999999999</v>
      </c>
      <c r="P3715" s="9">
        <f t="shared" ref="P3715:P3778" si="349">IF(L3715=0, 0, 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 LEN(N3715)-SEARCH("/",N3715,1))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s="5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8259</v>
      </c>
      <c r="O3716" s="6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60" x14ac:dyDescent="0.2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s="5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8259</v>
      </c>
      <c r="O3717" s="6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5" x14ac:dyDescent="0.2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s="5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8259</v>
      </c>
      <c r="O3718" s="6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5" x14ac:dyDescent="0.2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s="5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8259</v>
      </c>
      <c r="O3719" s="6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5" x14ac:dyDescent="0.2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s="5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8259</v>
      </c>
      <c r="O3720" s="6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30" x14ac:dyDescent="0.2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s="5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8259</v>
      </c>
      <c r="O3721" s="6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30" x14ac:dyDescent="0.2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s="5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8259</v>
      </c>
      <c r="O3722" s="6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60" x14ac:dyDescent="0.2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s="5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8259</v>
      </c>
      <c r="O3723" s="6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60" x14ac:dyDescent="0.2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s="5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8259</v>
      </c>
      <c r="O3724" s="6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30" x14ac:dyDescent="0.2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s="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8259</v>
      </c>
      <c r="O3725" s="6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60" x14ac:dyDescent="0.2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s="5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8259</v>
      </c>
      <c r="O3726" s="6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60" x14ac:dyDescent="0.2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s="5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8259</v>
      </c>
      <c r="O3727" s="6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5" x14ac:dyDescent="0.2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s="5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8259</v>
      </c>
      <c r="O3728" s="6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5" x14ac:dyDescent="0.2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s="5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8259</v>
      </c>
      <c r="O3729" s="6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45" x14ac:dyDescent="0.2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s="5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8259</v>
      </c>
      <c r="O3730" s="6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60" x14ac:dyDescent="0.2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s="5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8259</v>
      </c>
      <c r="O3731" s="6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5" x14ac:dyDescent="0.2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s="5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8259</v>
      </c>
      <c r="O3732" s="6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60" x14ac:dyDescent="0.2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s="5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8259</v>
      </c>
      <c r="O3733" s="6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45" x14ac:dyDescent="0.2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s="5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8259</v>
      </c>
      <c r="O3734" s="6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5" x14ac:dyDescent="0.2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s="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8259</v>
      </c>
      <c r="O3735" s="6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60" x14ac:dyDescent="0.2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s="5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8259</v>
      </c>
      <c r="O3736" s="6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30" x14ac:dyDescent="0.2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s="5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8259</v>
      </c>
      <c r="O3737" s="6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5" x14ac:dyDescent="0.2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s="5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8259</v>
      </c>
      <c r="O3738" s="6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45" x14ac:dyDescent="0.2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s="5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8259</v>
      </c>
      <c r="O3739" s="6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45" x14ac:dyDescent="0.2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s="5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8259</v>
      </c>
      <c r="O3740" s="6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60" x14ac:dyDescent="0.2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s="5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8259</v>
      </c>
      <c r="O3741" s="6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60" x14ac:dyDescent="0.2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s="5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8259</v>
      </c>
      <c r="O3742" s="6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5" x14ac:dyDescent="0.2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s="5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8259</v>
      </c>
      <c r="O3743" s="6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60" x14ac:dyDescent="0.2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s="5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8259</v>
      </c>
      <c r="O3744" s="6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45" x14ac:dyDescent="0.2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s="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8259</v>
      </c>
      <c r="O3745" s="6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60" x14ac:dyDescent="0.2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s="5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8259</v>
      </c>
      <c r="O3746" s="6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5" x14ac:dyDescent="0.2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s="5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8259</v>
      </c>
      <c r="O3747" s="6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ht="30" x14ac:dyDescent="0.2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s="5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8259</v>
      </c>
      <c r="O3748" s="6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30" x14ac:dyDescent="0.2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s="5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8259</v>
      </c>
      <c r="O3749" s="6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60" x14ac:dyDescent="0.2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s="5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8293</v>
      </c>
      <c r="O3750" s="6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5" x14ac:dyDescent="0.2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s="5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8293</v>
      </c>
      <c r="O3751" s="6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105" x14ac:dyDescent="0.2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s="5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8293</v>
      </c>
      <c r="O3752" s="6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5" x14ac:dyDescent="0.2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s="5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8293</v>
      </c>
      <c r="O3753" s="6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60" x14ac:dyDescent="0.2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s="5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8293</v>
      </c>
      <c r="O3754" s="6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60" x14ac:dyDescent="0.2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s="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8293</v>
      </c>
      <c r="O3755" s="6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5" x14ac:dyDescent="0.2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s="5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8293</v>
      </c>
      <c r="O3756" s="6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60" x14ac:dyDescent="0.2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s="5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8293</v>
      </c>
      <c r="O3757" s="6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60" x14ac:dyDescent="0.2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s="5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8293</v>
      </c>
      <c r="O3758" s="6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5" x14ac:dyDescent="0.2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s="5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8293</v>
      </c>
      <c r="O3759" s="6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30" x14ac:dyDescent="0.2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s="5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8293</v>
      </c>
      <c r="O3760" s="6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30" x14ac:dyDescent="0.2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s="5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8293</v>
      </c>
      <c r="O3761" s="6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60" x14ac:dyDescent="0.2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s="5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8293</v>
      </c>
      <c r="O3762" s="6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60" x14ac:dyDescent="0.2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s="5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8293</v>
      </c>
      <c r="O3763" s="6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5" x14ac:dyDescent="0.2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s="5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8293</v>
      </c>
      <c r="O3764" s="6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30" x14ac:dyDescent="0.2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s="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8293</v>
      </c>
      <c r="O3765" s="6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5" x14ac:dyDescent="0.2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s="5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8293</v>
      </c>
      <c r="O3766" s="6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60" x14ac:dyDescent="0.2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s="5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8293</v>
      </c>
      <c r="O3767" s="6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45" x14ac:dyDescent="0.2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s="5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8293</v>
      </c>
      <c r="O3768" s="6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60" x14ac:dyDescent="0.2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s="5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8293</v>
      </c>
      <c r="O3769" s="6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60" x14ac:dyDescent="0.2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s="5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8293</v>
      </c>
      <c r="O3770" s="6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5" x14ac:dyDescent="0.2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s="5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8293</v>
      </c>
      <c r="O3771" s="6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60" x14ac:dyDescent="0.2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s="5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8293</v>
      </c>
      <c r="O3772" s="6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30" x14ac:dyDescent="0.2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s="5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8293</v>
      </c>
      <c r="O3773" s="6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5" x14ac:dyDescent="0.2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s="5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8293</v>
      </c>
      <c r="O3774" s="6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30" x14ac:dyDescent="0.2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s="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8293</v>
      </c>
      <c r="O3775" s="6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60" x14ac:dyDescent="0.2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s="5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8293</v>
      </c>
      <c r="O3776" s="6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5" x14ac:dyDescent="0.2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s="5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8293</v>
      </c>
      <c r="O3777" s="6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60" x14ac:dyDescent="0.2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s="5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8293</v>
      </c>
      <c r="O3778" s="6">
        <f t="shared" ref="O3778:O3841" si="354">E3778/D3778</f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45" x14ac:dyDescent="0.2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s="5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8293</v>
      </c>
      <c r="O3779" s="6">
        <f t="shared" si="354"/>
        <v>1.4319999999999999</v>
      </c>
      <c r="P3779" s="9">
        <f t="shared" ref="P3779:P3842" si="355">IF(L3779=0, 0, 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 LEN(N3779)-SEARCH("/",N3779,1))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s="5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8293</v>
      </c>
      <c r="O3780" s="6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30" x14ac:dyDescent="0.2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s="5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8293</v>
      </c>
      <c r="O3781" s="6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5" x14ac:dyDescent="0.2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s="5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8293</v>
      </c>
      <c r="O3782" s="6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60" x14ac:dyDescent="0.2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s="5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8293</v>
      </c>
      <c r="O3783" s="6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60" x14ac:dyDescent="0.2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s="5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8293</v>
      </c>
      <c r="O3784" s="6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5" x14ac:dyDescent="0.2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s="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8293</v>
      </c>
      <c r="O3785" s="6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60" x14ac:dyDescent="0.2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s="5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8293</v>
      </c>
      <c r="O3786" s="6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60" x14ac:dyDescent="0.2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s="5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8293</v>
      </c>
      <c r="O3787" s="6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5" x14ac:dyDescent="0.2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s="5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8293</v>
      </c>
      <c r="O3788" s="6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5" x14ac:dyDescent="0.2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s="5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8293</v>
      </c>
      <c r="O3789" s="6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75" x14ac:dyDescent="0.2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s="5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8293</v>
      </c>
      <c r="O3790" s="6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5" x14ac:dyDescent="0.2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s="5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8293</v>
      </c>
      <c r="O3791" s="6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60" x14ac:dyDescent="0.2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s="5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8293</v>
      </c>
      <c r="O3792" s="6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30" x14ac:dyDescent="0.2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s="5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8293</v>
      </c>
      <c r="O3793" s="6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30" x14ac:dyDescent="0.2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s="5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8293</v>
      </c>
      <c r="O3794" s="6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60" x14ac:dyDescent="0.2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s="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8293</v>
      </c>
      <c r="O3795" s="6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60" x14ac:dyDescent="0.2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s="5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8293</v>
      </c>
      <c r="O3796" s="6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5" x14ac:dyDescent="0.2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s="5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8293</v>
      </c>
      <c r="O3797" s="6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60" x14ac:dyDescent="0.2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s="5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8293</v>
      </c>
      <c r="O3798" s="6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60" x14ac:dyDescent="0.2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s="5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8293</v>
      </c>
      <c r="O3799" s="6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60" x14ac:dyDescent="0.2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s="5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8293</v>
      </c>
      <c r="O3800" s="6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45" x14ac:dyDescent="0.2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s="5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8293</v>
      </c>
      <c r="O3801" s="6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60" x14ac:dyDescent="0.2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s="5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8293</v>
      </c>
      <c r="O3802" s="6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5" x14ac:dyDescent="0.2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s="5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8293</v>
      </c>
      <c r="O3803" s="6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5" x14ac:dyDescent="0.2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s="5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8293</v>
      </c>
      <c r="O3804" s="6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30" x14ac:dyDescent="0.2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s="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8293</v>
      </c>
      <c r="O3805" s="6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60" x14ac:dyDescent="0.2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s="5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8293</v>
      </c>
      <c r="O3806" s="6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5" x14ac:dyDescent="0.2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s="5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8293</v>
      </c>
      <c r="O3807" s="6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60" x14ac:dyDescent="0.2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s="5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8293</v>
      </c>
      <c r="O3808" s="6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60" x14ac:dyDescent="0.2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s="5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8293</v>
      </c>
      <c r="O3809" s="6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5" x14ac:dyDescent="0.2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s="5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8259</v>
      </c>
      <c r="O3810" s="6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60" x14ac:dyDescent="0.2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s="5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8259</v>
      </c>
      <c r="O3811" s="6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60" x14ac:dyDescent="0.2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s="5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8259</v>
      </c>
      <c r="O3812" s="6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60" x14ac:dyDescent="0.2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s="5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8259</v>
      </c>
      <c r="O3813" s="6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60" x14ac:dyDescent="0.2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s="5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8259</v>
      </c>
      <c r="O3814" s="6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60" x14ac:dyDescent="0.2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s="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8259</v>
      </c>
      <c r="O3815" s="6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60" x14ac:dyDescent="0.2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s="5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8259</v>
      </c>
      <c r="O3816" s="6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30" x14ac:dyDescent="0.2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s="5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8259</v>
      </c>
      <c r="O3817" s="6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60" x14ac:dyDescent="0.2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s="5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8259</v>
      </c>
      <c r="O3818" s="6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60" x14ac:dyDescent="0.2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s="5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8259</v>
      </c>
      <c r="O3819" s="6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5" x14ac:dyDescent="0.2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s="5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8259</v>
      </c>
      <c r="O3820" s="6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45" x14ac:dyDescent="0.2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s="5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8259</v>
      </c>
      <c r="O3821" s="6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5" x14ac:dyDescent="0.2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s="5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8259</v>
      </c>
      <c r="O3822" s="6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60" x14ac:dyDescent="0.2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s="5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8259</v>
      </c>
      <c r="O3823" s="6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60" x14ac:dyDescent="0.2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s="5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8259</v>
      </c>
      <c r="O3824" s="6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60" x14ac:dyDescent="0.2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s="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8259</v>
      </c>
      <c r="O3825" s="6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60" x14ac:dyDescent="0.2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s="5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8259</v>
      </c>
      <c r="O3826" s="6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60" x14ac:dyDescent="0.2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s="5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8259</v>
      </c>
      <c r="O3827" s="6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45" x14ac:dyDescent="0.2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s="5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8259</v>
      </c>
      <c r="O3828" s="6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60" x14ac:dyDescent="0.2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s="5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8259</v>
      </c>
      <c r="O3829" s="6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60" x14ac:dyDescent="0.2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s="5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8259</v>
      </c>
      <c r="O3830" s="6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60" x14ac:dyDescent="0.2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s="5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8259</v>
      </c>
      <c r="O3831" s="6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5" x14ac:dyDescent="0.2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s="5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8259</v>
      </c>
      <c r="O3832" s="6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60" x14ac:dyDescent="0.2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s="5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8259</v>
      </c>
      <c r="O3833" s="6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60" x14ac:dyDescent="0.2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s="5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8259</v>
      </c>
      <c r="O3834" s="6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60" x14ac:dyDescent="0.2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s="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8259</v>
      </c>
      <c r="O3835" s="6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60" x14ac:dyDescent="0.2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s="5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8259</v>
      </c>
      <c r="O3836" s="6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60" x14ac:dyDescent="0.2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s="5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8259</v>
      </c>
      <c r="O3837" s="6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5" x14ac:dyDescent="0.2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s="5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8259</v>
      </c>
      <c r="O3838" s="6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30" x14ac:dyDescent="0.2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s="5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8259</v>
      </c>
      <c r="O3839" s="6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60" x14ac:dyDescent="0.2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s="5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8259</v>
      </c>
      <c r="O3840" s="6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60" x14ac:dyDescent="0.2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s="5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8259</v>
      </c>
      <c r="O3841" s="6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5" x14ac:dyDescent="0.2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s="5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8259</v>
      </c>
      <c r="O3842" s="6">
        <f t="shared" ref="O3842:O3905" si="360">E3842/D3842</f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60" x14ac:dyDescent="0.2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s="5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8259</v>
      </c>
      <c r="O3843" s="6">
        <f t="shared" si="360"/>
        <v>8.72E-2</v>
      </c>
      <c r="P3843" s="9">
        <f t="shared" ref="P3843:P3906" si="361">IF(L3843=0, 0, 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 LEN(N3843)-SEARCH("/",N3843,1))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s="5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8259</v>
      </c>
      <c r="O3844" s="6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60" x14ac:dyDescent="0.2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s="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8259</v>
      </c>
      <c r="O3845" s="6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60" x14ac:dyDescent="0.2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s="5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8259</v>
      </c>
      <c r="O3846" s="6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60" x14ac:dyDescent="0.2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s="5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8259</v>
      </c>
      <c r="O3847" s="6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5" x14ac:dyDescent="0.2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s="5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8259</v>
      </c>
      <c r="O3848" s="6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5" x14ac:dyDescent="0.2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s="5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8259</v>
      </c>
      <c r="O3849" s="6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60" x14ac:dyDescent="0.2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s="5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8259</v>
      </c>
      <c r="O3850" s="6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75" x14ac:dyDescent="0.2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s="5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8259</v>
      </c>
      <c r="O3851" s="6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30" x14ac:dyDescent="0.2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s="5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8259</v>
      </c>
      <c r="O3852" s="6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5" x14ac:dyDescent="0.2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s="5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8259</v>
      </c>
      <c r="O3853" s="6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5" x14ac:dyDescent="0.2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s="5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8259</v>
      </c>
      <c r="O3854" s="6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45" x14ac:dyDescent="0.2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s="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8259</v>
      </c>
      <c r="O3855" s="6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30" x14ac:dyDescent="0.2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s="5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8259</v>
      </c>
      <c r="O3856" s="6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75" x14ac:dyDescent="0.2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s="5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8259</v>
      </c>
      <c r="O3857" s="6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60" x14ac:dyDescent="0.2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s="5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8259</v>
      </c>
      <c r="O3858" s="6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60" x14ac:dyDescent="0.2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s="5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8259</v>
      </c>
      <c r="O3859" s="6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60" x14ac:dyDescent="0.2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s="5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8259</v>
      </c>
      <c r="O3860" s="6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5" x14ac:dyDescent="0.2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s="5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8259</v>
      </c>
      <c r="O3861" s="6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60" x14ac:dyDescent="0.2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s="5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8259</v>
      </c>
      <c r="O3862" s="6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x14ac:dyDescent="0.2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s="5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8259</v>
      </c>
      <c r="O3863" s="6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30" x14ac:dyDescent="0.2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s="5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8259</v>
      </c>
      <c r="O3864" s="6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60" x14ac:dyDescent="0.2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s="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8259</v>
      </c>
      <c r="O3865" s="6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60" x14ac:dyDescent="0.2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s="5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8259</v>
      </c>
      <c r="O3866" s="6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5" x14ac:dyDescent="0.2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s="5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8259</v>
      </c>
      <c r="O3867" s="6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30" x14ac:dyDescent="0.2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s="5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8259</v>
      </c>
      <c r="O3868" s="6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5" x14ac:dyDescent="0.2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s="5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8259</v>
      </c>
      <c r="O3869" s="6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ht="30" x14ac:dyDescent="0.2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s="5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8293</v>
      </c>
      <c r="O3870" s="6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30" x14ac:dyDescent="0.2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s="5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8293</v>
      </c>
      <c r="O3871" s="6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60" x14ac:dyDescent="0.2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s="5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8293</v>
      </c>
      <c r="O3872" s="6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45" x14ac:dyDescent="0.2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s="5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8293</v>
      </c>
      <c r="O3873" s="6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60" x14ac:dyDescent="0.2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s="5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8293</v>
      </c>
      <c r="O3874" s="6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60" x14ac:dyDescent="0.2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s="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8293</v>
      </c>
      <c r="O3875" s="6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60" x14ac:dyDescent="0.2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s="5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8293</v>
      </c>
      <c r="O3876" s="6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5" x14ac:dyDescent="0.2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s="5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8293</v>
      </c>
      <c r="O3877" s="6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60" x14ac:dyDescent="0.2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s="5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8293</v>
      </c>
      <c r="O3878" s="6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60" x14ac:dyDescent="0.2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s="5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8293</v>
      </c>
      <c r="O3879" s="6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5" x14ac:dyDescent="0.2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s="5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8293</v>
      </c>
      <c r="O3880" s="6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5" x14ac:dyDescent="0.2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s="5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8293</v>
      </c>
      <c r="O3881" s="6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60" x14ac:dyDescent="0.2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s="5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8293</v>
      </c>
      <c r="O3882" s="6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30" x14ac:dyDescent="0.2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s="5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8293</v>
      </c>
      <c r="O3883" s="6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60" x14ac:dyDescent="0.2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s="5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8293</v>
      </c>
      <c r="O3884" s="6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60" x14ac:dyDescent="0.2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s="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8293</v>
      </c>
      <c r="O3885" s="6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5" x14ac:dyDescent="0.2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s="5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8293</v>
      </c>
      <c r="O3886" s="6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5" x14ac:dyDescent="0.2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s="5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8293</v>
      </c>
      <c r="O3887" s="6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x14ac:dyDescent="0.2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s="5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8293</v>
      </c>
      <c r="O3888" s="6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60" x14ac:dyDescent="0.2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s="5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8293</v>
      </c>
      <c r="O3889" s="6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60" x14ac:dyDescent="0.2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s="5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8259</v>
      </c>
      <c r="O3890" s="6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5" x14ac:dyDescent="0.2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s="5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8259</v>
      </c>
      <c r="O3891" s="6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60" x14ac:dyDescent="0.2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s="5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8259</v>
      </c>
      <c r="O3892" s="6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30" x14ac:dyDescent="0.2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s="5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8259</v>
      </c>
      <c r="O3893" s="6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60" x14ac:dyDescent="0.2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s="5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8259</v>
      </c>
      <c r="O3894" s="6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60" x14ac:dyDescent="0.2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s="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8259</v>
      </c>
      <c r="O3895" s="6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60" x14ac:dyDescent="0.2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s="5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8259</v>
      </c>
      <c r="O3896" s="6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60" x14ac:dyDescent="0.2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s="5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8259</v>
      </c>
      <c r="O3897" s="6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60" x14ac:dyDescent="0.2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s="5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8259</v>
      </c>
      <c r="O3898" s="6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60" x14ac:dyDescent="0.2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s="5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8259</v>
      </c>
      <c r="O3899" s="6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60" x14ac:dyDescent="0.2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s="5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8259</v>
      </c>
      <c r="O3900" s="6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5" x14ac:dyDescent="0.2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s="5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8259</v>
      </c>
      <c r="O3901" s="6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45" x14ac:dyDescent="0.2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s="5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8259</v>
      </c>
      <c r="O3902" s="6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60" x14ac:dyDescent="0.2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s="5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8259</v>
      </c>
      <c r="O3903" s="6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60" x14ac:dyDescent="0.2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s="5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8259</v>
      </c>
      <c r="O3904" s="6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60" x14ac:dyDescent="0.2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s="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8259</v>
      </c>
      <c r="O3905" s="6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30" x14ac:dyDescent="0.2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s="5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8259</v>
      </c>
      <c r="O3906" s="6">
        <f t="shared" ref="O3906:O3969" si="366">E3906/D3906</f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60" x14ac:dyDescent="0.2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s="5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8259</v>
      </c>
      <c r="O3907" s="6">
        <f t="shared" si="366"/>
        <v>0.11533333333333333</v>
      </c>
      <c r="P3907" s="9">
        <f t="shared" ref="P3907:P3970" si="367">IF(L3907=0, 0, 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 LEN(N3907)-SEARCH("/",N3907,1))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s="5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8259</v>
      </c>
      <c r="O3908" s="6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45" x14ac:dyDescent="0.2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s="5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8259</v>
      </c>
      <c r="O3909" s="6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60" x14ac:dyDescent="0.2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s="5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8259</v>
      </c>
      <c r="O3910" s="6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5" x14ac:dyDescent="0.2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s="5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8259</v>
      </c>
      <c r="O3911" s="6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5" x14ac:dyDescent="0.2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s="5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8259</v>
      </c>
      <c r="O3912" s="6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5" x14ac:dyDescent="0.2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s="5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8259</v>
      </c>
      <c r="O3913" s="6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5" x14ac:dyDescent="0.2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s="5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8259</v>
      </c>
      <c r="O3914" s="6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5" x14ac:dyDescent="0.2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s="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8259</v>
      </c>
      <c r="O3915" s="6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60" x14ac:dyDescent="0.2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s="5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8259</v>
      </c>
      <c r="O3916" s="6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60" x14ac:dyDescent="0.2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s="5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8259</v>
      </c>
      <c r="O3917" s="6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60" x14ac:dyDescent="0.2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s="5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8259</v>
      </c>
      <c r="O3918" s="6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5" x14ac:dyDescent="0.2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s="5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8259</v>
      </c>
      <c r="O3919" s="6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60" x14ac:dyDescent="0.2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s="5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8259</v>
      </c>
      <c r="O3920" s="6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5" x14ac:dyDescent="0.2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s="5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8259</v>
      </c>
      <c r="O3921" s="6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60" x14ac:dyDescent="0.2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s="5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8259</v>
      </c>
      <c r="O3922" s="6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60" x14ac:dyDescent="0.2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s="5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8259</v>
      </c>
      <c r="O3923" s="6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60" x14ac:dyDescent="0.2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s="5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8259</v>
      </c>
      <c r="O3924" s="6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60" x14ac:dyDescent="0.2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s="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8259</v>
      </c>
      <c r="O3925" s="6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5" x14ac:dyDescent="0.2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s="5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8259</v>
      </c>
      <c r="O3926" s="6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5" x14ac:dyDescent="0.2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s="5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8259</v>
      </c>
      <c r="O3927" s="6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45" x14ac:dyDescent="0.2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s="5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8259</v>
      </c>
      <c r="O3928" s="6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60" x14ac:dyDescent="0.2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s="5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8259</v>
      </c>
      <c r="O3929" s="6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60" x14ac:dyDescent="0.2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s="5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8259</v>
      </c>
      <c r="O3930" s="6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60" x14ac:dyDescent="0.2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s="5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8259</v>
      </c>
      <c r="O3931" s="6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60" x14ac:dyDescent="0.2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s="5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8259</v>
      </c>
      <c r="O3932" s="6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60" x14ac:dyDescent="0.2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s="5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8259</v>
      </c>
      <c r="O3933" s="6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60" x14ac:dyDescent="0.2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s="5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8259</v>
      </c>
      <c r="O3934" s="6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60" x14ac:dyDescent="0.2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s="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8259</v>
      </c>
      <c r="O3935" s="6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5" x14ac:dyDescent="0.2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s="5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8259</v>
      </c>
      <c r="O3936" s="6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60" x14ac:dyDescent="0.2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s="5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8259</v>
      </c>
      <c r="O3937" s="6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60" x14ac:dyDescent="0.2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s="5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8259</v>
      </c>
      <c r="O3938" s="6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5" x14ac:dyDescent="0.2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s="5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8259</v>
      </c>
      <c r="O3939" s="6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60" x14ac:dyDescent="0.2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s="5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8259</v>
      </c>
      <c r="O3940" s="6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60" x14ac:dyDescent="0.2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s="5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8259</v>
      </c>
      <c r="O3941" s="6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60" x14ac:dyDescent="0.2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s="5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8259</v>
      </c>
      <c r="O3942" s="6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75" x14ac:dyDescent="0.2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s="5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8259</v>
      </c>
      <c r="O3943" s="6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5" x14ac:dyDescent="0.2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s="5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8259</v>
      </c>
      <c r="O3944" s="6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5" x14ac:dyDescent="0.2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s="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8259</v>
      </c>
      <c r="O3945" s="6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60" x14ac:dyDescent="0.2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s="5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8259</v>
      </c>
      <c r="O3946" s="6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60" x14ac:dyDescent="0.2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s="5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8259</v>
      </c>
      <c r="O3947" s="6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30" x14ac:dyDescent="0.2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s="5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8259</v>
      </c>
      <c r="O3948" s="6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60" x14ac:dyDescent="0.2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s="5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8259</v>
      </c>
      <c r="O3949" s="6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60" x14ac:dyDescent="0.2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s="5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8259</v>
      </c>
      <c r="O3950" s="6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60" x14ac:dyDescent="0.2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s="5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8259</v>
      </c>
      <c r="O3951" s="6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60" x14ac:dyDescent="0.2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s="5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8259</v>
      </c>
      <c r="O3952" s="6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60" x14ac:dyDescent="0.2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s="5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8259</v>
      </c>
      <c r="O3953" s="6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60" x14ac:dyDescent="0.2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s="5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8259</v>
      </c>
      <c r="O3954" s="6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5" x14ac:dyDescent="0.2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s="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8259</v>
      </c>
      <c r="O3955" s="6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60" x14ac:dyDescent="0.2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s="5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8259</v>
      </c>
      <c r="O3956" s="6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60" x14ac:dyDescent="0.2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s="5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8259</v>
      </c>
      <c r="O3957" s="6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60" x14ac:dyDescent="0.2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s="5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8259</v>
      </c>
      <c r="O3958" s="6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5" x14ac:dyDescent="0.2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s="5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8259</v>
      </c>
      <c r="O3959" s="6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60" x14ac:dyDescent="0.2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s="5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8259</v>
      </c>
      <c r="O3960" s="6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60" x14ac:dyDescent="0.2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s="5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8259</v>
      </c>
      <c r="O3961" s="6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60" x14ac:dyDescent="0.2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s="5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8259</v>
      </c>
      <c r="O3962" s="6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60" x14ac:dyDescent="0.2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s="5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8259</v>
      </c>
      <c r="O3963" s="6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60" x14ac:dyDescent="0.2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s="5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8259</v>
      </c>
      <c r="O3964" s="6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60" x14ac:dyDescent="0.2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s="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8259</v>
      </c>
      <c r="O3965" s="6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5" x14ac:dyDescent="0.2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s="5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8259</v>
      </c>
      <c r="O3966" s="6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60" x14ac:dyDescent="0.2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s="5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8259</v>
      </c>
      <c r="O3967" s="6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60" x14ac:dyDescent="0.2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s="5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8259</v>
      </c>
      <c r="O3968" s="6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60" x14ac:dyDescent="0.2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s="5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8259</v>
      </c>
      <c r="O3969" s="6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5" x14ac:dyDescent="0.2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s="5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8259</v>
      </c>
      <c r="O3970" s="6">
        <f t="shared" ref="O3970:O4033" si="372">E3970/D3970</f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60" x14ac:dyDescent="0.2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s="5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8259</v>
      </c>
      <c r="O3971" s="6">
        <f t="shared" si="372"/>
        <v>7.4690265486725665E-2</v>
      </c>
      <c r="P3971" s="9">
        <f t="shared" ref="P3971:P4034" si="373">IF(L3971=0, 0, 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 LEN(N3971)-SEARCH("/",N3971,1))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s="5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8259</v>
      </c>
      <c r="O3972" s="6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60" x14ac:dyDescent="0.2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s="5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8259</v>
      </c>
      <c r="O3973" s="6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45" x14ac:dyDescent="0.2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s="5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8259</v>
      </c>
      <c r="O3974" s="6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60" x14ac:dyDescent="0.2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s="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8259</v>
      </c>
      <c r="O3975" s="6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60" x14ac:dyDescent="0.2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s="5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8259</v>
      </c>
      <c r="O3976" s="6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60" x14ac:dyDescent="0.2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s="5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8259</v>
      </c>
      <c r="O3977" s="6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60" x14ac:dyDescent="0.2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s="5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8259</v>
      </c>
      <c r="O3978" s="6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60" x14ac:dyDescent="0.2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s="5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8259</v>
      </c>
      <c r="O3979" s="6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60" x14ac:dyDescent="0.2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s="5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8259</v>
      </c>
      <c r="O3980" s="6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60" x14ac:dyDescent="0.2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s="5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8259</v>
      </c>
      <c r="O3981" s="6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60" x14ac:dyDescent="0.2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s="5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8259</v>
      </c>
      <c r="O3982" s="6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45" x14ac:dyDescent="0.2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s="5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8259</v>
      </c>
      <c r="O3983" s="6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60" x14ac:dyDescent="0.2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s="5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8259</v>
      </c>
      <c r="O3984" s="6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60" x14ac:dyDescent="0.2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s="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8259</v>
      </c>
      <c r="O3985" s="6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60" x14ac:dyDescent="0.2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s="5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8259</v>
      </c>
      <c r="O3986" s="6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60" x14ac:dyDescent="0.2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s="5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8259</v>
      </c>
      <c r="O3987" s="6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60" x14ac:dyDescent="0.2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s="5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8259</v>
      </c>
      <c r="O3988" s="6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5" x14ac:dyDescent="0.2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s="5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8259</v>
      </c>
      <c r="O3989" s="6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30" x14ac:dyDescent="0.2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s="5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8259</v>
      </c>
      <c r="O3990" s="6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60" x14ac:dyDescent="0.2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s="5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8259</v>
      </c>
      <c r="O3991" s="6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5" x14ac:dyDescent="0.2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s="5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8259</v>
      </c>
      <c r="O3992" s="6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30" x14ac:dyDescent="0.2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s="5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8259</v>
      </c>
      <c r="O3993" s="6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5" x14ac:dyDescent="0.2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s="5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8259</v>
      </c>
      <c r="O3994" s="6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5" x14ac:dyDescent="0.2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s="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8259</v>
      </c>
      <c r="O3995" s="6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45" x14ac:dyDescent="0.2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s="5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8259</v>
      </c>
      <c r="O3996" s="6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60" x14ac:dyDescent="0.2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s="5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8259</v>
      </c>
      <c r="O3997" s="6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5" x14ac:dyDescent="0.2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s="5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8259</v>
      </c>
      <c r="O3998" s="6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60" x14ac:dyDescent="0.2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s="5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8259</v>
      </c>
      <c r="O3999" s="6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5" x14ac:dyDescent="0.2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s="5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8259</v>
      </c>
      <c r="O4000" s="6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5" x14ac:dyDescent="0.2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s="5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8259</v>
      </c>
      <c r="O4001" s="6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30" x14ac:dyDescent="0.2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s="5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8259</v>
      </c>
      <c r="O4002" s="6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60" x14ac:dyDescent="0.2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s="5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8259</v>
      </c>
      <c r="O4003" s="6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60" x14ac:dyDescent="0.2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s="5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8259</v>
      </c>
      <c r="O4004" s="6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5" x14ac:dyDescent="0.2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s="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8259</v>
      </c>
      <c r="O4005" s="6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x14ac:dyDescent="0.2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s="5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8259</v>
      </c>
      <c r="O4006" s="6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5" x14ac:dyDescent="0.2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s="5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8259</v>
      </c>
      <c r="O4007" s="6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60" x14ac:dyDescent="0.2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s="5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8259</v>
      </c>
      <c r="O4008" s="6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5" x14ac:dyDescent="0.2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s="5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8259</v>
      </c>
      <c r="O4009" s="6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60" x14ac:dyDescent="0.2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s="5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8259</v>
      </c>
      <c r="O4010" s="6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5" x14ac:dyDescent="0.2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s="5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8259</v>
      </c>
      <c r="O4011" s="6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5" x14ac:dyDescent="0.2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s="5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8259</v>
      </c>
      <c r="O4012" s="6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60" x14ac:dyDescent="0.2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s="5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8259</v>
      </c>
      <c r="O4013" s="6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60" x14ac:dyDescent="0.2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s="5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8259</v>
      </c>
      <c r="O4014" s="6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60" x14ac:dyDescent="0.2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s="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8259</v>
      </c>
      <c r="O4015" s="6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60" x14ac:dyDescent="0.2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s="5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8259</v>
      </c>
      <c r="O4016" s="6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60" x14ac:dyDescent="0.2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s="5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8259</v>
      </c>
      <c r="O4017" s="6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60" x14ac:dyDescent="0.2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s="5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8259</v>
      </c>
      <c r="O4018" s="6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60" x14ac:dyDescent="0.2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s="5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8259</v>
      </c>
      <c r="O4019" s="6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30" x14ac:dyDescent="0.2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s="5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8259</v>
      </c>
      <c r="O4020" s="6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60" x14ac:dyDescent="0.2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s="5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8259</v>
      </c>
      <c r="O4021" s="6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60" x14ac:dyDescent="0.2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s="5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8259</v>
      </c>
      <c r="O4022" s="6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5" x14ac:dyDescent="0.2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s="5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8259</v>
      </c>
      <c r="O4023" s="6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30" x14ac:dyDescent="0.2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s="5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8259</v>
      </c>
      <c r="O4024" s="6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5" x14ac:dyDescent="0.2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s="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8259</v>
      </c>
      <c r="O4025" s="6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60" x14ac:dyDescent="0.2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s="5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8259</v>
      </c>
      <c r="O4026" s="6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60" x14ac:dyDescent="0.2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s="5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8259</v>
      </c>
      <c r="O4027" s="6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5" x14ac:dyDescent="0.2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s="5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8259</v>
      </c>
      <c r="O4028" s="6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60" x14ac:dyDescent="0.2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s="5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8259</v>
      </c>
      <c r="O4029" s="6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5" x14ac:dyDescent="0.2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s="5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8259</v>
      </c>
      <c r="O4030" s="6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5" x14ac:dyDescent="0.2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s="5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8259</v>
      </c>
      <c r="O4031" s="6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60" x14ac:dyDescent="0.2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s="5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8259</v>
      </c>
      <c r="O4032" s="6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60" x14ac:dyDescent="0.2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s="5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8259</v>
      </c>
      <c r="O4033" s="6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60" x14ac:dyDescent="0.2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s="5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8259</v>
      </c>
      <c r="O4034" s="6">
        <f t="shared" ref="O4034:O4097" si="378">E4034/D4034</f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45" x14ac:dyDescent="0.2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s="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8259</v>
      </c>
      <c r="O4035" s="6">
        <f t="shared" si="378"/>
        <v>0.25698702928870293</v>
      </c>
      <c r="P4035" s="9">
        <f t="shared" ref="P4035:P4098" si="379">IF(L4035=0, 0, 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 LEN(N4035)-SEARCH("/",N4035,1))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s="5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8259</v>
      </c>
      <c r="O4036" s="6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30" x14ac:dyDescent="0.2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s="5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8259</v>
      </c>
      <c r="O4037" s="6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5" x14ac:dyDescent="0.2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s="5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8259</v>
      </c>
      <c r="O4038" s="6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60" x14ac:dyDescent="0.2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s="5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8259</v>
      </c>
      <c r="O4039" s="6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5" x14ac:dyDescent="0.2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s="5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8259</v>
      </c>
      <c r="O4040" s="6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45" x14ac:dyDescent="0.2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s="5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8259</v>
      </c>
      <c r="O4041" s="6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5" x14ac:dyDescent="0.2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s="5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8259</v>
      </c>
      <c r="O4042" s="6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45" x14ac:dyDescent="0.2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s="5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8259</v>
      </c>
      <c r="O4043" s="6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60" x14ac:dyDescent="0.2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s="5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8259</v>
      </c>
      <c r="O4044" s="6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5" x14ac:dyDescent="0.2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s="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8259</v>
      </c>
      <c r="O4045" s="6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60" x14ac:dyDescent="0.2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s="5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8259</v>
      </c>
      <c r="O4046" s="6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60" x14ac:dyDescent="0.2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s="5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8259</v>
      </c>
      <c r="O4047" s="6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60" x14ac:dyDescent="0.2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s="5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8259</v>
      </c>
      <c r="O4048" s="6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5" x14ac:dyDescent="0.2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s="5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8259</v>
      </c>
      <c r="O4049" s="6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60" x14ac:dyDescent="0.2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s="5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8259</v>
      </c>
      <c r="O4050" s="6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60" x14ac:dyDescent="0.2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s="5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8259</v>
      </c>
      <c r="O4051" s="6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60" x14ac:dyDescent="0.2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s="5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8259</v>
      </c>
      <c r="O4052" s="6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5" x14ac:dyDescent="0.2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s="5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8259</v>
      </c>
      <c r="O4053" s="6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60" x14ac:dyDescent="0.2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s="5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8259</v>
      </c>
      <c r="O4054" s="6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60" x14ac:dyDescent="0.2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s="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8259</v>
      </c>
      <c r="O4055" s="6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5" x14ac:dyDescent="0.2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s="5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8259</v>
      </c>
      <c r="O4056" s="6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60" x14ac:dyDescent="0.2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s="5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8259</v>
      </c>
      <c r="O4057" s="6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60" x14ac:dyDescent="0.2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s="5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8259</v>
      </c>
      <c r="O4058" s="6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60" x14ac:dyDescent="0.2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s="5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8259</v>
      </c>
      <c r="O4059" s="6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5" x14ac:dyDescent="0.2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s="5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8259</v>
      </c>
      <c r="O4060" s="6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5" x14ac:dyDescent="0.2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s="5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8259</v>
      </c>
      <c r="O4061" s="6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60" x14ac:dyDescent="0.2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s="5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8259</v>
      </c>
      <c r="O4062" s="6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45" x14ac:dyDescent="0.2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s="5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8259</v>
      </c>
      <c r="O4063" s="6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60" x14ac:dyDescent="0.2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s="5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8259</v>
      </c>
      <c r="O4064" s="6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60" x14ac:dyDescent="0.2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s="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8259</v>
      </c>
      <c r="O4065" s="6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60" x14ac:dyDescent="0.2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s="5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8259</v>
      </c>
      <c r="O4066" s="6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45" x14ac:dyDescent="0.2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s="5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8259</v>
      </c>
      <c r="O4067" s="6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60" x14ac:dyDescent="0.2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s="5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8259</v>
      </c>
      <c r="O4068" s="6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60" x14ac:dyDescent="0.2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s="5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8259</v>
      </c>
      <c r="O4069" s="6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45" x14ac:dyDescent="0.2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s="5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8259</v>
      </c>
      <c r="O4070" s="6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5" x14ac:dyDescent="0.2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s="5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8259</v>
      </c>
      <c r="O4071" s="6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45" x14ac:dyDescent="0.2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s="5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8259</v>
      </c>
      <c r="O4072" s="6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60" x14ac:dyDescent="0.2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s="5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8259</v>
      </c>
      <c r="O4073" s="6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60" x14ac:dyDescent="0.2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s="5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8259</v>
      </c>
      <c r="O4074" s="6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5" x14ac:dyDescent="0.2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s="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8259</v>
      </c>
      <c r="O4075" s="6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60" x14ac:dyDescent="0.2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s="5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8259</v>
      </c>
      <c r="O4076" s="6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60" x14ac:dyDescent="0.2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s="5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8259</v>
      </c>
      <c r="O4077" s="6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5" x14ac:dyDescent="0.2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s="5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8259</v>
      </c>
      <c r="O4078" s="6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60" x14ac:dyDescent="0.2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s="5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8259</v>
      </c>
      <c r="O4079" s="6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60" x14ac:dyDescent="0.2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s="5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8259</v>
      </c>
      <c r="O4080" s="6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60" x14ac:dyDescent="0.2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s="5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8259</v>
      </c>
      <c r="O4081" s="6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60" x14ac:dyDescent="0.2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s="5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8259</v>
      </c>
      <c r="O4082" s="6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5" x14ac:dyDescent="0.2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s="5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8259</v>
      </c>
      <c r="O4083" s="6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60" x14ac:dyDescent="0.2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s="5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8259</v>
      </c>
      <c r="O4084" s="6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60" x14ac:dyDescent="0.2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s="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8259</v>
      </c>
      <c r="O4085" s="6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60" x14ac:dyDescent="0.2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s="5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8259</v>
      </c>
      <c r="O4086" s="6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60" x14ac:dyDescent="0.2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s="5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8259</v>
      </c>
      <c r="O4087" s="6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60" x14ac:dyDescent="0.2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s="5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8259</v>
      </c>
      <c r="O4088" s="6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x14ac:dyDescent="0.2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s="5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8259</v>
      </c>
      <c r="O4089" s="6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5" x14ac:dyDescent="0.2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s="5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8259</v>
      </c>
      <c r="O4090" s="6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60" x14ac:dyDescent="0.2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s="5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8259</v>
      </c>
      <c r="O4091" s="6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5" x14ac:dyDescent="0.2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s="5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8259</v>
      </c>
      <c r="O4092" s="6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60" x14ac:dyDescent="0.2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s="5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8259</v>
      </c>
      <c r="O4093" s="6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5" x14ac:dyDescent="0.2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s="5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8259</v>
      </c>
      <c r="O4094" s="6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60" x14ac:dyDescent="0.2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s="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8259</v>
      </c>
      <c r="O4095" s="6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5" x14ac:dyDescent="0.2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s="5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8259</v>
      </c>
      <c r="O4096" s="6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45" x14ac:dyDescent="0.2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s="5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8259</v>
      </c>
      <c r="O4097" s="6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5" x14ac:dyDescent="0.2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s="5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8259</v>
      </c>
      <c r="O4098" s="6">
        <f t="shared" ref="O4098:O4115" si="384">E4098/D4098</f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</row>
    <row r="4099" spans="1:20" ht="60" x14ac:dyDescent="0.2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s="5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8259</v>
      </c>
      <c r="O4099" s="6">
        <f t="shared" si="384"/>
        <v>0</v>
      </c>
      <c r="P4099" s="9">
        <f t="shared" ref="P4099:P4115" si="385">IF(L4099=0, 0, E4099/L4099)</f>
        <v>0</v>
      </c>
      <c r="Q4099" t="str">
        <f t="shared" ref="Q4099:Q4115" si="386">LEFT(N4099,SEARCH("/",N4099,1)-1)</f>
        <v>theater</v>
      </c>
      <c r="R4099" t="str">
        <f t="shared" ref="R4099:R4115" si="387">RIGHT(N4099, LEN(N4099)-SEARCH("/",N4099,1))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s="5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8259</v>
      </c>
      <c r="O4100" s="6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60" x14ac:dyDescent="0.2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s="5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8259</v>
      </c>
      <c r="O4101" s="6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45" x14ac:dyDescent="0.2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s="5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8259</v>
      </c>
      <c r="O4102" s="6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60" x14ac:dyDescent="0.2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s="5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8259</v>
      </c>
      <c r="O4103" s="6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5" x14ac:dyDescent="0.2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s="5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8259</v>
      </c>
      <c r="O4104" s="6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5" x14ac:dyDescent="0.2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s="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8259</v>
      </c>
      <c r="O4105" s="6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5" x14ac:dyDescent="0.2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s="5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8259</v>
      </c>
      <c r="O4106" s="6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60" x14ac:dyDescent="0.2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s="5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8259</v>
      </c>
      <c r="O4107" s="6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60" x14ac:dyDescent="0.2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s="5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8259</v>
      </c>
      <c r="O4108" s="6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60" x14ac:dyDescent="0.2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s="5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8259</v>
      </c>
      <c r="O4109" s="6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5" x14ac:dyDescent="0.2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s="5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8259</v>
      </c>
      <c r="O4110" s="6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5" x14ac:dyDescent="0.2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s="5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8259</v>
      </c>
      <c r="O4111" s="6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60" x14ac:dyDescent="0.2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s="5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8259</v>
      </c>
      <c r="O4112" s="6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5" x14ac:dyDescent="0.2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s="5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8259</v>
      </c>
      <c r="O4113" s="6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60" x14ac:dyDescent="0.2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s="5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8259</v>
      </c>
      <c r="O4114" s="6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60" x14ac:dyDescent="0.2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s="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8259</v>
      </c>
      <c r="O4115" s="6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conditionalFormatting sqref="F1:F1048576">
    <cfRule type="cellIs" dxfId="6" priority="8" operator="equal">
      <formula>"live"</formula>
    </cfRule>
    <cfRule type="cellIs" dxfId="5" priority="9" operator="equal">
      <formula>"canceled"</formula>
    </cfRule>
    <cfRule type="containsText" dxfId="4" priority="10" operator="containsText" text="failed">
      <formula>NOT(ISERROR(SEARCH("failed",F1)))</formula>
    </cfRule>
    <cfRule type="containsText" dxfId="3" priority="11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F0000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B80F-8F19-4165-80D7-2604859A9EF6}">
  <dimension ref="A1:F47"/>
  <sheetViews>
    <sheetView zoomScale="80" zoomScaleNormal="80"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12.42578125" customWidth="1"/>
    <col min="5" max="5" width="9.5703125" customWidth="1"/>
    <col min="6" max="6" width="11.28515625" bestFit="1" customWidth="1"/>
  </cols>
  <sheetData>
    <row r="1" spans="1:6" x14ac:dyDescent="0.25">
      <c r="A1" s="12" t="s">
        <v>8217</v>
      </c>
      <c r="B1" t="s">
        <v>8300</v>
      </c>
    </row>
    <row r="2" spans="1:6" x14ac:dyDescent="0.25">
      <c r="A2" s="12" t="s">
        <v>8296</v>
      </c>
      <c r="B2" t="s">
        <v>8300</v>
      </c>
    </row>
    <row r="4" spans="1:6" x14ac:dyDescent="0.25">
      <c r="A4" s="12" t="s">
        <v>8301</v>
      </c>
      <c r="B4" s="12" t="s">
        <v>8343</v>
      </c>
      <c r="C4" s="14"/>
      <c r="D4" s="14"/>
      <c r="E4" s="14"/>
      <c r="F4" s="14"/>
    </row>
    <row r="5" spans="1:6" x14ac:dyDescent="0.25">
      <c r="A5" s="12" t="s">
        <v>8298</v>
      </c>
      <c r="B5" t="s">
        <v>8213</v>
      </c>
      <c r="C5" s="14" t="s">
        <v>8215</v>
      </c>
      <c r="D5" s="14" t="s">
        <v>8214</v>
      </c>
      <c r="E5" s="14" t="s">
        <v>8216</v>
      </c>
      <c r="F5" s="14" t="s">
        <v>8299</v>
      </c>
    </row>
    <row r="6" spans="1:6" x14ac:dyDescent="0.25">
      <c r="A6" s="13" t="s">
        <v>8302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3" t="s">
        <v>8303</v>
      </c>
      <c r="B7" s="11"/>
      <c r="C7" s="11"/>
      <c r="D7" s="11">
        <v>20</v>
      </c>
      <c r="E7" s="11"/>
      <c r="F7" s="11">
        <v>20</v>
      </c>
    </row>
    <row r="8" spans="1:6" x14ac:dyDescent="0.25">
      <c r="A8" s="13" t="s">
        <v>8304</v>
      </c>
      <c r="B8" s="11"/>
      <c r="C8" s="11"/>
      <c r="D8" s="11">
        <v>24</v>
      </c>
      <c r="E8" s="11"/>
      <c r="F8" s="11">
        <v>24</v>
      </c>
    </row>
    <row r="9" spans="1:6" x14ac:dyDescent="0.25">
      <c r="A9" s="13" t="s">
        <v>8305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3" t="s">
        <v>8306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3" t="s">
        <v>8307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3" t="s">
        <v>8308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3" t="s">
        <v>8309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3" t="s">
        <v>8310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3" t="s">
        <v>8311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3" t="s">
        <v>8312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3" t="s">
        <v>8313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3" t="s">
        <v>8314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3" t="s">
        <v>8315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3" t="s">
        <v>8316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3" t="s">
        <v>8317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3" t="s">
        <v>8318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3" t="s">
        <v>8319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3" t="s">
        <v>8320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3" t="s">
        <v>8321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3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3" t="s">
        <v>8323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3" t="s">
        <v>8324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3" t="s">
        <v>8325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3" t="s">
        <v>8326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3" t="s">
        <v>8327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3" t="s">
        <v>8328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3" t="s">
        <v>8329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3" t="s">
        <v>8330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3" t="s">
        <v>8331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3" t="s">
        <v>8332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3" t="s">
        <v>8333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3" t="s">
        <v>8334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3" t="s">
        <v>8335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3" t="s">
        <v>8336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3" t="s">
        <v>8337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3" t="s">
        <v>8338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3" t="s">
        <v>8339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3" t="s">
        <v>8340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3" t="s">
        <v>8341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3" t="s">
        <v>8342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3" t="s">
        <v>8299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D49BD-DD25-40AF-9827-DA2AC457D190}">
  <dimension ref="A1:F14"/>
  <sheetViews>
    <sheetView zoomScale="80" zoomScaleNormal="80"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8217</v>
      </c>
      <c r="B1" t="s">
        <v>8300</v>
      </c>
    </row>
    <row r="3" spans="1:6" x14ac:dyDescent="0.25">
      <c r="A3" s="12" t="s">
        <v>8301</v>
      </c>
      <c r="B3" s="12" t="s">
        <v>8343</v>
      </c>
    </row>
    <row r="4" spans="1:6" x14ac:dyDescent="0.25">
      <c r="A4" s="12" t="s">
        <v>8298</v>
      </c>
      <c r="B4" t="s">
        <v>8213</v>
      </c>
      <c r="C4" t="s">
        <v>8215</v>
      </c>
      <c r="D4" t="s">
        <v>8214</v>
      </c>
      <c r="E4" t="s">
        <v>8216</v>
      </c>
      <c r="F4" t="s">
        <v>8299</v>
      </c>
    </row>
    <row r="5" spans="1:6" x14ac:dyDescent="0.25">
      <c r="A5" s="13" t="s">
        <v>8344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3" t="s">
        <v>8345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3" t="s">
        <v>8346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3" t="s">
        <v>8347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3" t="s">
        <v>8348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3" t="s">
        <v>8349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3" t="s">
        <v>8350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3" t="s">
        <v>8351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3" t="s">
        <v>8352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3" t="s">
        <v>8299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D0FF8-CB9A-4DAC-8062-131F767A8536}">
  <dimension ref="A1:E18"/>
  <sheetViews>
    <sheetView workbookViewId="0">
      <selection activeCell="D22" sqref="D22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8296</v>
      </c>
      <c r="B1" t="s">
        <v>8300</v>
      </c>
    </row>
    <row r="2" spans="1:5" x14ac:dyDescent="0.25">
      <c r="A2" s="12" t="s">
        <v>8380</v>
      </c>
      <c r="B2" t="s">
        <v>8300</v>
      </c>
    </row>
    <row r="4" spans="1:5" x14ac:dyDescent="0.25">
      <c r="A4" s="12" t="s">
        <v>8381</v>
      </c>
      <c r="B4" s="12" t="s">
        <v>8343</v>
      </c>
    </row>
    <row r="5" spans="1:5" x14ac:dyDescent="0.25">
      <c r="A5" s="12" t="s">
        <v>8298</v>
      </c>
      <c r="B5" t="s">
        <v>8213</v>
      </c>
      <c r="C5" t="s">
        <v>8215</v>
      </c>
      <c r="D5" t="s">
        <v>8214</v>
      </c>
      <c r="E5" t="s">
        <v>8299</v>
      </c>
    </row>
    <row r="6" spans="1:5" x14ac:dyDescent="0.25">
      <c r="A6" s="17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7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7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7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7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7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7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7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7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7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7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7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7" t="s">
        <v>8299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8C47F-09E2-4A9D-8121-AF091AFCCAF5}">
  <dimension ref="A3:H15"/>
  <sheetViews>
    <sheetView workbookViewId="0">
      <selection activeCell="J18" sqref="J18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3" spans="1:8" x14ac:dyDescent="0.25">
      <c r="A3" s="18" t="s">
        <v>8353</v>
      </c>
      <c r="B3" s="18" t="s">
        <v>8382</v>
      </c>
      <c r="C3" s="18" t="s">
        <v>8383</v>
      </c>
      <c r="D3" s="18" t="s">
        <v>8384</v>
      </c>
      <c r="E3" s="18" t="s">
        <v>8385</v>
      </c>
      <c r="F3" s="19" t="s">
        <v>8386</v>
      </c>
      <c r="G3" s="19" t="s">
        <v>8387</v>
      </c>
      <c r="H3" s="19" t="s">
        <v>8388</v>
      </c>
    </row>
    <row r="4" spans="1:8" x14ac:dyDescent="0.25">
      <c r="A4" s="18" t="s">
        <v>8389</v>
      </c>
      <c r="B4" s="20">
        <f>COUNTIFS('Data Table'!$F:$F,"successful",'Data Table'!$D:$D,"&lt;1000")</f>
        <v>322</v>
      </c>
      <c r="C4" s="20">
        <f>COUNTIFS('Data Table'!$F:$F,"failed",'Data Table'!$D:$D,"&lt;1000")</f>
        <v>113</v>
      </c>
      <c r="D4" s="20">
        <f>COUNTIFS('Data Table'!$F:$F,"canceled",'Data Table'!$D:$D,"&lt;1000")</f>
        <v>18</v>
      </c>
      <c r="E4" s="20">
        <f>SUM(B4:D4)</f>
        <v>453</v>
      </c>
      <c r="F4" s="21">
        <f>B4/$E4</f>
        <v>0.71081677704194257</v>
      </c>
      <c r="G4" s="21">
        <f>C4/$E4</f>
        <v>0.24944812362030905</v>
      </c>
      <c r="H4" s="21">
        <f>D4/$E4</f>
        <v>3.9735099337748346E-2</v>
      </c>
    </row>
    <row r="5" spans="1:8" x14ac:dyDescent="0.25">
      <c r="A5" s="18" t="s">
        <v>8390</v>
      </c>
      <c r="B5" s="20">
        <f>COUNTIFS('Data Table'!$F:$F,"successful",'Data Table'!$D:$D,"&gt;=1000",'Data Table'!$D:$D,"&lt;4999")</f>
        <v>931</v>
      </c>
      <c r="C5" s="20">
        <f>COUNTIFS('Data Table'!$F:$F,"failed",'Data Table'!$D:$D,"&gt;=1000",'Data Table'!$D:$D,"&lt;4999")</f>
        <v>420</v>
      </c>
      <c r="D5" s="20">
        <f>COUNTIFS('Data Table'!$F:$F,"canceled",'Data Table'!$D:$D,"&gt;=1000",'Data Table'!$D:$D,"&lt;4999")</f>
        <v>60</v>
      </c>
      <c r="E5" s="20">
        <f t="shared" ref="E5:E15" si="0">SUM(B5:D5)</f>
        <v>1411</v>
      </c>
      <c r="F5" s="21">
        <f t="shared" ref="F5:F15" si="1">B5/$E5</f>
        <v>0.65981573352232459</v>
      </c>
      <c r="G5" s="21">
        <f t="shared" ref="G5:G15" si="2">C5/$E5</f>
        <v>0.297661233167966</v>
      </c>
      <c r="H5" s="21">
        <f t="shared" ref="H5:H15" si="3">D5/$E5</f>
        <v>4.2523033309709427E-2</v>
      </c>
    </row>
    <row r="6" spans="1:8" x14ac:dyDescent="0.25">
      <c r="A6" s="18" t="s">
        <v>8391</v>
      </c>
      <c r="B6" s="20">
        <f>COUNTIFS('Data Table'!$F:$F,"successful",'Data Table'!$D:$D,"&gt;=4999",'Data Table'!$D:$D,"&lt;9999")</f>
        <v>381</v>
      </c>
      <c r="C6" s="20">
        <f>COUNTIFS('Data Table'!$F:$F,"failed",'Data Table'!$D:$D,"&gt;=4999",'Data Table'!$D:$D,"&lt;9999")</f>
        <v>282</v>
      </c>
      <c r="D6" s="20">
        <f>COUNTIFS('Data Table'!$F:$F,"canceled",'Data Table'!$D:$D,"&gt;=4999",'Data Table'!$D:$D,"&lt;9999")</f>
        <v>51</v>
      </c>
      <c r="E6" s="20">
        <f t="shared" si="0"/>
        <v>714</v>
      </c>
      <c r="F6" s="21">
        <f t="shared" si="1"/>
        <v>0.53361344537815125</v>
      </c>
      <c r="G6" s="21">
        <f t="shared" si="2"/>
        <v>0.3949579831932773</v>
      </c>
      <c r="H6" s="21">
        <f t="shared" si="3"/>
        <v>7.1428571428571425E-2</v>
      </c>
    </row>
    <row r="7" spans="1:8" x14ac:dyDescent="0.25">
      <c r="A7" s="18" t="s">
        <v>8392</v>
      </c>
      <c r="B7" s="20">
        <f>COUNTIFS('Data Table'!$F:$F,"successful",'Data Table'!$D:$D,"&gt;=9999",'Data Table'!$D:$D,"&lt;14999")</f>
        <v>169</v>
      </c>
      <c r="C7" s="20">
        <f>COUNTIFS('Data Table'!$F:$F,"failed",'Data Table'!$D:$D,"&gt;=9999",'Data Table'!$D:$D,"&lt;14999")</f>
        <v>145</v>
      </c>
      <c r="D7" s="20">
        <f>COUNTIFS('Data Table'!$F:$F,"canceled",'Data Table'!$D:$D,"&gt;=9999",'Data Table'!$D:$D,"&lt;14999")</f>
        <v>41</v>
      </c>
      <c r="E7" s="20">
        <f t="shared" si="0"/>
        <v>355</v>
      </c>
      <c r="F7" s="21">
        <f t="shared" si="1"/>
        <v>0.47605633802816899</v>
      </c>
      <c r="G7" s="21">
        <f t="shared" si="2"/>
        <v>0.40845070422535212</v>
      </c>
      <c r="H7" s="21">
        <f t="shared" si="3"/>
        <v>0.11549295774647887</v>
      </c>
    </row>
    <row r="8" spans="1:8" x14ac:dyDescent="0.25">
      <c r="A8" s="18" t="s">
        <v>8393</v>
      </c>
      <c r="B8" s="20">
        <f>COUNTIFS('Data Table'!$F:$F,"successful",'Data Table'!$D:$D,"&gt;=14999",'Data Table'!$D:$D,"&lt;19999")</f>
        <v>94</v>
      </c>
      <c r="C8" s="20">
        <f>COUNTIFS('Data Table'!$F:$F,"failed",'Data Table'!$D:$D,"&gt;=14999",'Data Table'!$D:$D,"&lt;19999")</f>
        <v>90</v>
      </c>
      <c r="D8" s="20">
        <f>COUNTIFS('Data Table'!$F:$F,"canceled",'Data Table'!$D:$D,"&gt;=14999",'Data Table'!$D:$D,"&lt;19999")</f>
        <v>17</v>
      </c>
      <c r="E8" s="20">
        <f t="shared" si="0"/>
        <v>201</v>
      </c>
      <c r="F8" s="21">
        <f t="shared" si="1"/>
        <v>0.46766169154228854</v>
      </c>
      <c r="G8" s="21">
        <f t="shared" si="2"/>
        <v>0.44776119402985076</v>
      </c>
      <c r="H8" s="21">
        <f t="shared" si="3"/>
        <v>8.45771144278607E-2</v>
      </c>
    </row>
    <row r="9" spans="1:8" x14ac:dyDescent="0.25">
      <c r="A9" s="18" t="s">
        <v>8394</v>
      </c>
      <c r="B9" s="20">
        <f>COUNTIFS('Data Table'!$F:$F,"successful",'Data Table'!$D:$D,"&gt;=19999",'Data Table'!$D:$D,"&lt;24999")</f>
        <v>62</v>
      </c>
      <c r="C9" s="20">
        <f>COUNTIFS('Data Table'!$F:$F,"failed",'Data Table'!$D:$D,"&gt;=19999",'Data Table'!$D:$D,"&lt;24999")</f>
        <v>72</v>
      </c>
      <c r="D9" s="20">
        <f>COUNTIFS('Data Table'!$F:$F,"canceled",'Data Table'!$D:$D,"&gt;=19999",'Data Table'!$D:$D,"&lt;24999")</f>
        <v>14</v>
      </c>
      <c r="E9" s="20">
        <f t="shared" si="0"/>
        <v>148</v>
      </c>
      <c r="F9" s="21">
        <f t="shared" si="1"/>
        <v>0.41891891891891891</v>
      </c>
      <c r="G9" s="21">
        <f t="shared" si="2"/>
        <v>0.48648648648648651</v>
      </c>
      <c r="H9" s="21">
        <f t="shared" si="3"/>
        <v>9.45945945945946E-2</v>
      </c>
    </row>
    <row r="10" spans="1:8" x14ac:dyDescent="0.25">
      <c r="A10" s="18" t="s">
        <v>8395</v>
      </c>
      <c r="B10" s="20">
        <f>COUNTIFS('Data Table'!$F:$F,"successful",'Data Table'!$D:$D,"&gt;=24999",'Data Table'!$D:$D,"&lt;29999")</f>
        <v>55</v>
      </c>
      <c r="C10" s="20">
        <f>COUNTIFS('Data Table'!$F:$F,"failed",'Data Table'!$D:$D,"&gt;=24999",'Data Table'!$D:$D,"&lt;29999")</f>
        <v>64</v>
      </c>
      <c r="D10" s="20">
        <f>COUNTIFS('Data Table'!$F:$F,"canceled",'Data Table'!$D:$D,"&gt;=24999",'Data Table'!$D:$D,"&lt;29999")</f>
        <v>18</v>
      </c>
      <c r="E10" s="20">
        <f t="shared" si="0"/>
        <v>137</v>
      </c>
      <c r="F10" s="21">
        <f t="shared" si="1"/>
        <v>0.40145985401459855</v>
      </c>
      <c r="G10" s="21">
        <f t="shared" si="2"/>
        <v>0.46715328467153283</v>
      </c>
      <c r="H10" s="21">
        <f t="shared" si="3"/>
        <v>0.13138686131386862</v>
      </c>
    </row>
    <row r="11" spans="1:8" x14ac:dyDescent="0.25">
      <c r="A11" s="18" t="s">
        <v>8396</v>
      </c>
      <c r="B11" s="20">
        <f>COUNTIFS('Data Table'!$F:$F,"successful",'Data Table'!$D:$D,"&gt;=29999",'Data Table'!$D:$D,"&lt;34999")</f>
        <v>32</v>
      </c>
      <c r="C11" s="20">
        <f>COUNTIFS('Data Table'!$F:$F,"failed",'Data Table'!$D:$D,"&gt;=29999",'Data Table'!$D:$D,"&lt;34999")</f>
        <v>37</v>
      </c>
      <c r="D11" s="20">
        <f>COUNTIFS('Data Table'!$F:$F,"canceled",'Data Table'!$D:$D,"&gt;=29999",'Data Table'!$D:$D,"&lt;34999")</f>
        <v>13</v>
      </c>
      <c r="E11" s="20">
        <f t="shared" si="0"/>
        <v>82</v>
      </c>
      <c r="F11" s="21">
        <f t="shared" si="1"/>
        <v>0.3902439024390244</v>
      </c>
      <c r="G11" s="21">
        <f t="shared" si="2"/>
        <v>0.45121951219512196</v>
      </c>
      <c r="H11" s="21">
        <f t="shared" si="3"/>
        <v>0.15853658536585366</v>
      </c>
    </row>
    <row r="12" spans="1:8" x14ac:dyDescent="0.25">
      <c r="A12" s="18" t="s">
        <v>8397</v>
      </c>
      <c r="B12" s="20">
        <f>COUNTIFS('Data Table'!$F:$F,"successful",'Data Table'!$D:$D,"&gt;=34999",'Data Table'!$D:$D,"&lt;39999")</f>
        <v>26</v>
      </c>
      <c r="C12" s="20">
        <f>COUNTIFS('Data Table'!$F:$F,"failed",'Data Table'!$D:$D,"&gt;=34999",'Data Table'!$D:$D,"&lt;39999")</f>
        <v>22</v>
      </c>
      <c r="D12" s="20">
        <f>COUNTIFS('Data Table'!$F:$F,"canceled",'Data Table'!$D:$D,"&gt;=34999",'Data Table'!$D:$D,"&lt;39999")</f>
        <v>7</v>
      </c>
      <c r="E12" s="20">
        <f t="shared" si="0"/>
        <v>55</v>
      </c>
      <c r="F12" s="21">
        <f t="shared" si="1"/>
        <v>0.47272727272727272</v>
      </c>
      <c r="G12" s="21">
        <f t="shared" si="2"/>
        <v>0.4</v>
      </c>
      <c r="H12" s="21">
        <f t="shared" si="3"/>
        <v>0.12727272727272726</v>
      </c>
    </row>
    <row r="13" spans="1:8" x14ac:dyDescent="0.25">
      <c r="A13" s="18" t="s">
        <v>8398</v>
      </c>
      <c r="B13" s="20">
        <f>COUNTIFS('Data Table'!$F:$F,"successful",'Data Table'!$D:$D,"&gt;=39999",'Data Table'!$D:$D,"&lt;44999")</f>
        <v>21</v>
      </c>
      <c r="C13" s="20">
        <f>COUNTIFS('Data Table'!$F:$F,"failed",'Data Table'!$D:$D,"&gt;=39999",'Data Table'!$D:$D,"&lt;44999")</f>
        <v>16</v>
      </c>
      <c r="D13" s="20">
        <f>COUNTIFS('Data Table'!$F:$F,"canceled",'Data Table'!$D:$D,"&gt;=39999",'Data Table'!$D:$D,"&lt;44999")</f>
        <v>6</v>
      </c>
      <c r="E13" s="20">
        <f t="shared" si="0"/>
        <v>43</v>
      </c>
      <c r="F13" s="21">
        <f t="shared" si="1"/>
        <v>0.48837209302325579</v>
      </c>
      <c r="G13" s="21">
        <f t="shared" si="2"/>
        <v>0.37209302325581395</v>
      </c>
      <c r="H13" s="21">
        <f t="shared" si="3"/>
        <v>0.13953488372093023</v>
      </c>
    </row>
    <row r="14" spans="1:8" x14ac:dyDescent="0.25">
      <c r="A14" s="18" t="s">
        <v>8399</v>
      </c>
      <c r="B14" s="20">
        <f>COUNTIFS('Data Table'!$F:$F,"successful",'Data Table'!$D:$D,"&gt;=44999",'Data Table'!$D:$D,"&lt;49999")</f>
        <v>6</v>
      </c>
      <c r="C14" s="20">
        <f>COUNTIFS('Data Table'!$F:$F,"failed",'Data Table'!$D:$D,"&gt;=44999",'Data Table'!$D:$D,"&lt;49999")</f>
        <v>11</v>
      </c>
      <c r="D14" s="20">
        <f>COUNTIFS('Data Table'!$F:$F,"canceled",'Data Table'!$D:$D,"&gt;=44999",'Data Table'!$D:$D,"&lt;49999")</f>
        <v>4</v>
      </c>
      <c r="E14" s="20">
        <f t="shared" si="0"/>
        <v>21</v>
      </c>
      <c r="F14" s="21">
        <f t="shared" si="1"/>
        <v>0.2857142857142857</v>
      </c>
      <c r="G14" s="21">
        <f t="shared" si="2"/>
        <v>0.52380952380952384</v>
      </c>
      <c r="H14" s="21">
        <f t="shared" si="3"/>
        <v>0.19047619047619047</v>
      </c>
    </row>
    <row r="15" spans="1:8" x14ac:dyDescent="0.25">
      <c r="A15" s="18" t="s">
        <v>8400</v>
      </c>
      <c r="B15" s="20">
        <f>COUNTIFS('Data Table'!$F:$F,"successful",'Data Table'!$D:$D,"&gt;=50000")</f>
        <v>86</v>
      </c>
      <c r="C15" s="20">
        <f>COUNTIFS('Data Table'!$F:$F,"failed",'Data Table'!$D:$D,"&gt;=50000")</f>
        <v>258</v>
      </c>
      <c r="D15" s="20">
        <f>COUNTIFS('Data Table'!$F:$F,"canceled",'Data Table'!$D:$D,"&gt;=50000")</f>
        <v>100</v>
      </c>
      <c r="E15" s="20">
        <f t="shared" si="0"/>
        <v>444</v>
      </c>
      <c r="F15" s="21">
        <f t="shared" si="1"/>
        <v>0.19369369369369369</v>
      </c>
      <c r="G15" s="21">
        <f t="shared" si="2"/>
        <v>0.58108108108108103</v>
      </c>
      <c r="H15" s="2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Table</vt:lpstr>
      <vt:lpstr>Success &amp; Failed by Category</vt:lpstr>
      <vt:lpstr>Success &amp; Fail by Country</vt:lpstr>
      <vt:lpstr>Months Success, Failed, Cancele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Lesley Chubick</cp:lastModifiedBy>
  <dcterms:created xsi:type="dcterms:W3CDTF">2017-04-20T15:17:24Z</dcterms:created>
  <dcterms:modified xsi:type="dcterms:W3CDTF">2020-04-25T14:32:46Z</dcterms:modified>
</cp:coreProperties>
</file>