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activeX/activeX2.xml" ContentType="application/vnd.ms-office.activeX+xml"/>
  <Override PartName="/xl/activeX/activeX1.xml" ContentType="application/vnd.ms-office.activeX+xml"/>
  <Override PartName="/xl/activeX/activeX2.bin" ContentType="application/vnd.ms-office.activeX"/>
  <Override PartName="/xl/activeX/activeX1.bin" ContentType="application/vnd.ms-office.activeX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codeName="ThisWorkbook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bdc\AC\Temp\"/>
    </mc:Choice>
  </mc:AlternateContent>
  <xr:revisionPtr revIDLastSave="0" documentId="8_{6F543FCC-66D2-4AA1-9B32-0F675E1BFF1F}" xr6:coauthVersionLast="47" xr6:coauthVersionMax="47" xr10:uidLastSave="{00000000-0000-0000-0000-000000000000}"/>
  <bookViews>
    <workbookView xWindow="-60" yWindow="-60" windowWidth="15480" windowHeight="11640" tabRatio="297" xr2:uid="{00000000-000D-0000-FFFF-FFFF00000000}"/>
  </bookViews>
  <sheets>
    <sheet name="Log" sheetId="1" r:id="rId1"/>
  </sheets>
  <definedNames>
    <definedName name="_xlnm._FilterDatabase" localSheetId="0" hidden="1">Log!$A$4:$K$7</definedName>
    <definedName name="_xlnm.Print_Area" localSheetId="0">Log!$A$1:$K$7</definedName>
    <definedName name="_xlnm.Print_Titles" localSheetId="0">Log!$1:$4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Q6" i="1"/>
  <c r="Q5" i="1"/>
  <c r="Q8" i="1"/>
  <c r="O7" i="1"/>
  <c r="O6" i="1"/>
  <c r="O5" i="1"/>
  <c r="N7" i="1"/>
  <c r="N6" i="1"/>
  <c r="N5" i="1"/>
  <c r="M7" i="1"/>
  <c r="M6" i="1"/>
  <c r="M5" i="1"/>
  <c r="M8" i="1"/>
  <c r="P7" i="1"/>
  <c r="P6" i="1"/>
  <c r="P5" i="1"/>
  <c r="P8" i="1"/>
  <c r="R7" i="1"/>
  <c r="R6" i="1"/>
  <c r="R5" i="1"/>
  <c r="AA5" i="1"/>
  <c r="AA6" i="1"/>
  <c r="AA7" i="1"/>
  <c r="Z5" i="1"/>
  <c r="Z6" i="1"/>
  <c r="Z7" i="1"/>
  <c r="Y5" i="1"/>
  <c r="Y6" i="1"/>
  <c r="Y7" i="1"/>
  <c r="X5" i="1"/>
  <c r="X6" i="1"/>
  <c r="X7" i="1"/>
  <c r="W5" i="1"/>
  <c r="W6" i="1"/>
  <c r="W7" i="1"/>
  <c r="V5" i="1"/>
  <c r="V6" i="1"/>
  <c r="V7" i="1"/>
  <c r="U5" i="1"/>
  <c r="U6" i="1"/>
  <c r="U7" i="1"/>
  <c r="T5" i="1"/>
  <c r="T6" i="1"/>
  <c r="T7" i="1"/>
  <c r="S5" i="1"/>
  <c r="S6" i="1"/>
  <c r="S7" i="1"/>
  <c r="R8" i="1"/>
  <c r="Z8" i="1"/>
  <c r="Y8" i="1"/>
  <c r="N8" i="1"/>
  <c r="O8" i="1"/>
  <c r="AA8" i="1"/>
  <c r="U8" i="1"/>
  <c r="S8" i="1"/>
  <c r="X8" i="1"/>
  <c r="W8" i="1"/>
  <c r="V8" i="1"/>
  <c r="T8" i="1"/>
</calcChain>
</file>

<file path=xl/sharedStrings.xml><?xml version="1.0" encoding="utf-8"?>
<sst xmlns="http://schemas.openxmlformats.org/spreadsheetml/2006/main" count="46" uniqueCount="44">
  <si>
    <t>CÓDIGO PROYECTO</t>
  </si>
  <si>
    <t>NOMBRE DEL PROYECTO</t>
  </si>
  <si>
    <t>TIPO PROBLEMA</t>
  </si>
  <si>
    <t>COMUNICADOR</t>
  </si>
  <si>
    <t>PRIORIDAD</t>
  </si>
  <si>
    <t>ACCIONES</t>
  </si>
  <si>
    <t>STATUS</t>
  </si>
  <si>
    <t>Responsable de la Accion</t>
  </si>
  <si>
    <t>FECHA</t>
  </si>
  <si>
    <t>problemas por criticidad</t>
  </si>
  <si>
    <t>pendientes</t>
  </si>
  <si>
    <t>Nº</t>
  </si>
  <si>
    <t>DE PROBLEMA</t>
  </si>
  <si>
    <t>DESCRIPCIÓN</t>
  </si>
  <si>
    <t>CORRECTIVAS PROPUESTAS</t>
  </si>
  <si>
    <t>CORRECTIVAS TOMADAS</t>
  </si>
  <si>
    <t>SOLUCIÓN</t>
  </si>
  <si>
    <t>A y PEND</t>
  </si>
  <si>
    <t>A y OK</t>
  </si>
  <si>
    <t>B y PEND</t>
  </si>
  <si>
    <t>B y OK</t>
  </si>
  <si>
    <t>C y PEND</t>
  </si>
  <si>
    <t>C y OK</t>
  </si>
  <si>
    <t>&gt; 7d</t>
  </si>
  <si>
    <t>7d</t>
  </si>
  <si>
    <t>6d</t>
  </si>
  <si>
    <t>5d</t>
  </si>
  <si>
    <t>4d</t>
  </si>
  <si>
    <t>3d</t>
  </si>
  <si>
    <t>2d</t>
  </si>
  <si>
    <t>1d</t>
  </si>
  <si>
    <t>hoy</t>
  </si>
  <si>
    <t>De Personal</t>
  </si>
  <si>
    <t>Jose Perez</t>
  </si>
  <si>
    <t>2 empleados se pelean fisicamente en una operación de mineria</t>
  </si>
  <si>
    <t>Alta</t>
  </si>
  <si>
    <t>Se hablara con ambos empleados y de acuerdo al protocolo se depedira a ambos de la compañía por poner en riesgo sus vidas y la de los demas</t>
  </si>
  <si>
    <t>En Proceso</t>
  </si>
  <si>
    <t>Gerente de Operaciones</t>
  </si>
  <si>
    <t>TIPOS DE PROBLEMAS</t>
  </si>
  <si>
    <r>
      <t>·</t>
    </r>
    <r>
      <rPr>
        <sz val="7"/>
        <rFont val="Times New Roman"/>
        <family val="1"/>
      </rPr>
      <t xml:space="preserve">  </t>
    </r>
    <r>
      <rPr>
        <sz val="8"/>
        <rFont val="Arial"/>
        <family val="2"/>
      </rPr>
      <t>De Producto: Impacto en alcance, cambios o ampliaciones en las funcionalidades.</t>
    </r>
  </si>
  <si>
    <r>
      <t>·</t>
    </r>
    <r>
      <rPr>
        <sz val="7"/>
        <rFont val="Times New Roman"/>
        <family val="1"/>
      </rPr>
      <t xml:space="preserve">  </t>
    </r>
    <r>
      <rPr>
        <sz val="8"/>
        <rFont val="Arial"/>
        <family val="2"/>
      </rPr>
      <t>Tecnológico: Disponibilidad de las herramientas de desarrollo o cambios durante el desarrollo del proyecto.</t>
    </r>
  </si>
  <si>
    <r>
      <t>·</t>
    </r>
    <r>
      <rPr>
        <sz val="7"/>
        <rFont val="Times New Roman"/>
        <family val="1"/>
      </rPr>
      <t xml:space="preserve">  </t>
    </r>
    <r>
      <rPr>
        <sz val="8"/>
        <rFont val="Arial"/>
        <family val="2"/>
      </rPr>
      <t>De Personal: Temas que impacten en el desempeño de las personas en el proyecto.</t>
    </r>
  </si>
  <si>
    <t>·  Desarrollo de Proyecto: Se alteran los plazos de los entregables durante la gestión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</si>
</sst>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Tahoma"/>
    </font>
    <font>
      <sz val="8"/>
      <name val="Arial"/>
      <family val="2"/>
    </font>
    <font>
      <sz val="8"/>
      <color indexed="32"/>
      <name val="Arial"/>
      <family val="2"/>
    </font>
    <font>
      <sz val="9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8"/>
      <name val="Tahoma"/>
      <family val="2"/>
    </font>
    <font>
      <b/>
      <sz val="9"/>
      <name val="Tahoma"/>
      <family val="2"/>
    </font>
    <font>
      <b/>
      <sz val="11"/>
      <name val="Arial"/>
      <family val="2"/>
    </font>
    <font>
      <sz val="7"/>
      <name val="Symbol"/>
      <family val="1"/>
      <charset val="2"/>
    </font>
    <font>
      <sz val="7"/>
      <name val="Times New Roman"/>
      <family val="1"/>
    </font>
    <font>
      <b/>
      <sz val="8"/>
      <name val="Arial"/>
      <family val="2"/>
    </font>
    <font>
      <sz val="9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vertical="distributed"/>
    </xf>
    <xf numFmtId="0" fontId="1" fillId="0" borderId="0" xfId="0" applyFont="1" applyAlignment="1">
      <alignment horizontal="left" vertical="distributed"/>
    </xf>
    <xf numFmtId="0" fontId="1" fillId="0" borderId="0" xfId="0" applyFont="1" applyAlignment="1">
      <alignment horizontal="center" vertical="distributed"/>
    </xf>
    <xf numFmtId="14" fontId="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1" fillId="0" borderId="3" xfId="0" applyFont="1" applyBorder="1" applyAlignment="1">
      <alignment horizontal="left" vertical="top" wrapText="1"/>
    </xf>
    <xf numFmtId="14" fontId="1" fillId="0" borderId="3" xfId="0" applyNumberFormat="1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1" fillId="0" borderId="0" xfId="0" applyFont="1"/>
    <xf numFmtId="0" fontId="1" fillId="0" borderId="3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Continuous"/>
    </xf>
    <xf numFmtId="0" fontId="7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Continuous"/>
    </xf>
    <xf numFmtId="0" fontId="7" fillId="0" borderId="7" xfId="0" applyFont="1" applyBorder="1" applyAlignment="1">
      <alignment horizontal="center"/>
    </xf>
    <xf numFmtId="0" fontId="7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2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447675</xdr:colOff>
          <xdr:row>0</xdr:row>
          <xdr:rowOff>28575</xdr:rowOff>
        </xdr:from>
        <xdr:to>
          <xdr:col>4</xdr:col>
          <xdr:colOff>742950</xdr:colOff>
          <xdr:row>0</xdr:row>
          <xdr:rowOff>228600</xdr:rowOff>
        </xdr:to>
        <xdr:sp macro="" textlink="">
          <xdr:nvSpPr>
            <xdr:cNvPr id="1037" name="TextBox1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F7DF95FF-D17F-58C2-05B9-ED8DCAE4C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438150</xdr:colOff>
          <xdr:row>1</xdr:row>
          <xdr:rowOff>9525</xdr:rowOff>
        </xdr:from>
        <xdr:to>
          <xdr:col>5</xdr:col>
          <xdr:colOff>47625</xdr:colOff>
          <xdr:row>1</xdr:row>
          <xdr:rowOff>209550</xdr:rowOff>
        </xdr:to>
        <xdr:sp macro="" textlink="">
          <xdr:nvSpPr>
            <xdr:cNvPr id="1038" name="TextBox2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1031941A-B7CA-D165-49AF-B709706D5B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AA13"/>
  <sheetViews>
    <sheetView showGridLines="0" tabSelected="1" zoomScaleNormal="100" workbookViewId="0">
      <pane ySplit="4" topLeftCell="A5" activePane="bottomLeft" state="frozen"/>
      <selection pane="bottomLeft" activeCell="H16" sqref="H16"/>
    </sheetView>
  </sheetViews>
  <sheetFormatPr defaultRowHeight="11.25"/>
  <cols>
    <col min="1" max="1" width="6.140625" style="1" customWidth="1"/>
    <col min="2" max="2" width="11.42578125" style="1" customWidth="1"/>
    <col min="3" max="3" width="15.5703125" style="1" customWidth="1"/>
    <col min="4" max="4" width="9.28515625" style="1" customWidth="1"/>
    <col min="5" max="5" width="45.28515625" style="1" customWidth="1"/>
    <col min="6" max="6" width="8.7109375" style="1" customWidth="1"/>
    <col min="7" max="7" width="28.85546875" style="1" customWidth="1"/>
    <col min="8" max="8" width="25.7109375" style="1" customWidth="1"/>
    <col min="9" max="10" width="12.5703125" style="1" customWidth="1"/>
    <col min="11" max="11" width="9.28515625" style="1" customWidth="1"/>
    <col min="12" max="12" width="9.140625" style="1" customWidth="1"/>
    <col min="13" max="18" width="11.7109375" style="1" hidden="1" customWidth="1"/>
    <col min="19" max="27" width="9.140625" style="1" hidden="1" customWidth="1"/>
    <col min="28" max="256" width="11.42578125" style="1" customWidth="1"/>
    <col min="257" max="16384" width="9.140625" style="1"/>
  </cols>
  <sheetData>
    <row r="1" spans="1:27" s="4" customFormat="1" ht="24.75" customHeight="1">
      <c r="A1" s="16" t="s">
        <v>0</v>
      </c>
      <c r="B1" s="16"/>
      <c r="K1" s="13"/>
    </row>
    <row r="2" spans="1:27" s="4" customFormat="1" ht="33.75" customHeight="1">
      <c r="A2" s="17" t="s">
        <v>1</v>
      </c>
      <c r="B2" s="17"/>
      <c r="K2" s="13"/>
    </row>
    <row r="3" spans="1:27" s="4" customFormat="1" ht="12" customHeight="1">
      <c r="A3" s="14"/>
      <c r="B3" s="31" t="s">
        <v>2</v>
      </c>
      <c r="C3" s="22" t="s">
        <v>3</v>
      </c>
      <c r="D3" s="27"/>
      <c r="E3" s="14"/>
      <c r="F3" s="34" t="s">
        <v>4</v>
      </c>
      <c r="G3" s="28" t="s">
        <v>5</v>
      </c>
      <c r="H3" s="28" t="s">
        <v>5</v>
      </c>
      <c r="I3" s="31" t="s">
        <v>6</v>
      </c>
      <c r="J3" s="31" t="s">
        <v>7</v>
      </c>
      <c r="K3" s="29" t="s">
        <v>8</v>
      </c>
      <c r="M3" s="5" t="s">
        <v>9</v>
      </c>
      <c r="N3" s="6"/>
      <c r="O3" s="6"/>
      <c r="P3" s="6"/>
      <c r="Q3" s="6"/>
      <c r="R3" s="6"/>
      <c r="S3" s="7" t="s">
        <v>10</v>
      </c>
      <c r="T3" s="7"/>
      <c r="U3" s="7"/>
      <c r="V3" s="7"/>
      <c r="W3" s="7"/>
      <c r="X3" s="7"/>
      <c r="Y3" s="7"/>
      <c r="Z3" s="7"/>
      <c r="AA3" s="7"/>
    </row>
    <row r="4" spans="1:27" s="4" customFormat="1" ht="25.5" customHeight="1">
      <c r="A4" s="15" t="s">
        <v>11</v>
      </c>
      <c r="B4" s="32"/>
      <c r="C4" s="23" t="s">
        <v>12</v>
      </c>
      <c r="D4" s="15" t="s">
        <v>8</v>
      </c>
      <c r="E4" s="15" t="s">
        <v>13</v>
      </c>
      <c r="F4" s="35"/>
      <c r="G4" s="30" t="s">
        <v>14</v>
      </c>
      <c r="H4" s="30" t="s">
        <v>15</v>
      </c>
      <c r="I4" s="32"/>
      <c r="J4" s="33"/>
      <c r="K4" s="30" t="s">
        <v>16</v>
      </c>
      <c r="M4" s="8" t="s">
        <v>17</v>
      </c>
      <c r="N4" s="8" t="s">
        <v>18</v>
      </c>
      <c r="O4" s="8" t="s">
        <v>19</v>
      </c>
      <c r="P4" s="8" t="s">
        <v>20</v>
      </c>
      <c r="Q4" s="8" t="s">
        <v>21</v>
      </c>
      <c r="R4" s="8" t="s">
        <v>22</v>
      </c>
      <c r="S4" s="9" t="s">
        <v>23</v>
      </c>
      <c r="T4" s="9" t="s">
        <v>24</v>
      </c>
      <c r="U4" s="9" t="s">
        <v>25</v>
      </c>
      <c r="V4" s="9" t="s">
        <v>26</v>
      </c>
      <c r="W4" s="9" t="s">
        <v>27</v>
      </c>
      <c r="X4" s="9" t="s">
        <v>28</v>
      </c>
      <c r="Y4" s="9" t="s">
        <v>29</v>
      </c>
      <c r="Z4" s="9" t="s">
        <v>30</v>
      </c>
      <c r="AA4" s="9" t="s">
        <v>31</v>
      </c>
    </row>
    <row r="5" spans="1:27" s="10" customFormat="1" ht="45">
      <c r="A5" s="21">
        <v>1</v>
      </c>
      <c r="B5" s="21" t="s">
        <v>32</v>
      </c>
      <c r="C5" s="18" t="s">
        <v>33</v>
      </c>
      <c r="D5" s="19">
        <v>44890</v>
      </c>
      <c r="E5" s="18" t="s">
        <v>34</v>
      </c>
      <c r="F5" s="26" t="s">
        <v>35</v>
      </c>
      <c r="G5" s="18" t="s">
        <v>36</v>
      </c>
      <c r="H5" s="18"/>
      <c r="I5" s="18" t="s">
        <v>37</v>
      </c>
      <c r="J5" s="18" t="s">
        <v>38</v>
      </c>
      <c r="K5" s="19">
        <v>44890</v>
      </c>
      <c r="M5" s="11" t="e">
        <f>AND($J5="PEND",#REF!="A")</f>
        <v>#REF!</v>
      </c>
      <c r="N5" s="11" t="e">
        <f>AND($J5="OK",#REF!="A")</f>
        <v>#REF!</v>
      </c>
      <c r="O5" s="11" t="e">
        <f>AND($J5="PEND",#REF!="B")</f>
        <v>#REF!</v>
      </c>
      <c r="P5" s="11" t="e">
        <f>AND($J5="OK",#REF!="B")</f>
        <v>#REF!</v>
      </c>
      <c r="Q5" s="11" t="e">
        <f>AND($J5="PEND",#REF!="C")</f>
        <v>#REF!</v>
      </c>
      <c r="R5" s="11" t="e">
        <f>AND($J5="OK",#REF!="C")</f>
        <v>#REF!</v>
      </c>
      <c r="S5" s="12">
        <f>IF($J5="PEND",IF(#REF!&gt;7,1,0),0)</f>
        <v>0</v>
      </c>
      <c r="T5" s="12">
        <f>IF($J5="PEND",IF(#REF!=7,1,0),0)</f>
        <v>0</v>
      </c>
      <c r="U5" s="12">
        <f>IF($J5="PEND",IF(#REF!=6,1,0),0)</f>
        <v>0</v>
      </c>
      <c r="V5" s="12">
        <f>IF($J5="PEND",IF(#REF!=5,1,0),0)</f>
        <v>0</v>
      </c>
      <c r="W5" s="12">
        <f>IF($J5="PEND",IF(#REF!=4,1,0),0)</f>
        <v>0</v>
      </c>
      <c r="X5" s="12">
        <f>IF($J5="PEND",IF(#REF!=3,1,0),0)</f>
        <v>0</v>
      </c>
      <c r="Y5" s="12">
        <f>IF($J5="PEND",IF(#REF!=2,1,0),0)</f>
        <v>0</v>
      </c>
      <c r="Z5" s="12">
        <f>IF($J5="PEND",IF(#REF!=1,1,0),0)</f>
        <v>0</v>
      </c>
      <c r="AA5" s="12">
        <f>IF($J5="PEND",IF(#REF!=0,1,0),0)</f>
        <v>0</v>
      </c>
    </row>
    <row r="6" spans="1:27">
      <c r="A6" s="21">
        <v>2</v>
      </c>
      <c r="B6" s="21"/>
      <c r="C6" s="18"/>
      <c r="D6" s="19"/>
      <c r="E6" s="18"/>
      <c r="F6" s="18"/>
      <c r="G6" s="20"/>
      <c r="H6" s="20"/>
      <c r="I6" s="20"/>
      <c r="J6" s="20"/>
      <c r="K6" s="19"/>
      <c r="M6" s="2" t="e">
        <f>AND($J6="PEND",#REF!="A")</f>
        <v>#REF!</v>
      </c>
      <c r="N6" s="2" t="e">
        <f>AND($J6="OK",#REF!="A")</f>
        <v>#REF!</v>
      </c>
      <c r="O6" s="2" t="e">
        <f>AND($J6="PEND",#REF!="B")</f>
        <v>#REF!</v>
      </c>
      <c r="P6" s="2" t="e">
        <f>AND($J6="OK",#REF!="B")</f>
        <v>#REF!</v>
      </c>
      <c r="Q6" s="2" t="e">
        <f>AND($J6="PEND",#REF!="C")</f>
        <v>#REF!</v>
      </c>
      <c r="R6" s="2" t="e">
        <f>AND($J6="OK",#REF!="C")</f>
        <v>#REF!</v>
      </c>
      <c r="S6" s="3">
        <f>IF($J6="PEND",IF(#REF!&gt;7,1,0),0)</f>
        <v>0</v>
      </c>
      <c r="T6" s="3">
        <f>IF($J6="PEND",IF(#REF!=7,1,0),0)</f>
        <v>0</v>
      </c>
      <c r="U6" s="3">
        <f>IF($J6="PEND",IF(#REF!=6,1,0),0)</f>
        <v>0</v>
      </c>
      <c r="V6" s="3">
        <f>IF($J6="PEND",IF(#REF!=5,1,0),0)</f>
        <v>0</v>
      </c>
      <c r="W6" s="3">
        <f>IF($J6="PEND",IF(#REF!=4,1,0),0)</f>
        <v>0</v>
      </c>
      <c r="X6" s="3">
        <f>IF($J6="PEND",IF(#REF!=3,1,0),0)</f>
        <v>0</v>
      </c>
      <c r="Y6" s="3">
        <f>IF($J6="PEND",IF(#REF!=2,1,0),0)</f>
        <v>0</v>
      </c>
      <c r="Z6" s="3">
        <f>IF($J6="PEND",IF(#REF!=1,1,0),0)</f>
        <v>0</v>
      </c>
      <c r="AA6" s="3">
        <f>IF($J6="PEND",IF(#REF!=0,1,0),0)</f>
        <v>0</v>
      </c>
    </row>
    <row r="7" spans="1:27">
      <c r="A7" s="21">
        <v>3</v>
      </c>
      <c r="B7" s="21"/>
      <c r="C7" s="18"/>
      <c r="D7" s="19"/>
      <c r="E7" s="18"/>
      <c r="F7" s="18"/>
      <c r="G7" s="20"/>
      <c r="H7" s="20"/>
      <c r="I7" s="20"/>
      <c r="J7" s="20"/>
      <c r="K7" s="19"/>
      <c r="M7" s="2" t="e">
        <f>AND($J7="PEND",#REF!="A")</f>
        <v>#REF!</v>
      </c>
      <c r="N7" s="2" t="e">
        <f>AND($J7="OK",#REF!="A")</f>
        <v>#REF!</v>
      </c>
      <c r="O7" s="2" t="e">
        <f>AND($J7="PEND",#REF!="B")</f>
        <v>#REF!</v>
      </c>
      <c r="P7" s="2" t="e">
        <f>AND($J7="OK",#REF!="B")</f>
        <v>#REF!</v>
      </c>
      <c r="Q7" s="2" t="e">
        <f>AND($J7="PEND",#REF!="C")</f>
        <v>#REF!</v>
      </c>
      <c r="R7" s="2" t="e">
        <f>AND($J7="OK",#REF!="C")</f>
        <v>#REF!</v>
      </c>
      <c r="S7" s="3">
        <f>IF($J7="PEND",IF(#REF!&gt;7,1,0),0)</f>
        <v>0</v>
      </c>
      <c r="T7" s="3">
        <f>IF($J7="PEND",IF(#REF!=7,1,0),0)</f>
        <v>0</v>
      </c>
      <c r="U7" s="3">
        <f>IF($J7="PEND",IF(#REF!=6,1,0),0)</f>
        <v>0</v>
      </c>
      <c r="V7" s="3">
        <f>IF($J7="PEND",IF(#REF!=5,1,0),0)</f>
        <v>0</v>
      </c>
      <c r="W7" s="3">
        <f>IF($J7="PEND",IF(#REF!=4,1,0),0)</f>
        <v>0</v>
      </c>
      <c r="X7" s="3">
        <f>IF($J7="PEND",IF(#REF!=3,1,0),0)</f>
        <v>0</v>
      </c>
      <c r="Y7" s="3">
        <f>IF($J7="PEND",IF(#REF!=2,1,0),0)</f>
        <v>0</v>
      </c>
      <c r="Z7" s="3">
        <f>IF($J7="PEND",IF(#REF!=1,1,0),0)</f>
        <v>0</v>
      </c>
      <c r="AA7" s="3">
        <f>IF($J7="PEND",IF(#REF!=0,1,0),0)</f>
        <v>0</v>
      </c>
    </row>
    <row r="8" spans="1:27">
      <c r="M8" s="1">
        <f t="shared" ref="M8:R8" si="0">COUNTIF(M5:M7,"verdadero")</f>
        <v>0</v>
      </c>
      <c r="N8" s="1">
        <f t="shared" si="0"/>
        <v>0</v>
      </c>
      <c r="O8" s="1">
        <f t="shared" si="0"/>
        <v>0</v>
      </c>
      <c r="P8" s="1">
        <f t="shared" si="0"/>
        <v>0</v>
      </c>
      <c r="Q8" s="1">
        <f t="shared" si="0"/>
        <v>0</v>
      </c>
      <c r="R8" s="1">
        <f t="shared" si="0"/>
        <v>0</v>
      </c>
      <c r="S8" s="1">
        <f t="shared" ref="S8:AA8" si="1">SUM(S5:S7)</f>
        <v>0</v>
      </c>
      <c r="T8" s="1">
        <f t="shared" si="1"/>
        <v>0</v>
      </c>
      <c r="U8" s="1">
        <f t="shared" si="1"/>
        <v>0</v>
      </c>
      <c r="V8" s="1">
        <f t="shared" si="1"/>
        <v>0</v>
      </c>
      <c r="W8" s="1">
        <f t="shared" si="1"/>
        <v>0</v>
      </c>
      <c r="X8" s="1">
        <f t="shared" si="1"/>
        <v>0</v>
      </c>
      <c r="Y8" s="1">
        <f t="shared" si="1"/>
        <v>0</v>
      </c>
      <c r="Z8" s="1">
        <f t="shared" si="1"/>
        <v>0</v>
      </c>
      <c r="AA8" s="1">
        <f t="shared" si="1"/>
        <v>0</v>
      </c>
    </row>
    <row r="9" spans="1:27">
      <c r="B9" s="25" t="s">
        <v>39</v>
      </c>
    </row>
    <row r="10" spans="1:27">
      <c r="B10" s="24" t="s">
        <v>40</v>
      </c>
    </row>
    <row r="11" spans="1:27">
      <c r="B11" s="24" t="s">
        <v>41</v>
      </c>
    </row>
    <row r="12" spans="1:27">
      <c r="B12" s="24" t="s">
        <v>42</v>
      </c>
    </row>
    <row r="13" spans="1:27">
      <c r="A13" s="24"/>
      <c r="B13" s="1" t="s">
        <v>43</v>
      </c>
    </row>
  </sheetData>
  <mergeCells count="4">
    <mergeCell ref="I3:I4"/>
    <mergeCell ref="B3:B4"/>
    <mergeCell ref="J3:J4"/>
    <mergeCell ref="F3:F4"/>
  </mergeCells>
  <phoneticPr fontId="6" type="noConversion"/>
  <dataValidations count="1">
    <dataValidation type="list" allowBlank="1" showInputMessage="1" showErrorMessage="1" sqref="I5:I7 J6:J7" xr:uid="{00000000-0002-0000-0000-000000000000}">
      <formula1>"Pendiente,En Proceso,Cancelado,Resuelto"</formula1>
    </dataValidation>
  </dataValidations>
  <printOptions horizontalCentered="1"/>
  <pageMargins left="0.78740157480314965" right="0.78740157480314965" top="0.94" bottom="0.78740157480314965" header="0.42" footer="0.51181102362204722"/>
  <pageSetup paperSize="9" scale="83" fitToHeight="6" orientation="landscape" horizontalDpi="300" verticalDpi="300" r:id="rId1"/>
  <headerFooter alignWithMargins="0">
    <oddHeader>&amp;C&amp;"Arial,Negrita"&amp;16LOG DE PROBLEMAS DEL PROYECTO</oddHeader>
    <oddFooter>&amp;R&amp;P de &amp;N</oddFooter>
  </headerFooter>
  <drawing r:id="rId2"/>
  <legacyDrawing r:id="rId3"/>
  <controls>
    <mc:AlternateContent xmlns:mc="http://schemas.openxmlformats.org/markup-compatibility/2006">
      <mc:Choice Requires="x14">
        <control shapeId="1037" r:id="rId6" name="TextBox1">
          <controlPr defaultSize="0" autoLine="0" r:id="rId7">
            <anchor moveWithCells="1">
              <from>
                <xdr:col>3</xdr:col>
                <xdr:colOff>447675</xdr:colOff>
                <xdr:row>0</xdr:row>
                <xdr:rowOff>28575</xdr:rowOff>
              </from>
              <to>
                <xdr:col>4</xdr:col>
                <xdr:colOff>742950</xdr:colOff>
                <xdr:row>0</xdr:row>
                <xdr:rowOff>228600</xdr:rowOff>
              </to>
            </anchor>
          </controlPr>
        </control>
      </mc:Choice>
      <mc:Fallback>
        <control shapeId="1037" r:id="rId6" name="TextBox1"/>
      </mc:Fallback>
    </mc:AlternateContent>
    <mc:AlternateContent xmlns:mc="http://schemas.openxmlformats.org/markup-compatibility/2006">
      <mc:Choice Requires="x14">
        <control shapeId="1038" r:id="rId4" name="TextBox2">
          <controlPr defaultSize="0" autoLine="0" r:id="rId5">
            <anchor moveWithCells="1">
              <from>
                <xdr:col>3</xdr:col>
                <xdr:colOff>438150</xdr:colOff>
                <xdr:row>1</xdr:row>
                <xdr:rowOff>9525</xdr:rowOff>
              </from>
              <to>
                <xdr:col>5</xdr:col>
                <xdr:colOff>47625</xdr:colOff>
                <xdr:row>1</xdr:row>
                <xdr:rowOff>209550</xdr:rowOff>
              </to>
            </anchor>
          </controlPr>
        </control>
      </mc:Choice>
      <mc:Fallback>
        <control shapeId="1038" r:id="rId4" name="TextBox2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GPM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GPM</dc:creator>
  <cp:keywords/>
  <dc:description/>
  <cp:lastModifiedBy>LUZ QUICHIZ HUARACHA</cp:lastModifiedBy>
  <cp:revision/>
  <dcterms:created xsi:type="dcterms:W3CDTF">2000-03-22T14:38:38Z</dcterms:created>
  <dcterms:modified xsi:type="dcterms:W3CDTF">2023-01-03T19:40:32Z</dcterms:modified>
  <cp:category/>
  <cp:contentStatus/>
</cp:coreProperties>
</file>