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https://fedegroupit-my.sharepoint.com/personal/chef_manin_fedegroup_it/Documents/Desktop/"/>
    </mc:Choice>
  </mc:AlternateContent>
  <xr:revisionPtr revIDLastSave="0" documentId="8_{3F305F2B-E6CC-4694-AB11-452ECF69DD72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31-06" sheetId="16" r:id="rId1"/>
    <sheet name="07-13" sheetId="18" r:id="rId2"/>
    <sheet name="14-20" sheetId="19" r:id="rId3"/>
    <sheet name="21-27" sheetId="20" r:id="rId4"/>
    <sheet name="28-04" sheetId="21" r:id="rId5"/>
    <sheet name="Foglio1" sheetId="17" r:id="rId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9" l="1"/>
  <c r="M16" i="17"/>
  <c r="J33" i="17"/>
  <c r="J34" i="17"/>
  <c r="J35" i="17"/>
  <c r="J36" i="17"/>
  <c r="E33" i="17"/>
  <c r="F33" i="17"/>
  <c r="K33" i="17" s="1"/>
  <c r="G33" i="17"/>
  <c r="H33" i="17"/>
  <c r="E34" i="17"/>
  <c r="F34" i="17"/>
  <c r="K34" i="17" s="1"/>
  <c r="G34" i="17"/>
  <c r="H34" i="17"/>
  <c r="E35" i="17"/>
  <c r="F35" i="17"/>
  <c r="K35" i="17" s="1"/>
  <c r="G35" i="17"/>
  <c r="H35" i="17"/>
  <c r="E36" i="17"/>
  <c r="F36" i="17"/>
  <c r="K36" i="17" s="1"/>
  <c r="G36" i="17"/>
  <c r="H36" i="17"/>
  <c r="N6" i="21"/>
  <c r="L6" i="21"/>
  <c r="J6" i="21"/>
  <c r="H6" i="21"/>
  <c r="N6" i="18"/>
  <c r="L6" i="18"/>
  <c r="J6" i="18"/>
  <c r="H6" i="18"/>
  <c r="F6" i="18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F9" i="17"/>
  <c r="K9" i="17" s="1"/>
  <c r="G9" i="17"/>
  <c r="H9" i="17"/>
  <c r="B6" i="18" s="1"/>
  <c r="F10" i="17"/>
  <c r="K10" i="17" s="1"/>
  <c r="G10" i="17"/>
  <c r="H10" i="17"/>
  <c r="D6" i="18" s="1"/>
  <c r="F11" i="17"/>
  <c r="K11" i="17" s="1"/>
  <c r="G11" i="17"/>
  <c r="H11" i="17"/>
  <c r="F12" i="17"/>
  <c r="K12" i="17" s="1"/>
  <c r="G12" i="17"/>
  <c r="H12" i="17"/>
  <c r="F13" i="17"/>
  <c r="K13" i="17" s="1"/>
  <c r="G13" i="17"/>
  <c r="H13" i="17"/>
  <c r="F14" i="17"/>
  <c r="K14" i="17" s="1"/>
  <c r="G14" i="17"/>
  <c r="H14" i="17"/>
  <c r="F15" i="17"/>
  <c r="K15" i="17" s="1"/>
  <c r="G15" i="17"/>
  <c r="H15" i="17"/>
  <c r="F16" i="17"/>
  <c r="K16" i="17" s="1"/>
  <c r="G16" i="17"/>
  <c r="H16" i="17"/>
  <c r="B6" i="19" s="1"/>
  <c r="F17" i="17"/>
  <c r="K17" i="17" s="1"/>
  <c r="G17" i="17"/>
  <c r="H17" i="17"/>
  <c r="F18" i="17"/>
  <c r="K18" i="17" s="1"/>
  <c r="G18" i="17"/>
  <c r="H18" i="17"/>
  <c r="F6" i="19" s="1"/>
  <c r="F19" i="17"/>
  <c r="K19" i="17" s="1"/>
  <c r="G19" i="17"/>
  <c r="H19" i="17"/>
  <c r="H6" i="19" s="1"/>
  <c r="F20" i="17"/>
  <c r="K20" i="17" s="1"/>
  <c r="G20" i="17"/>
  <c r="H20" i="17"/>
  <c r="F21" i="17"/>
  <c r="K21" i="17" s="1"/>
  <c r="G21" i="17"/>
  <c r="H21" i="17"/>
  <c r="L6" i="19" s="1"/>
  <c r="F22" i="17"/>
  <c r="K22" i="17" s="1"/>
  <c r="G22" i="17"/>
  <c r="H22" i="17"/>
  <c r="N6" i="19" s="1"/>
  <c r="F23" i="17"/>
  <c r="K23" i="17" s="1"/>
  <c r="G23" i="17"/>
  <c r="H23" i="17"/>
  <c r="B6" i="20" s="1"/>
  <c r="F24" i="17"/>
  <c r="K24" i="17" s="1"/>
  <c r="G24" i="17"/>
  <c r="H24" i="17"/>
  <c r="D6" i="20" s="1"/>
  <c r="F25" i="17"/>
  <c r="K25" i="17" s="1"/>
  <c r="G25" i="17"/>
  <c r="H25" i="17"/>
  <c r="F6" i="20" s="1"/>
  <c r="F26" i="17"/>
  <c r="K26" i="17" s="1"/>
  <c r="G26" i="17"/>
  <c r="H26" i="17"/>
  <c r="H6" i="20" s="1"/>
  <c r="F27" i="17"/>
  <c r="K27" i="17" s="1"/>
  <c r="G27" i="17"/>
  <c r="H27" i="17"/>
  <c r="J6" i="20" s="1"/>
  <c r="F28" i="17"/>
  <c r="K28" i="17" s="1"/>
  <c r="G28" i="17"/>
  <c r="H28" i="17"/>
  <c r="L6" i="20" s="1"/>
  <c r="F29" i="17"/>
  <c r="K29" i="17" s="1"/>
  <c r="G29" i="17"/>
  <c r="H29" i="17"/>
  <c r="N6" i="20" s="1"/>
  <c r="F30" i="17"/>
  <c r="K30" i="17" s="1"/>
  <c r="G30" i="17"/>
  <c r="H30" i="17"/>
  <c r="F31" i="17"/>
  <c r="K31" i="17" s="1"/>
  <c r="G31" i="17"/>
  <c r="H31" i="17"/>
  <c r="D6" i="21" s="1"/>
  <c r="F32" i="17"/>
  <c r="K32" i="17" s="1"/>
  <c r="G32" i="17"/>
  <c r="H32" i="17"/>
  <c r="F6" i="21" s="1"/>
  <c r="AB15" i="21"/>
  <c r="AC15" i="21" s="1"/>
  <c r="AD15" i="21" s="1"/>
  <c r="AE15" i="21" s="1"/>
  <c r="AB14" i="21"/>
  <c r="AC14" i="21" s="1"/>
  <c r="AD14" i="21" s="1"/>
  <c r="AE14" i="21" s="1"/>
  <c r="AB13" i="21"/>
  <c r="AC13" i="21" s="1"/>
  <c r="AD13" i="21" s="1"/>
  <c r="AE13" i="21" s="1"/>
  <c r="AB12" i="21"/>
  <c r="AC12" i="21" s="1"/>
  <c r="AD12" i="21" s="1"/>
  <c r="AE12" i="21" s="1"/>
  <c r="AB11" i="21"/>
  <c r="AC11" i="21" s="1"/>
  <c r="AD11" i="21" s="1"/>
  <c r="AE11" i="21" s="1"/>
  <c r="AB10" i="21"/>
  <c r="AC10" i="21" s="1"/>
  <c r="AD10" i="21" s="1"/>
  <c r="AE10" i="21" s="1"/>
  <c r="AB9" i="21"/>
  <c r="AC9" i="21" s="1"/>
  <c r="AD9" i="21" s="1"/>
  <c r="AE9" i="21" s="1"/>
  <c r="AB15" i="20"/>
  <c r="AC15" i="20" s="1"/>
  <c r="AD15" i="20" s="1"/>
  <c r="AE15" i="20" s="1"/>
  <c r="AB14" i="20"/>
  <c r="AC14" i="20" s="1"/>
  <c r="AD14" i="20" s="1"/>
  <c r="AE14" i="20" s="1"/>
  <c r="AB13" i="20"/>
  <c r="AC13" i="20" s="1"/>
  <c r="AD13" i="20" s="1"/>
  <c r="AE13" i="20" s="1"/>
  <c r="AB12" i="20"/>
  <c r="AC12" i="20" s="1"/>
  <c r="AD12" i="20" s="1"/>
  <c r="AE12" i="20" s="1"/>
  <c r="AB11" i="20"/>
  <c r="AC11" i="20" s="1"/>
  <c r="AD11" i="20" s="1"/>
  <c r="AE11" i="20" s="1"/>
  <c r="AB10" i="20"/>
  <c r="AC10" i="20" s="1"/>
  <c r="AD10" i="20" s="1"/>
  <c r="AE10" i="20" s="1"/>
  <c r="AB9" i="20"/>
  <c r="AC9" i="20" s="1"/>
  <c r="AD9" i="20" s="1"/>
  <c r="AE9" i="20" s="1"/>
  <c r="AB15" i="19"/>
  <c r="AC15" i="19" s="1"/>
  <c r="AD15" i="19" s="1"/>
  <c r="AE15" i="19" s="1"/>
  <c r="AB14" i="19"/>
  <c r="AC14" i="19" s="1"/>
  <c r="AD14" i="19" s="1"/>
  <c r="AE14" i="19" s="1"/>
  <c r="AB13" i="19"/>
  <c r="AC13" i="19" s="1"/>
  <c r="AD13" i="19" s="1"/>
  <c r="AE13" i="19" s="1"/>
  <c r="AB12" i="19"/>
  <c r="AC12" i="19" s="1"/>
  <c r="AD12" i="19" s="1"/>
  <c r="AE12" i="19" s="1"/>
  <c r="AB11" i="19"/>
  <c r="AC11" i="19" s="1"/>
  <c r="AD11" i="19" s="1"/>
  <c r="AE11" i="19" s="1"/>
  <c r="AB10" i="19"/>
  <c r="AC10" i="19" s="1"/>
  <c r="AD10" i="19" s="1"/>
  <c r="AE10" i="19" s="1"/>
  <c r="AB9" i="19"/>
  <c r="AC9" i="19" s="1"/>
  <c r="AD9" i="19" s="1"/>
  <c r="AE9" i="19" s="1"/>
  <c r="AB15" i="18"/>
  <c r="AC15" i="18" s="1"/>
  <c r="AD15" i="18" s="1"/>
  <c r="AE15" i="18" s="1"/>
  <c r="AB14" i="18"/>
  <c r="AC14" i="18" s="1"/>
  <c r="AD14" i="18" s="1"/>
  <c r="AE14" i="18" s="1"/>
  <c r="AB13" i="18"/>
  <c r="AC13" i="18" s="1"/>
  <c r="AD13" i="18" s="1"/>
  <c r="AE13" i="18" s="1"/>
  <c r="AB12" i="18"/>
  <c r="AC12" i="18" s="1"/>
  <c r="AD12" i="18" s="1"/>
  <c r="AE12" i="18" s="1"/>
  <c r="AB11" i="18"/>
  <c r="AC11" i="18" s="1"/>
  <c r="AD11" i="18" s="1"/>
  <c r="AE11" i="18" s="1"/>
  <c r="AB10" i="18"/>
  <c r="AC10" i="18" s="1"/>
  <c r="AD10" i="18" s="1"/>
  <c r="AE10" i="18" s="1"/>
  <c r="AB9" i="18"/>
  <c r="AC9" i="18" s="1"/>
  <c r="AD9" i="18" s="1"/>
  <c r="AE9" i="18" s="1"/>
  <c r="J3" i="17"/>
  <c r="J4" i="17"/>
  <c r="J5" i="17"/>
  <c r="J6" i="17"/>
  <c r="J7" i="17"/>
  <c r="J8" i="17"/>
  <c r="J2" i="17"/>
  <c r="L46" i="17"/>
  <c r="K46" i="17"/>
  <c r="J46" i="17"/>
  <c r="I46" i="17"/>
  <c r="L45" i="17"/>
  <c r="K45" i="17"/>
  <c r="J45" i="17"/>
  <c r="I45" i="17"/>
  <c r="L44" i="17"/>
  <c r="K44" i="17"/>
  <c r="J44" i="17"/>
  <c r="I44" i="17"/>
  <c r="L43" i="17"/>
  <c r="K43" i="17"/>
  <c r="J43" i="17"/>
  <c r="I43" i="17"/>
  <c r="L42" i="17"/>
  <c r="K42" i="17"/>
  <c r="J42" i="17"/>
  <c r="I42" i="17"/>
  <c r="L41" i="17"/>
  <c r="K41" i="17"/>
  <c r="J41" i="17"/>
  <c r="I41" i="17"/>
  <c r="L40" i="17"/>
  <c r="K40" i="17"/>
  <c r="J40" i="17"/>
  <c r="I40" i="17"/>
  <c r="L39" i="17"/>
  <c r="K39" i="17"/>
  <c r="J39" i="17"/>
  <c r="I39" i="17"/>
  <c r="L38" i="17"/>
  <c r="K38" i="17"/>
  <c r="J38" i="17"/>
  <c r="I38" i="17"/>
  <c r="L37" i="17"/>
  <c r="K37" i="17"/>
  <c r="J37" i="17"/>
  <c r="I37" i="17"/>
  <c r="K47" i="17"/>
  <c r="J47" i="17"/>
  <c r="E3" i="17"/>
  <c r="E4" i="17"/>
  <c r="E5" i="17"/>
  <c r="E6" i="17"/>
  <c r="E7" i="17"/>
  <c r="E8" i="17"/>
  <c r="F3" i="17"/>
  <c r="F4" i="17"/>
  <c r="F5" i="17"/>
  <c r="F6" i="17"/>
  <c r="F7" i="17"/>
  <c r="F8" i="17"/>
  <c r="G3" i="17"/>
  <c r="G4" i="17"/>
  <c r="G5" i="17"/>
  <c r="G6" i="17"/>
  <c r="G7" i="17"/>
  <c r="G8" i="17"/>
  <c r="H4" i="17"/>
  <c r="H5" i="17"/>
  <c r="H6" i="17"/>
  <c r="H7" i="17"/>
  <c r="H8" i="17"/>
  <c r="H3" i="17"/>
  <c r="E2" i="17"/>
  <c r="F2" i="17" s="1"/>
  <c r="AC9" i="16"/>
  <c r="AB15" i="16"/>
  <c r="AC15" i="16"/>
  <c r="AD15" i="16"/>
  <c r="AE15" i="16"/>
  <c r="AB14" i="16"/>
  <c r="AC14" i="16"/>
  <c r="AD14" i="16"/>
  <c r="AE14" i="16"/>
  <c r="AB13" i="16"/>
  <c r="AC13" i="16"/>
  <c r="AD13" i="16"/>
  <c r="AE13" i="16"/>
  <c r="AB12" i="16"/>
  <c r="AC12" i="16"/>
  <c r="AD12" i="16"/>
  <c r="AE12" i="16"/>
  <c r="AB11" i="16"/>
  <c r="AC11" i="16"/>
  <c r="AD11" i="16"/>
  <c r="AE11" i="16"/>
  <c r="AB10" i="16"/>
  <c r="AC10" i="16"/>
  <c r="AD10" i="16"/>
  <c r="AE10" i="16"/>
  <c r="AB9" i="16"/>
  <c r="AD9" i="16"/>
  <c r="AE9" i="16"/>
  <c r="B6" i="21" l="1"/>
  <c r="J6" i="19"/>
  <c r="I36" i="17"/>
  <c r="L36" i="17"/>
  <c r="M36" i="17" s="1"/>
  <c r="I35" i="17"/>
  <c r="L35" i="17"/>
  <c r="M35" i="17" s="1"/>
  <c r="I34" i="17"/>
  <c r="L34" i="17"/>
  <c r="M34" i="17" s="1"/>
  <c r="I33" i="17"/>
  <c r="L33" i="17"/>
  <c r="M33" i="17" s="1"/>
  <c r="L32" i="17"/>
  <c r="M32" i="17" s="1"/>
  <c r="I32" i="17"/>
  <c r="L31" i="17"/>
  <c r="M31" i="17" s="1"/>
  <c r="I31" i="17"/>
  <c r="L30" i="17"/>
  <c r="M30" i="17" s="1"/>
  <c r="I30" i="17"/>
  <c r="L29" i="17"/>
  <c r="M29" i="17" s="1"/>
  <c r="I29" i="17"/>
  <c r="L28" i="17"/>
  <c r="M28" i="17" s="1"/>
  <c r="I28" i="17"/>
  <c r="L27" i="17"/>
  <c r="M27" i="17" s="1"/>
  <c r="I27" i="17"/>
  <c r="L26" i="17"/>
  <c r="M26" i="17" s="1"/>
  <c r="I26" i="17"/>
  <c r="L25" i="17"/>
  <c r="M25" i="17" s="1"/>
  <c r="I25" i="17"/>
  <c r="L24" i="17"/>
  <c r="M24" i="17" s="1"/>
  <c r="I24" i="17"/>
  <c r="L23" i="17"/>
  <c r="M23" i="17" s="1"/>
  <c r="I23" i="17"/>
  <c r="L22" i="17"/>
  <c r="M22" i="17" s="1"/>
  <c r="I22" i="17"/>
  <c r="L21" i="17"/>
  <c r="M21" i="17" s="1"/>
  <c r="I21" i="17"/>
  <c r="L20" i="17"/>
  <c r="M20" i="17" s="1"/>
  <c r="I20" i="17"/>
  <c r="L19" i="17"/>
  <c r="M19" i="17" s="1"/>
  <c r="I19" i="17"/>
  <c r="L18" i="17"/>
  <c r="M18" i="17" s="1"/>
  <c r="I18" i="17"/>
  <c r="L17" i="17"/>
  <c r="I17" i="17"/>
  <c r="L16" i="17"/>
  <c r="I16" i="17"/>
  <c r="L15" i="17"/>
  <c r="M15" i="17" s="1"/>
  <c r="I15" i="17"/>
  <c r="L14" i="17"/>
  <c r="M14" i="17" s="1"/>
  <c r="I14" i="17"/>
  <c r="L13" i="17"/>
  <c r="M13" i="17" s="1"/>
  <c r="I13" i="17"/>
  <c r="L12" i="17"/>
  <c r="M12" i="17" s="1"/>
  <c r="I12" i="17"/>
  <c r="L11" i="17"/>
  <c r="M11" i="17" s="1"/>
  <c r="I11" i="17"/>
  <c r="L10" i="17"/>
  <c r="M10" i="17" s="1"/>
  <c r="I10" i="17"/>
  <c r="L9" i="17"/>
  <c r="M9" i="17" s="1"/>
  <c r="I9" i="17"/>
  <c r="D1" i="21"/>
  <c r="D1" i="20"/>
  <c r="D1" i="19"/>
  <c r="D1" i="18"/>
  <c r="L3" i="17"/>
  <c r="M3" i="17" s="1"/>
  <c r="I3" i="17"/>
  <c r="N1" i="21"/>
  <c r="N1" i="20"/>
  <c r="N1" i="19"/>
  <c r="N1" i="18"/>
  <c r="L8" i="17"/>
  <c r="M8" i="17" s="1"/>
  <c r="I8" i="17"/>
  <c r="L1" i="21"/>
  <c r="L1" i="20"/>
  <c r="L1" i="19"/>
  <c r="L1" i="18"/>
  <c r="L7" i="17"/>
  <c r="M7" i="17" s="1"/>
  <c r="I7" i="17"/>
  <c r="J1" i="21"/>
  <c r="J1" i="20"/>
  <c r="J1" i="19"/>
  <c r="J1" i="18"/>
  <c r="L6" i="17"/>
  <c r="M6" i="17" s="1"/>
  <c r="I6" i="17"/>
  <c r="H1" i="21"/>
  <c r="H1" i="20"/>
  <c r="H1" i="19"/>
  <c r="H1" i="18"/>
  <c r="L5" i="17"/>
  <c r="M5" i="17" s="1"/>
  <c r="I5" i="17"/>
  <c r="F1" i="21"/>
  <c r="F1" i="20"/>
  <c r="F1" i="19"/>
  <c r="F1" i="18"/>
  <c r="L4" i="17"/>
  <c r="M4" i="17" s="1"/>
  <c r="I4" i="17"/>
  <c r="O3" i="21"/>
  <c r="O3" i="20"/>
  <c r="O3" i="19"/>
  <c r="O3" i="18"/>
  <c r="M3" i="21"/>
  <c r="M3" i="20"/>
  <c r="M3" i="19"/>
  <c r="M3" i="18"/>
  <c r="K3" i="21"/>
  <c r="K3" i="20"/>
  <c r="K3" i="19"/>
  <c r="K3" i="18"/>
  <c r="I3" i="21"/>
  <c r="I3" i="20"/>
  <c r="I3" i="19"/>
  <c r="I3" i="18"/>
  <c r="G3" i="21"/>
  <c r="G3" i="20"/>
  <c r="G3" i="19"/>
  <c r="G3" i="18"/>
  <c r="E3" i="21"/>
  <c r="E3" i="20"/>
  <c r="E3" i="19"/>
  <c r="E3" i="18"/>
  <c r="N3" i="21"/>
  <c r="N3" i="20"/>
  <c r="N3" i="19"/>
  <c r="N3" i="18"/>
  <c r="K8" i="17"/>
  <c r="L3" i="21"/>
  <c r="L3" i="20"/>
  <c r="L3" i="19"/>
  <c r="L3" i="18"/>
  <c r="K7" i="17"/>
  <c r="J3" i="21"/>
  <c r="J3" i="20"/>
  <c r="J3" i="19"/>
  <c r="J3" i="18"/>
  <c r="K6" i="17"/>
  <c r="H3" i="21"/>
  <c r="H3" i="20"/>
  <c r="H3" i="19"/>
  <c r="H3" i="18"/>
  <c r="K5" i="17"/>
  <c r="F3" i="21"/>
  <c r="F3" i="20"/>
  <c r="F3" i="19"/>
  <c r="F3" i="18"/>
  <c r="K4" i="17"/>
  <c r="D3" i="21"/>
  <c r="D3" i="20"/>
  <c r="D3" i="19"/>
  <c r="D3" i="18"/>
  <c r="K3" i="17"/>
  <c r="B3" i="21"/>
  <c r="B3" i="20"/>
  <c r="B3" i="19"/>
  <c r="B3" i="18"/>
  <c r="K2" i="17"/>
  <c r="G2" i="17"/>
  <c r="B3" i="16"/>
  <c r="D3" i="16"/>
  <c r="F3" i="16"/>
  <c r="H3" i="16"/>
  <c r="J3" i="16"/>
  <c r="L3" i="16"/>
  <c r="N3" i="16"/>
  <c r="L47" i="17" l="1"/>
  <c r="M17" i="17"/>
  <c r="C3" i="21"/>
  <c r="C3" i="20"/>
  <c r="C3" i="19"/>
  <c r="C3" i="18"/>
  <c r="N6" i="16"/>
  <c r="N1" i="16" s="1"/>
  <c r="O3" i="16"/>
  <c r="L6" i="16"/>
  <c r="L1" i="16" s="1"/>
  <c r="M3" i="16"/>
  <c r="J6" i="16"/>
  <c r="J1" i="16" s="1"/>
  <c r="K3" i="16"/>
  <c r="H6" i="16"/>
  <c r="H1" i="16" s="1"/>
  <c r="I3" i="16"/>
  <c r="F6" i="16"/>
  <c r="F1" i="16" s="1"/>
  <c r="G3" i="16"/>
  <c r="D6" i="16"/>
  <c r="D1" i="16" s="1"/>
  <c r="E3" i="16"/>
  <c r="H2" i="17"/>
  <c r="C3" i="16"/>
  <c r="B6" i="16" l="1"/>
  <c r="B1" i="16" s="1"/>
  <c r="B1" i="21"/>
  <c r="B1" i="20"/>
  <c r="B1" i="19"/>
  <c r="B1" i="18"/>
  <c r="L2" i="17"/>
  <c r="M2" i="17" s="1"/>
  <c r="I2" i="17"/>
</calcChain>
</file>

<file path=xl/sharedStrings.xml><?xml version="1.0" encoding="utf-8"?>
<sst xmlns="http://schemas.openxmlformats.org/spreadsheetml/2006/main" count="939" uniqueCount="122">
  <si>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</si>
  <si>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PERILLO 20 PAX CIRCA</t>
  </si>
  <si>
    <t>PERILLO 30 PAX CIRCA</t>
  </si>
  <si>
    <t xml:space="preserve"> </t>
  </si>
  <si>
    <t>MEDIA // MASSIMA</t>
  </si>
  <si>
    <t>LUNEDÌ</t>
  </si>
  <si>
    <t xml:space="preserve">MARTEDI </t>
  </si>
  <si>
    <t xml:space="preserve">MERCOLEDÌ </t>
  </si>
  <si>
    <t>GIOVEDÌ</t>
  </si>
  <si>
    <t>VENERDÌ</t>
  </si>
  <si>
    <t>SABATO</t>
  </si>
  <si>
    <t>DOMENICA</t>
  </si>
  <si>
    <t>RICHIESTE</t>
  </si>
  <si>
    <t>PRESENZE BREAKFAST BB+RO</t>
  </si>
  <si>
    <t>PRESENZE DINNER</t>
  </si>
  <si>
    <t>AM</t>
  </si>
  <si>
    <t>PM</t>
  </si>
  <si>
    <t>CLAUDIO</t>
  </si>
  <si>
    <t>7.30 17.30</t>
  </si>
  <si>
    <t>9 17.30</t>
  </si>
  <si>
    <t>9 14.30</t>
  </si>
  <si>
    <t>F</t>
  </si>
  <si>
    <t>DANIELE</t>
  </si>
  <si>
    <t>8 12</t>
  </si>
  <si>
    <t>18 22.30</t>
  </si>
  <si>
    <t>R</t>
  </si>
  <si>
    <t>8.30 17</t>
  </si>
  <si>
    <t>9 14</t>
  </si>
  <si>
    <t>18.30  22.30(BAN)</t>
  </si>
  <si>
    <t>8 16</t>
  </si>
  <si>
    <t>14 22.30</t>
  </si>
  <si>
    <t>FABRIZIO</t>
  </si>
  <si>
    <t>7 15.30</t>
  </si>
  <si>
    <t>6,30 15</t>
  </si>
  <si>
    <t>6.30 12</t>
  </si>
  <si>
    <t>GINO</t>
  </si>
  <si>
    <t>6.30 15</t>
  </si>
  <si>
    <t>15 CH</t>
  </si>
  <si>
    <t>16 CH</t>
  </si>
  <si>
    <t>15 23 (BAN)</t>
  </si>
  <si>
    <t>VALERIA</t>
  </si>
  <si>
    <t>17,30 CH</t>
  </si>
  <si>
    <t>15,30 CH</t>
  </si>
  <si>
    <t>RAHMAN</t>
  </si>
  <si>
    <t>6,30 12</t>
  </si>
  <si>
    <t>ALESSANDRA</t>
  </si>
  <si>
    <t xml:space="preserve">18 23 </t>
  </si>
  <si>
    <t>18 23 (RIS)</t>
  </si>
  <si>
    <t>18 23</t>
  </si>
  <si>
    <t>ALEXIA</t>
  </si>
  <si>
    <t>18 23 (BANQ)</t>
  </si>
  <si>
    <t>18 23 (BAN)</t>
  </si>
  <si>
    <t>7 11</t>
  </si>
  <si>
    <t>MATTIA BAR</t>
  </si>
  <si>
    <t>ELISA</t>
  </si>
  <si>
    <t xml:space="preserve">LUNEDI </t>
  </si>
  <si>
    <t>DAVIDE</t>
  </si>
  <si>
    <t>SP</t>
  </si>
  <si>
    <t xml:space="preserve">SP </t>
  </si>
  <si>
    <t>X</t>
  </si>
  <si>
    <t>6 12</t>
  </si>
  <si>
    <t>17 22.30</t>
  </si>
  <si>
    <t>ISA</t>
  </si>
  <si>
    <t>GIUSEPPE</t>
  </si>
  <si>
    <t>LAVAGGIO</t>
  </si>
  <si>
    <t>RAJIUBUL</t>
  </si>
  <si>
    <t>7,30 16</t>
  </si>
  <si>
    <t>NAHID</t>
  </si>
  <si>
    <t>18,30 23</t>
  </si>
  <si>
    <t>DELUWAR</t>
  </si>
  <si>
    <t>17,30 23</t>
  </si>
  <si>
    <t>7,30 15</t>
  </si>
  <si>
    <t>EXTRA</t>
  </si>
  <si>
    <t>SPAZZATURA</t>
  </si>
  <si>
    <t>EVENTO MADAME DELICE 80-100 PAX GIARDINO+SALA RISTORANTE 17-23</t>
  </si>
  <si>
    <t>PERILLO 20 PAX CIRCA + EVENTO UNSET IN THE GARDEN?</t>
  </si>
  <si>
    <t>EVENTO SUNSET IN THE GARDEN?</t>
  </si>
  <si>
    <t>7 17.30</t>
  </si>
  <si>
    <t>16 23</t>
  </si>
  <si>
    <t>9 17,30</t>
  </si>
  <si>
    <t>14 CH(BANQ)</t>
  </si>
  <si>
    <t>7 15,30</t>
  </si>
  <si>
    <t>7 12</t>
  </si>
  <si>
    <t>17.30 CH</t>
  </si>
  <si>
    <t>6.30 14.30</t>
  </si>
  <si>
    <r>
      <rPr>
        <b/>
        <sz val="36"/>
        <color rgb="FF000000"/>
        <rFont val="Helvetica"/>
        <scheme val="minor"/>
      </rPr>
      <t xml:space="preserve">18 23 </t>
    </r>
    <r>
      <rPr>
        <b/>
        <sz val="36"/>
        <color rgb="FFFF0000"/>
        <rFont val="Helvetica"/>
        <scheme val="minor"/>
      </rPr>
      <t>/ R</t>
    </r>
  </si>
  <si>
    <t>18.30 22.30 (BANQ)</t>
  </si>
  <si>
    <t>VERONICA</t>
  </si>
  <si>
    <t>8 17.30</t>
  </si>
  <si>
    <t>8 16.30</t>
  </si>
  <si>
    <t>19 22</t>
  </si>
  <si>
    <t>8,30 17,30</t>
  </si>
  <si>
    <t>15.30 CH</t>
  </si>
  <si>
    <t>6.30 14</t>
  </si>
  <si>
    <t>6,30 14</t>
  </si>
  <si>
    <t>6 15</t>
  </si>
  <si>
    <t>DOMENICO</t>
  </si>
  <si>
    <t>10 15</t>
  </si>
  <si>
    <t>17.30 22.30</t>
  </si>
  <si>
    <t>IVAN</t>
  </si>
  <si>
    <t>18 22</t>
  </si>
  <si>
    <t>LUNCH CHIUSO</t>
  </si>
  <si>
    <t>LUNCH CHIUSO	PERILLO 20 PAX CIRCA</t>
  </si>
  <si>
    <t>PERILLO 40 PAX CIRCA</t>
  </si>
  <si>
    <t>FG</t>
  </si>
  <si>
    <t>8 14</t>
  </si>
  <si>
    <t>18 22 (BANQ)</t>
  </si>
  <si>
    <t>7 16</t>
  </si>
  <si>
    <t>8 16,30</t>
  </si>
  <si>
    <t>14 22.30(BANQ)</t>
  </si>
  <si>
    <t>9,30 17,30</t>
  </si>
  <si>
    <t>Personale necessario</t>
  </si>
  <si>
    <t>previsione hotel netto IVA</t>
  </si>
  <si>
    <t>Previsione massima Netto IVA</t>
  </si>
  <si>
    <t>Previsione media Netto IVA</t>
  </si>
  <si>
    <t>LUN</t>
  </si>
  <si>
    <t>MAR</t>
  </si>
  <si>
    <t>MER</t>
  </si>
  <si>
    <t>GIO</t>
  </si>
  <si>
    <t>VEN</t>
  </si>
  <si>
    <t>SAB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</si>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</sst>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10]_-;\-* #,##0.00\ [$€-410]_-;_-* &quot;-&quot;??\ [$€-410]_-;_-@_-"/>
    <numFmt numFmtId="165" formatCode="_-* #,##0\ [$€-410]_-;\-* #,##0\ [$€-410]_-;_-* &quot;-&quot;??\ [$€-410]_-;_-@_-"/>
  </numFmts>
  <fonts count="50">
    <font>
      <sz val="12"/>
      <color indexed="8"/>
      <name val="Calibri"/>
      <charset val="134"/>
    </font>
    <font>
      <b/>
      <sz val="26"/>
      <color theme="1"/>
      <name val="Calibri"/>
      <family val="2"/>
    </font>
    <font>
      <b/>
      <sz val="26"/>
      <color rgb="FFFF0000"/>
      <name val="Calibri"/>
      <family val="2"/>
    </font>
    <font>
      <b/>
      <sz val="28"/>
      <color rgb="FFFF0000"/>
      <name val="Arial Rounded MT Bold"/>
      <family val="2"/>
    </font>
    <font>
      <b/>
      <sz val="24"/>
      <color rgb="FFFF0000"/>
      <name val="Helvetica"/>
      <charset val="134"/>
      <scheme val="minor"/>
    </font>
    <font>
      <sz val="24"/>
      <color rgb="FFFF0000"/>
      <name val="Arial Rounded MT Bold"/>
      <family val="2"/>
    </font>
    <font>
      <b/>
      <sz val="24"/>
      <color theme="8" tint="-0.499984740745262"/>
      <name val="Helvetica"/>
      <charset val="134"/>
      <scheme val="minor"/>
    </font>
    <font>
      <b/>
      <sz val="24"/>
      <color rgb="FF00B050"/>
      <name val="Helvetica"/>
      <charset val="134"/>
      <scheme val="minor"/>
    </font>
    <font>
      <b/>
      <sz val="24"/>
      <name val="Helvetica"/>
      <charset val="134"/>
      <scheme val="minor"/>
    </font>
    <font>
      <b/>
      <sz val="24"/>
      <color indexed="8"/>
      <name val="Helvetica"/>
      <charset val="134"/>
      <scheme val="minor"/>
    </font>
    <font>
      <b/>
      <sz val="26"/>
      <color theme="1"/>
      <name val="Helvetica"/>
      <charset val="134"/>
      <scheme val="minor"/>
    </font>
    <font>
      <b/>
      <sz val="26"/>
      <color rgb="FFFF0000"/>
      <name val="Helvetica"/>
      <charset val="134"/>
      <scheme val="minor"/>
    </font>
    <font>
      <b/>
      <sz val="26"/>
      <color theme="8" tint="-0.249977111117893"/>
      <name val="Helvetica"/>
      <charset val="134"/>
      <scheme val="minor"/>
    </font>
    <font>
      <b/>
      <sz val="26"/>
      <color rgb="FFFF0000"/>
      <name val="Helvetica"/>
      <charset val="134"/>
      <scheme val="major"/>
    </font>
    <font>
      <b/>
      <sz val="26"/>
      <color theme="4" tint="-0.499984740745262"/>
      <name val="Helvetica"/>
      <charset val="134"/>
      <scheme val="minor"/>
    </font>
    <font>
      <b/>
      <sz val="26"/>
      <name val="Helvetica"/>
      <charset val="134"/>
      <scheme val="minor"/>
    </font>
    <font>
      <b/>
      <sz val="24"/>
      <color theme="1"/>
      <name val="Helvetica"/>
      <charset val="134"/>
      <scheme val="minor"/>
    </font>
    <font>
      <b/>
      <sz val="28"/>
      <color indexed="8"/>
      <name val="Helvetica"/>
      <charset val="134"/>
      <scheme val="minor"/>
    </font>
    <font>
      <b/>
      <sz val="26"/>
      <color indexed="8"/>
      <name val="Helvetica"/>
      <charset val="134"/>
      <scheme val="minor"/>
    </font>
    <font>
      <b/>
      <sz val="16"/>
      <color indexed="8"/>
      <name val="Calibri"/>
      <family val="2"/>
    </font>
    <font>
      <b/>
      <sz val="18"/>
      <color indexed="10"/>
      <name val="Calibri"/>
      <family val="2"/>
    </font>
    <font>
      <b/>
      <sz val="18"/>
      <color theme="1"/>
      <name val="Calibri"/>
      <family val="2"/>
    </font>
    <font>
      <b/>
      <sz val="18"/>
      <color indexed="8"/>
      <name val="Calibri"/>
      <family val="2"/>
    </font>
    <font>
      <b/>
      <sz val="18"/>
      <color rgb="FFFF0000"/>
      <name val="Calibri"/>
      <family val="2"/>
    </font>
    <font>
      <b/>
      <sz val="24"/>
      <color rgb="FFD60093"/>
      <name val="Helvetica"/>
      <charset val="134"/>
      <scheme val="minor"/>
    </font>
    <font>
      <b/>
      <u/>
      <sz val="24"/>
      <color theme="1"/>
      <name val="Calibri"/>
      <family val="2"/>
    </font>
    <font>
      <b/>
      <sz val="18"/>
      <color indexed="8"/>
      <name val="Helvetica"/>
      <charset val="134"/>
      <scheme val="major"/>
    </font>
    <font>
      <b/>
      <sz val="18"/>
      <color rgb="FF00B050"/>
      <name val="Calibri"/>
      <family val="2"/>
    </font>
    <font>
      <b/>
      <sz val="18"/>
      <color rgb="FFFF0000"/>
      <name val="Calibri (Corpo)"/>
      <charset val="134"/>
    </font>
    <font>
      <b/>
      <sz val="18"/>
      <color theme="1"/>
      <name val="Calibri (Corpo)"/>
      <charset val="134"/>
    </font>
    <font>
      <b/>
      <sz val="20"/>
      <color indexed="8"/>
      <name val="Calibri"/>
      <family val="2"/>
    </font>
    <font>
      <b/>
      <u/>
      <sz val="28"/>
      <color rgb="FFFF0000"/>
      <name val="Calibri"/>
      <family val="2"/>
    </font>
    <font>
      <b/>
      <sz val="28"/>
      <color indexed="8"/>
      <name val="Calibri"/>
      <family val="2"/>
    </font>
    <font>
      <b/>
      <sz val="28"/>
      <name val="Helvetica"/>
      <scheme val="minor"/>
    </font>
    <font>
      <b/>
      <sz val="28"/>
      <color rgb="FFFF0000"/>
      <name val="Calibri"/>
      <family val="2"/>
    </font>
    <font>
      <b/>
      <sz val="24"/>
      <name val="Helvetica"/>
      <scheme val="minor"/>
    </font>
    <font>
      <b/>
      <sz val="36"/>
      <color rgb="FFFF0000"/>
      <name val="Helvetica"/>
      <charset val="134"/>
      <scheme val="minor"/>
    </font>
    <font>
      <sz val="12"/>
      <color indexed="8"/>
      <name val="Calibri"/>
      <family val="2"/>
    </font>
    <font>
      <sz val="10"/>
      <name val="Arial"/>
      <family val="2"/>
    </font>
    <font>
      <b/>
      <u/>
      <sz val="24"/>
      <name val="Helvetica"/>
      <charset val="134"/>
      <scheme val="minor"/>
    </font>
    <font>
      <b/>
      <sz val="36"/>
      <name val="Helvetica"/>
      <scheme val="minor"/>
    </font>
    <font>
      <b/>
      <sz val="36"/>
      <color rgb="FFFF0000"/>
      <name val="Helvetica"/>
      <scheme val="minor"/>
    </font>
    <font>
      <b/>
      <sz val="36"/>
      <color theme="1"/>
      <name val="Helvetica"/>
      <scheme val="minor"/>
    </font>
    <font>
      <b/>
      <sz val="36"/>
      <color rgb="FFFF0000"/>
      <name val="Arial Rounded MT Bold"/>
      <family val="2"/>
    </font>
    <font>
      <b/>
      <sz val="36"/>
      <color rgb="FF000000"/>
      <name val="Helvetica"/>
      <scheme val="minor"/>
    </font>
    <font>
      <sz val="36"/>
      <color indexed="8"/>
      <name val="Calibri"/>
      <family val="2"/>
    </font>
    <font>
      <sz val="36"/>
      <color indexed="8"/>
      <name val="Calibri"/>
      <charset val="134"/>
    </font>
    <font>
      <sz val="26"/>
      <color indexed="8"/>
      <name val="Calibri"/>
      <charset val="134"/>
    </font>
    <font>
      <sz val="12"/>
      <color theme="1"/>
      <name val="Aptos Narrow"/>
      <scheme val="minor"/>
    </font>
    <font>
      <sz val="36"/>
      <color theme="1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rgb="FF2393A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 applyNumberFormat="0" applyFill="0" applyBorder="0" applyProtection="0"/>
    <xf numFmtId="0" fontId="38" fillId="0" borderId="0"/>
  </cellStyleXfs>
  <cellXfs count="243">
    <xf numFmtId="0" fontId="0" fillId="0" borderId="0" xfId="0"/>
    <xf numFmtId="0" fontId="0" fillId="0" borderId="0" xfId="0" applyAlignment="1">
      <alignment wrapText="1"/>
    </xf>
    <xf numFmtId="0" fontId="0" fillId="5" borderId="0" xfId="0" applyFill="1"/>
    <xf numFmtId="0" fontId="0" fillId="0" borderId="0" xfId="0" applyNumberFormat="1"/>
    <xf numFmtId="17" fontId="3" fillId="8" borderId="2" xfId="0" applyNumberFormat="1" applyFont="1" applyFill="1" applyBorder="1" applyAlignment="1">
      <alignment horizontal="center" vertical="center" wrapText="1"/>
    </xf>
    <xf numFmtId="17" fontId="5" fillId="9" borderId="0" xfId="0" applyNumberFormat="1" applyFont="1" applyFill="1" applyBorder="1" applyAlignment="1">
      <alignment horizontal="center" vertical="center" wrapText="1"/>
    </xf>
    <xf numFmtId="17" fontId="9" fillId="10" borderId="1" xfId="0" applyNumberFormat="1" applyFont="1" applyFill="1" applyBorder="1" applyAlignment="1">
      <alignment horizontal="right"/>
    </xf>
    <xf numFmtId="17" fontId="9" fillId="10" borderId="17" xfId="0" applyNumberFormat="1" applyFont="1" applyFill="1" applyBorder="1" applyAlignment="1">
      <alignment horizontal="right"/>
    </xf>
    <xf numFmtId="0" fontId="9" fillId="5" borderId="2" xfId="0" applyNumberFormat="1" applyFont="1" applyFill="1" applyBorder="1" applyAlignment="1">
      <alignment horizontal="center" vertical="center" wrapText="1"/>
    </xf>
    <xf numFmtId="49" fontId="11" fillId="11" borderId="17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1" fillId="5" borderId="17" xfId="0" applyNumberFormat="1" applyFont="1" applyFill="1" applyBorder="1" applyAlignment="1">
      <alignment horizontal="center" vertical="center"/>
    </xf>
    <xf numFmtId="0" fontId="12" fillId="5" borderId="17" xfId="0" applyNumberFormat="1" applyFont="1" applyFill="1" applyBorder="1" applyAlignment="1">
      <alignment horizontal="center" vertical="center"/>
    </xf>
    <xf numFmtId="0" fontId="9" fillId="11" borderId="2" xfId="0" applyNumberFormat="1" applyFont="1" applyFill="1" applyBorder="1" applyAlignment="1">
      <alignment horizontal="center" vertical="center" wrapText="1"/>
    </xf>
    <xf numFmtId="0" fontId="13" fillId="0" borderId="17" xfId="0" applyNumberFormat="1" applyFont="1" applyBorder="1" applyAlignment="1">
      <alignment horizontal="center"/>
    </xf>
    <xf numFmtId="0" fontId="14" fillId="11" borderId="18" xfId="0" applyNumberFormat="1" applyFont="1" applyFill="1" applyBorder="1" applyAlignment="1">
      <alignment horizontal="center" vertical="center"/>
    </xf>
    <xf numFmtId="0" fontId="14" fillId="11" borderId="17" xfId="0" applyNumberFormat="1" applyFont="1" applyFill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right" vertical="center"/>
    </xf>
    <xf numFmtId="49" fontId="9" fillId="12" borderId="19" xfId="0" applyNumberFormat="1" applyFont="1" applyFill="1" applyBorder="1" applyAlignment="1">
      <alignment horizontal="right" vertical="center"/>
    </xf>
    <xf numFmtId="49" fontId="16" fillId="12" borderId="21" xfId="0" applyNumberFormat="1" applyFont="1" applyFill="1" applyBorder="1" applyAlignment="1">
      <alignment horizontal="right" vertical="center"/>
    </xf>
    <xf numFmtId="49" fontId="8" fillId="14" borderId="21" xfId="0" applyNumberFormat="1" applyFont="1" applyFill="1" applyBorder="1" applyAlignment="1">
      <alignment horizontal="right" vertical="center"/>
    </xf>
    <xf numFmtId="20" fontId="15" fillId="14" borderId="22" xfId="0" applyNumberFormat="1" applyFont="1" applyFill="1" applyBorder="1" applyAlignment="1">
      <alignment horizontal="center" vertical="center" wrapText="1"/>
    </xf>
    <xf numFmtId="20" fontId="15" fillId="14" borderId="23" xfId="0" applyNumberFormat="1" applyFont="1" applyFill="1" applyBorder="1" applyAlignment="1">
      <alignment horizontal="center" vertical="center" wrapText="1"/>
    </xf>
    <xf numFmtId="49" fontId="16" fillId="2" borderId="4" xfId="0" applyNumberFormat="1" applyFont="1" applyFill="1" applyBorder="1" applyAlignment="1">
      <alignment horizontal="right" vertical="center"/>
    </xf>
    <xf numFmtId="49" fontId="16" fillId="7" borderId="27" xfId="0" applyNumberFormat="1" applyFont="1" applyFill="1" applyBorder="1" applyAlignment="1">
      <alignment horizontal="right" vertical="center"/>
    </xf>
    <xf numFmtId="0" fontId="18" fillId="0" borderId="27" xfId="0" applyFont="1" applyBorder="1" applyAlignment="1">
      <alignment horizontal="left" vertical="center"/>
    </xf>
    <xf numFmtId="17" fontId="19" fillId="5" borderId="0" xfId="0" applyNumberFormat="1" applyFont="1" applyFill="1" applyBorder="1" applyAlignment="1">
      <alignment horizontal="right"/>
    </xf>
    <xf numFmtId="0" fontId="21" fillId="5" borderId="0" xfId="0" applyNumberFormat="1" applyFont="1" applyFill="1" applyBorder="1" applyAlignment="1">
      <alignment horizontal="right" vertical="center"/>
    </xf>
    <xf numFmtId="20" fontId="22" fillId="5" borderId="0" xfId="0" applyNumberFormat="1" applyFont="1" applyFill="1" applyBorder="1" applyAlignment="1">
      <alignment horizontal="center" vertical="center"/>
    </xf>
    <xf numFmtId="20" fontId="21" fillId="5" borderId="0" xfId="0" applyNumberFormat="1" applyFont="1" applyFill="1" applyBorder="1" applyAlignment="1">
      <alignment horizontal="center" vertical="center"/>
    </xf>
    <xf numFmtId="49" fontId="23" fillId="5" borderId="0" xfId="0" applyNumberFormat="1" applyFont="1" applyFill="1" applyBorder="1" applyAlignment="1">
      <alignment horizontal="center" vertical="center" wrapText="1"/>
    </xf>
    <xf numFmtId="49" fontId="21" fillId="5" borderId="0" xfId="0" applyNumberFormat="1" applyFont="1" applyFill="1" applyBorder="1" applyAlignment="1">
      <alignment horizontal="right" vertical="center"/>
    </xf>
    <xf numFmtId="20" fontId="23" fillId="5" borderId="0" xfId="0" applyNumberFormat="1" applyFont="1" applyFill="1" applyBorder="1" applyAlignment="1">
      <alignment horizontal="center" vertical="center"/>
    </xf>
    <xf numFmtId="49" fontId="22" fillId="5" borderId="0" xfId="0" applyNumberFormat="1" applyFont="1" applyFill="1" applyBorder="1" applyAlignment="1">
      <alignment horizontal="right" vertical="center"/>
    </xf>
    <xf numFmtId="20" fontId="20" fillId="5" borderId="0" xfId="0" applyNumberFormat="1" applyFont="1" applyFill="1" applyBorder="1" applyAlignment="1">
      <alignment horizontal="center" vertical="center"/>
    </xf>
    <xf numFmtId="49" fontId="20" fillId="5" borderId="0" xfId="0" applyNumberFormat="1" applyFont="1" applyFill="1" applyBorder="1" applyAlignment="1">
      <alignment horizontal="right" vertical="center"/>
    </xf>
    <xf numFmtId="0" fontId="0" fillId="0" borderId="0" xfId="0" applyNumberFormat="1" applyAlignment="1">
      <alignment wrapText="1"/>
    </xf>
    <xf numFmtId="0" fontId="0" fillId="5" borderId="0" xfId="0" applyNumberFormat="1" applyFill="1"/>
    <xf numFmtId="20" fontId="11" fillId="14" borderId="23" xfId="0" applyNumberFormat="1" applyFont="1" applyFill="1" applyBorder="1" applyAlignment="1">
      <alignment horizontal="center" vertical="center" wrapText="1"/>
    </xf>
    <xf numFmtId="20" fontId="23" fillId="5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26" fillId="5" borderId="0" xfId="0" applyNumberFormat="1" applyFont="1" applyFill="1" applyBorder="1" applyAlignment="1">
      <alignment vertical="center" wrapText="1"/>
    </xf>
    <xf numFmtId="49" fontId="27" fillId="5" borderId="0" xfId="0" applyNumberFormat="1" applyFont="1" applyFill="1" applyBorder="1" applyAlignment="1">
      <alignment horizontal="right" vertical="center"/>
    </xf>
    <xf numFmtId="20" fontId="27" fillId="5" borderId="0" xfId="0" applyNumberFormat="1" applyFont="1" applyFill="1" applyBorder="1" applyAlignment="1">
      <alignment horizontal="center" vertical="center"/>
    </xf>
    <xf numFmtId="0" fontId="22" fillId="5" borderId="0" xfId="0" applyNumberFormat="1" applyFont="1" applyFill="1" applyBorder="1" applyAlignment="1">
      <alignment horizontal="right"/>
    </xf>
    <xf numFmtId="0" fontId="20" fillId="5" borderId="0" xfId="0" applyFont="1" applyFill="1" applyBorder="1" applyAlignment="1">
      <alignment horizontal="right"/>
    </xf>
    <xf numFmtId="49" fontId="19" fillId="5" borderId="0" xfId="0" applyNumberFormat="1" applyFont="1" applyFill="1" applyBorder="1" applyAlignment="1">
      <alignment horizontal="right"/>
    </xf>
    <xf numFmtId="49" fontId="30" fillId="5" borderId="0" xfId="0" applyNumberFormat="1" applyFont="1" applyFill="1" applyBorder="1" applyAlignment="1">
      <alignment horizontal="center" vertical="center"/>
    </xf>
    <xf numFmtId="0" fontId="30" fillId="5" borderId="0" xfId="0" applyNumberFormat="1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right"/>
    </xf>
    <xf numFmtId="49" fontId="19" fillId="5" borderId="0" xfId="0" applyNumberFormat="1" applyFont="1" applyFill="1" applyBorder="1" applyAlignment="1">
      <alignment horizontal="center" vertical="center"/>
    </xf>
    <xf numFmtId="0" fontId="0" fillId="5" borderId="0" xfId="0" applyNumberFormat="1" applyFill="1" applyBorder="1"/>
    <xf numFmtId="49" fontId="35" fillId="2" borderId="4" xfId="0" applyNumberFormat="1" applyFont="1" applyFill="1" applyBorder="1" applyAlignment="1">
      <alignment horizontal="right" vertical="center"/>
    </xf>
    <xf numFmtId="16" fontId="0" fillId="0" borderId="0" xfId="0" applyNumberFormat="1"/>
    <xf numFmtId="0" fontId="37" fillId="0" borderId="0" xfId="0" applyNumberFormat="1" applyFont="1" applyAlignment="1">
      <alignment wrapText="1"/>
    </xf>
    <xf numFmtId="49" fontId="16" fillId="7" borderId="30" xfId="0" applyNumberFormat="1" applyFont="1" applyFill="1" applyBorder="1" applyAlignment="1">
      <alignment horizontal="right" vertical="center"/>
    </xf>
    <xf numFmtId="49" fontId="8" fillId="16" borderId="21" xfId="0" applyNumberFormat="1" applyFont="1" applyFill="1" applyBorder="1" applyAlignment="1">
      <alignment horizontal="right" vertical="center"/>
    </xf>
    <xf numFmtId="20" fontId="40" fillId="4" borderId="21" xfId="0" applyNumberFormat="1" applyFont="1" applyFill="1" applyBorder="1" applyAlignment="1">
      <alignment horizontal="center" vertical="center"/>
    </xf>
    <xf numFmtId="20" fontId="40" fillId="5" borderId="21" xfId="0" applyNumberFormat="1" applyFont="1" applyFill="1" applyBorder="1" applyAlignment="1">
      <alignment horizontal="center" vertical="center"/>
    </xf>
    <xf numFmtId="17" fontId="40" fillId="5" borderId="20" xfId="0" applyNumberFormat="1" applyFont="1" applyFill="1" applyBorder="1" applyAlignment="1">
      <alignment horizontal="center" vertical="center"/>
    </xf>
    <xf numFmtId="20" fontId="41" fillId="4" borderId="21" xfId="0" applyNumberFormat="1" applyFont="1" applyFill="1" applyBorder="1" applyAlignment="1">
      <alignment horizontal="center" vertical="center"/>
    </xf>
    <xf numFmtId="20" fontId="41" fillId="5" borderId="19" xfId="0" applyNumberFormat="1" applyFont="1" applyFill="1" applyBorder="1" applyAlignment="1">
      <alignment horizontal="center" vertical="center"/>
    </xf>
    <xf numFmtId="49" fontId="41" fillId="5" borderId="19" xfId="0" applyNumberFormat="1" applyFont="1" applyFill="1" applyBorder="1" applyAlignment="1">
      <alignment horizontal="center" vertical="center"/>
    </xf>
    <xf numFmtId="20" fontId="41" fillId="4" borderId="19" xfId="0" applyNumberFormat="1" applyFont="1" applyFill="1" applyBorder="1" applyAlignment="1">
      <alignment horizontal="center" vertical="center"/>
    </xf>
    <xf numFmtId="20" fontId="41" fillId="4" borderId="20" xfId="0" applyNumberFormat="1" applyFont="1" applyFill="1" applyBorder="1" applyAlignment="1">
      <alignment horizontal="center" vertical="center"/>
    </xf>
    <xf numFmtId="20" fontId="41" fillId="5" borderId="21" xfId="0" applyNumberFormat="1" applyFont="1" applyFill="1" applyBorder="1" applyAlignment="1">
      <alignment horizontal="center" vertical="center"/>
    </xf>
    <xf numFmtId="49" fontId="40" fillId="5" borderId="21" xfId="0" applyNumberFormat="1" applyFont="1" applyFill="1" applyBorder="1" applyAlignment="1">
      <alignment horizontal="center" vertical="center"/>
    </xf>
    <xf numFmtId="49" fontId="41" fillId="4" borderId="21" xfId="0" applyNumberFormat="1" applyFont="1" applyFill="1" applyBorder="1" applyAlignment="1">
      <alignment horizontal="center" vertical="center"/>
    </xf>
    <xf numFmtId="20" fontId="40" fillId="4" borderId="20" xfId="0" applyNumberFormat="1" applyFont="1" applyFill="1" applyBorder="1" applyAlignment="1">
      <alignment horizontal="center" vertical="center"/>
    </xf>
    <xf numFmtId="17" fontId="41" fillId="5" borderId="20" xfId="0" applyNumberFormat="1" applyFont="1" applyFill="1" applyBorder="1" applyAlignment="1">
      <alignment horizontal="center" vertical="center"/>
    </xf>
    <xf numFmtId="49" fontId="40" fillId="4" borderId="21" xfId="0" applyNumberFormat="1" applyFont="1" applyFill="1" applyBorder="1" applyAlignment="1">
      <alignment horizontal="center" vertical="center"/>
    </xf>
    <xf numFmtId="20" fontId="40" fillId="13" borderId="20" xfId="0" applyNumberFormat="1" applyFont="1" applyFill="1" applyBorder="1" applyAlignment="1">
      <alignment horizontal="center" vertical="center" wrapText="1"/>
    </xf>
    <xf numFmtId="20" fontId="40" fillId="13" borderId="21" xfId="0" applyNumberFormat="1" applyFont="1" applyFill="1" applyBorder="1" applyAlignment="1">
      <alignment horizontal="center" vertical="center" wrapText="1"/>
    </xf>
    <xf numFmtId="20" fontId="40" fillId="5" borderId="21" xfId="0" applyNumberFormat="1" applyFont="1" applyFill="1" applyBorder="1" applyAlignment="1">
      <alignment horizontal="center" vertical="center" wrapText="1"/>
    </xf>
    <xf numFmtId="20" fontId="41" fillId="13" borderId="20" xfId="0" applyNumberFormat="1" applyFont="1" applyFill="1" applyBorder="1" applyAlignment="1">
      <alignment horizontal="center" vertical="center" wrapText="1"/>
    </xf>
    <xf numFmtId="20" fontId="42" fillId="13" borderId="21" xfId="0" applyNumberFormat="1" applyFont="1" applyFill="1" applyBorder="1" applyAlignment="1">
      <alignment horizontal="center" vertical="center" wrapText="1"/>
    </xf>
    <xf numFmtId="20" fontId="42" fillId="5" borderId="21" xfId="0" applyNumberFormat="1" applyFont="1" applyFill="1" applyBorder="1" applyAlignment="1">
      <alignment horizontal="center" vertical="center" wrapText="1"/>
    </xf>
    <xf numFmtId="20" fontId="41" fillId="5" borderId="21" xfId="0" applyNumberFormat="1" applyFont="1" applyFill="1" applyBorder="1" applyAlignment="1">
      <alignment horizontal="center" vertical="center" wrapText="1"/>
    </xf>
    <xf numFmtId="20" fontId="42" fillId="13" borderId="20" xfId="0" applyNumberFormat="1" applyFont="1" applyFill="1" applyBorder="1" applyAlignment="1">
      <alignment horizontal="center" vertical="center" wrapText="1"/>
    </xf>
    <xf numFmtId="20" fontId="41" fillId="13" borderId="21" xfId="0" applyNumberFormat="1" applyFont="1" applyFill="1" applyBorder="1" applyAlignment="1">
      <alignment horizontal="center" vertical="center" wrapText="1"/>
    </xf>
    <xf numFmtId="22" fontId="40" fillId="15" borderId="5" xfId="0" applyNumberFormat="1" applyFont="1" applyFill="1" applyBorder="1" applyAlignment="1">
      <alignment horizontal="center" vertical="center" wrapText="1"/>
    </xf>
    <xf numFmtId="22" fontId="40" fillId="15" borderId="25" xfId="0" applyNumberFormat="1" applyFont="1" applyFill="1" applyBorder="1" applyAlignment="1">
      <alignment horizontal="center" vertical="center" wrapText="1"/>
    </xf>
    <xf numFmtId="22" fontId="40" fillId="5" borderId="5" xfId="0" applyNumberFormat="1" applyFont="1" applyFill="1" applyBorder="1" applyAlignment="1">
      <alignment horizontal="center" vertical="center" wrapText="1"/>
    </xf>
    <xf numFmtId="22" fontId="40" fillId="5" borderId="25" xfId="0" applyNumberFormat="1" applyFont="1" applyFill="1" applyBorder="1" applyAlignment="1">
      <alignment horizontal="center" vertical="center" wrapText="1"/>
    </xf>
    <xf numFmtId="20" fontId="40" fillId="5" borderId="6" xfId="0" applyNumberFormat="1" applyFont="1" applyFill="1" applyBorder="1" applyAlignment="1">
      <alignment horizontal="center" vertical="center" wrapText="1"/>
    </xf>
    <xf numFmtId="22" fontId="41" fillId="15" borderId="5" xfId="0" applyNumberFormat="1" applyFont="1" applyFill="1" applyBorder="1" applyAlignment="1">
      <alignment horizontal="center" vertical="center" wrapText="1"/>
    </xf>
    <xf numFmtId="20" fontId="40" fillId="5" borderId="5" xfId="0" applyNumberFormat="1" applyFont="1" applyFill="1" applyBorder="1" applyAlignment="1">
      <alignment horizontal="center" vertical="center" wrapText="1"/>
    </xf>
    <xf numFmtId="20" fontId="40" fillId="15" borderId="5" xfId="0" applyNumberFormat="1" applyFont="1" applyFill="1" applyBorder="1" applyAlignment="1">
      <alignment horizontal="center" vertical="center" wrapText="1"/>
    </xf>
    <xf numFmtId="20" fontId="40" fillId="15" borderId="6" xfId="0" applyNumberFormat="1" applyFont="1" applyFill="1" applyBorder="1" applyAlignment="1">
      <alignment horizontal="center" vertical="center" wrapText="1"/>
    </xf>
    <xf numFmtId="20" fontId="40" fillId="5" borderId="31" xfId="0" applyNumberFormat="1" applyFont="1" applyFill="1" applyBorder="1" applyAlignment="1">
      <alignment horizontal="center" vertical="center" wrapText="1"/>
    </xf>
    <xf numFmtId="20" fontId="40" fillId="5" borderId="25" xfId="0" applyNumberFormat="1" applyFont="1" applyFill="1" applyBorder="1" applyAlignment="1">
      <alignment horizontal="center" vertical="center" wrapText="1"/>
    </xf>
    <xf numFmtId="20" fontId="40" fillId="15" borderId="8" xfId="0" applyNumberFormat="1" applyFont="1" applyFill="1" applyBorder="1" applyAlignment="1">
      <alignment horizontal="center" vertical="center" wrapText="1"/>
    </xf>
    <xf numFmtId="20" fontId="40" fillId="15" borderId="25" xfId="0" applyNumberFormat="1" applyFont="1" applyFill="1" applyBorder="1" applyAlignment="1">
      <alignment horizontal="center" vertical="center" wrapText="1"/>
    </xf>
    <xf numFmtId="20" fontId="41" fillId="15" borderId="8" xfId="0" applyNumberFormat="1" applyFont="1" applyFill="1" applyBorder="1" applyAlignment="1">
      <alignment horizontal="center" vertical="center" wrapText="1"/>
    </xf>
    <xf numFmtId="20" fontId="40" fillId="15" borderId="9" xfId="0" applyNumberFormat="1" applyFont="1" applyFill="1" applyBorder="1" applyAlignment="1">
      <alignment horizontal="center" vertical="center" wrapText="1"/>
    </xf>
    <xf numFmtId="20" fontId="40" fillId="5" borderId="7" xfId="0" applyNumberFormat="1" applyFont="1" applyFill="1" applyBorder="1" applyAlignment="1">
      <alignment horizontal="center" vertical="center" wrapText="1"/>
    </xf>
    <xf numFmtId="20" fontId="40" fillId="15" borderId="7" xfId="0" applyNumberFormat="1" applyFont="1" applyFill="1" applyBorder="1" applyAlignment="1">
      <alignment horizontal="center" vertical="center" wrapText="1"/>
    </xf>
    <xf numFmtId="20" fontId="40" fillId="5" borderId="8" xfId="0" applyNumberFormat="1" applyFont="1" applyFill="1" applyBorder="1" applyAlignment="1">
      <alignment horizontal="center" vertical="center" wrapText="1"/>
    </xf>
    <xf numFmtId="20" fontId="40" fillId="5" borderId="9" xfId="0" applyNumberFormat="1" applyFont="1" applyFill="1" applyBorder="1" applyAlignment="1">
      <alignment horizontal="center" vertical="center" wrapText="1"/>
    </xf>
    <xf numFmtId="20" fontId="40" fillId="5" borderId="9" xfId="0" applyNumberFormat="1" applyFont="1" applyFill="1" applyBorder="1" applyAlignment="1">
      <alignment horizontal="center" vertical="center"/>
    </xf>
    <xf numFmtId="20" fontId="41" fillId="15" borderId="9" xfId="0" applyNumberFormat="1" applyFont="1" applyFill="1" applyBorder="1" applyAlignment="1">
      <alignment horizontal="center" vertical="center" wrapText="1"/>
    </xf>
    <xf numFmtId="20" fontId="41" fillId="0" borderId="7" xfId="0" applyNumberFormat="1" applyFont="1" applyFill="1" applyBorder="1" applyAlignment="1">
      <alignment horizontal="center" vertical="center" wrapText="1"/>
    </xf>
    <xf numFmtId="20" fontId="41" fillId="5" borderId="8" xfId="0" applyNumberFormat="1" applyFont="1" applyFill="1" applyBorder="1" applyAlignment="1">
      <alignment horizontal="center" vertical="center" wrapText="1"/>
    </xf>
    <xf numFmtId="49" fontId="40" fillId="5" borderId="8" xfId="0" applyNumberFormat="1" applyFont="1" applyFill="1" applyBorder="1" applyAlignment="1">
      <alignment horizontal="center" vertical="center"/>
    </xf>
    <xf numFmtId="49" fontId="41" fillId="5" borderId="8" xfId="0" applyNumberFormat="1" applyFont="1" applyFill="1" applyBorder="1" applyAlignment="1">
      <alignment horizontal="center" vertical="center"/>
    </xf>
    <xf numFmtId="22" fontId="41" fillId="15" borderId="7" xfId="0" applyNumberFormat="1" applyFont="1" applyFill="1" applyBorder="1" applyAlignment="1">
      <alignment horizontal="center" vertical="center" wrapText="1"/>
    </xf>
    <xf numFmtId="22" fontId="40" fillId="15" borderId="32" xfId="0" applyNumberFormat="1" applyFont="1" applyFill="1" applyBorder="1" applyAlignment="1">
      <alignment horizontal="center" vertical="center" wrapText="1"/>
    </xf>
    <xf numFmtId="22" fontId="40" fillId="5" borderId="7" xfId="0" applyNumberFormat="1" applyFont="1" applyFill="1" applyBorder="1" applyAlignment="1">
      <alignment horizontal="center" vertical="center" wrapText="1"/>
    </xf>
    <xf numFmtId="22" fontId="40" fillId="5" borderId="32" xfId="0" applyNumberFormat="1" applyFont="1" applyFill="1" applyBorder="1" applyAlignment="1">
      <alignment horizontal="center" vertical="center" wrapText="1"/>
    </xf>
    <xf numFmtId="22" fontId="40" fillId="15" borderId="7" xfId="0" applyNumberFormat="1" applyFont="1" applyFill="1" applyBorder="1" applyAlignment="1">
      <alignment horizontal="center" vertical="center" wrapText="1"/>
    </xf>
    <xf numFmtId="22" fontId="41" fillId="5" borderId="7" xfId="0" applyNumberFormat="1" applyFont="1" applyFill="1" applyBorder="1" applyAlignment="1">
      <alignment horizontal="center" vertical="center" wrapText="1"/>
    </xf>
    <xf numFmtId="20" fontId="41" fillId="5" borderId="33" xfId="0" applyNumberFormat="1" applyFont="1" applyFill="1" applyBorder="1" applyAlignment="1">
      <alignment horizontal="center" vertical="center" wrapText="1"/>
    </xf>
    <xf numFmtId="22" fontId="41" fillId="15" borderId="32" xfId="0" applyNumberFormat="1" applyFont="1" applyFill="1" applyBorder="1" applyAlignment="1">
      <alignment horizontal="center" vertical="center" wrapText="1"/>
    </xf>
    <xf numFmtId="20" fontId="41" fillId="5" borderId="5" xfId="0" applyNumberFormat="1" applyFont="1" applyFill="1" applyBorder="1" applyAlignment="1">
      <alignment horizontal="center" vertical="center" wrapText="1"/>
    </xf>
    <xf numFmtId="20" fontId="40" fillId="5" borderId="19" xfId="0" applyNumberFormat="1" applyFont="1" applyFill="1" applyBorder="1" applyAlignment="1">
      <alignment horizontal="center" vertical="center"/>
    </xf>
    <xf numFmtId="17" fontId="43" fillId="8" borderId="2" xfId="0" applyNumberFormat="1" applyFont="1" applyFill="1" applyBorder="1" applyAlignment="1">
      <alignment horizontal="center" vertical="center" wrapText="1"/>
    </xf>
    <xf numFmtId="20" fontId="40" fillId="4" borderId="19" xfId="0" applyNumberFormat="1" applyFont="1" applyFill="1" applyBorder="1" applyAlignment="1">
      <alignment horizontal="center" vertical="center"/>
    </xf>
    <xf numFmtId="0" fontId="45" fillId="0" borderId="0" xfId="0" applyNumberFormat="1" applyFont="1"/>
    <xf numFmtId="49" fontId="40" fillId="5" borderId="19" xfId="0" applyNumberFormat="1" applyFont="1" applyFill="1" applyBorder="1" applyAlignment="1">
      <alignment horizontal="center" vertical="center"/>
    </xf>
    <xf numFmtId="22" fontId="40" fillId="4" borderId="21" xfId="0" applyNumberFormat="1" applyFont="1" applyFill="1" applyBorder="1" applyAlignment="1">
      <alignment horizontal="center" vertical="center"/>
    </xf>
    <xf numFmtId="0" fontId="46" fillId="0" borderId="0" xfId="0" applyFont="1"/>
    <xf numFmtId="1" fontId="41" fillId="5" borderId="21" xfId="0" applyNumberFormat="1" applyFont="1" applyFill="1" applyBorder="1" applyAlignment="1">
      <alignment horizontal="center" vertical="center" wrapText="1"/>
    </xf>
    <xf numFmtId="20" fontId="44" fillId="4" borderId="19" xfId="0" applyNumberFormat="1" applyFont="1" applyFill="1" applyBorder="1" applyAlignment="1">
      <alignment horizontal="center" vertical="center"/>
    </xf>
    <xf numFmtId="20" fontId="44" fillId="13" borderId="21" xfId="0" applyNumberFormat="1" applyFont="1" applyFill="1" applyBorder="1" applyAlignment="1">
      <alignment horizontal="center" vertical="center" wrapText="1"/>
    </xf>
    <xf numFmtId="14" fontId="47" fillId="0" borderId="0" xfId="0" applyNumberFormat="1" applyFont="1"/>
    <xf numFmtId="0" fontId="47" fillId="0" borderId="0" xfId="0" applyFont="1"/>
    <xf numFmtId="2" fontId="45" fillId="0" borderId="0" xfId="0" applyNumberFormat="1" applyFont="1"/>
    <xf numFmtId="1" fontId="45" fillId="0" borderId="0" xfId="0" applyNumberFormat="1" applyFont="1"/>
    <xf numFmtId="0" fontId="0" fillId="0" borderId="0" xfId="0" applyAlignment="1">
      <alignment horizontal="left" vertical="center" wrapText="1" indent="1"/>
    </xf>
    <xf numFmtId="0" fontId="48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17" borderId="0" xfId="0" applyNumberFormat="1" applyFill="1"/>
    <xf numFmtId="164" fontId="46" fillId="0" borderId="0" xfId="0" applyNumberFormat="1" applyFont="1" applyAlignment="1">
      <alignment wrapText="1"/>
    </xf>
    <xf numFmtId="1" fontId="49" fillId="0" borderId="0" xfId="0" applyNumberFormat="1" applyFont="1" applyAlignment="1">
      <alignment wrapText="1"/>
    </xf>
    <xf numFmtId="0" fontId="0" fillId="0" borderId="0" xfId="0" applyAlignment="1">
      <alignment vertical="center" wrapText="1"/>
    </xf>
    <xf numFmtId="20" fontId="40" fillId="6" borderId="20" xfId="0" applyNumberFormat="1" applyFont="1" applyFill="1" applyBorder="1" applyAlignment="1">
      <alignment horizontal="center" vertical="center"/>
    </xf>
    <xf numFmtId="20" fontId="40" fillId="6" borderId="21" xfId="0" applyNumberFormat="1" applyFont="1" applyFill="1" applyBorder="1" applyAlignment="1">
      <alignment horizontal="center" vertical="center"/>
    </xf>
    <xf numFmtId="20" fontId="41" fillId="6" borderId="19" xfId="0" applyNumberFormat="1" applyFont="1" applyFill="1" applyBorder="1" applyAlignment="1">
      <alignment horizontal="center" vertical="center"/>
    </xf>
    <xf numFmtId="49" fontId="41" fillId="6" borderId="19" xfId="0" applyNumberFormat="1" applyFont="1" applyFill="1" applyBorder="1" applyAlignment="1">
      <alignment horizontal="center" vertical="center"/>
    </xf>
    <xf numFmtId="20" fontId="41" fillId="6" borderId="21" xfId="0" applyNumberFormat="1" applyFont="1" applyFill="1" applyBorder="1" applyAlignment="1">
      <alignment horizontal="center" vertical="center"/>
    </xf>
    <xf numFmtId="22" fontId="41" fillId="6" borderId="21" xfId="0" applyNumberFormat="1" applyFont="1" applyFill="1" applyBorder="1" applyAlignment="1">
      <alignment horizontal="center" vertical="center"/>
    </xf>
    <xf numFmtId="165" fontId="46" fillId="0" borderId="0" xfId="0" applyNumberFormat="1" applyFont="1"/>
    <xf numFmtId="20" fontId="44" fillId="5" borderId="31" xfId="0" applyNumberFormat="1" applyFont="1" applyFill="1" applyBorder="1" applyAlignment="1">
      <alignment horizontal="center" vertical="center" wrapText="1"/>
    </xf>
    <xf numFmtId="22" fontId="44" fillId="15" borderId="5" xfId="0" applyNumberFormat="1" applyFont="1" applyFill="1" applyBorder="1" applyAlignment="1">
      <alignment horizontal="center" vertical="center" wrapText="1"/>
    </xf>
    <xf numFmtId="22" fontId="44" fillId="15" borderId="25" xfId="0" applyNumberFormat="1" applyFont="1" applyFill="1" applyBorder="1" applyAlignment="1">
      <alignment horizontal="center" vertical="center" wrapText="1"/>
    </xf>
    <xf numFmtId="20" fontId="44" fillId="5" borderId="5" xfId="0" applyNumberFormat="1" applyFont="1" applyFill="1" applyBorder="1" applyAlignment="1">
      <alignment horizontal="center" vertical="center" wrapText="1"/>
    </xf>
    <xf numFmtId="20" fontId="44" fillId="0" borderId="7" xfId="0" applyNumberFormat="1" applyFont="1" applyFill="1" applyBorder="1" applyAlignment="1">
      <alignment horizontal="center" vertical="center" wrapText="1"/>
    </xf>
    <xf numFmtId="49" fontId="44" fillId="5" borderId="19" xfId="0" applyNumberFormat="1" applyFont="1" applyFill="1" applyBorder="1" applyAlignment="1">
      <alignment horizontal="center" vertical="center"/>
    </xf>
    <xf numFmtId="20" fontId="44" fillId="5" borderId="21" xfId="0" applyNumberFormat="1" applyFont="1" applyFill="1" applyBorder="1" applyAlignment="1">
      <alignment horizontal="center" vertical="center" wrapText="1"/>
    </xf>
    <xf numFmtId="22" fontId="40" fillId="18" borderId="7" xfId="0" applyNumberFormat="1" applyFont="1" applyFill="1" applyBorder="1" applyAlignment="1">
      <alignment horizontal="center" vertical="center" wrapText="1"/>
    </xf>
    <xf numFmtId="22" fontId="40" fillId="18" borderId="32" xfId="0" applyNumberFormat="1" applyFont="1" applyFill="1" applyBorder="1" applyAlignment="1">
      <alignment horizontal="center" vertical="center" wrapText="1"/>
    </xf>
    <xf numFmtId="22" fontId="40" fillId="18" borderId="5" xfId="0" applyNumberFormat="1" applyFont="1" applyFill="1" applyBorder="1" applyAlignment="1">
      <alignment horizontal="center" vertical="center" wrapText="1"/>
    </xf>
    <xf numFmtId="20" fontId="40" fillId="5" borderId="34" xfId="0" applyNumberFormat="1" applyFont="1" applyFill="1" applyBorder="1" applyAlignment="1">
      <alignment horizontal="center" vertical="center" wrapText="1"/>
    </xf>
    <xf numFmtId="20" fontId="40" fillId="15" borderId="34" xfId="0" applyNumberFormat="1" applyFont="1" applyFill="1" applyBorder="1" applyAlignment="1">
      <alignment horizontal="center" vertical="center" wrapText="1"/>
    </xf>
    <xf numFmtId="20" fontId="44" fillId="5" borderId="8" xfId="0" applyNumberFormat="1" applyFont="1" applyFill="1" applyBorder="1" applyAlignment="1">
      <alignment horizontal="center" vertical="center" wrapText="1"/>
    </xf>
    <xf numFmtId="20" fontId="44" fillId="5" borderId="33" xfId="0" applyNumberFormat="1" applyFont="1" applyFill="1" applyBorder="1" applyAlignment="1">
      <alignment horizontal="center" vertical="center" wrapText="1"/>
    </xf>
    <xf numFmtId="22" fontId="41" fillId="15" borderId="25" xfId="0" applyNumberFormat="1" applyFont="1" applyFill="1" applyBorder="1" applyAlignment="1">
      <alignment horizontal="center" vertical="center" wrapText="1"/>
    </xf>
    <xf numFmtId="20" fontId="41" fillId="5" borderId="25" xfId="0" applyNumberFormat="1" applyFont="1" applyFill="1" applyBorder="1" applyAlignment="1">
      <alignment horizontal="center" vertical="center" wrapText="1"/>
    </xf>
    <xf numFmtId="20" fontId="41" fillId="15" borderId="25" xfId="0" applyNumberFormat="1" applyFont="1" applyFill="1" applyBorder="1" applyAlignment="1">
      <alignment horizontal="center" vertical="center" wrapText="1"/>
    </xf>
    <xf numFmtId="22" fontId="41" fillId="5" borderId="5" xfId="0" applyNumberFormat="1" applyFont="1" applyFill="1" applyBorder="1" applyAlignment="1">
      <alignment horizontal="center" vertical="center" wrapText="1"/>
    </xf>
    <xf numFmtId="20" fontId="44" fillId="5" borderId="21" xfId="0" applyNumberFormat="1" applyFont="1" applyFill="1" applyBorder="1" applyAlignment="1">
      <alignment horizontal="center" vertical="center"/>
    </xf>
    <xf numFmtId="20" fontId="44" fillId="13" borderId="20" xfId="0" applyNumberFormat="1" applyFont="1" applyFill="1" applyBorder="1" applyAlignment="1">
      <alignment horizontal="center" vertical="center" wrapText="1"/>
    </xf>
    <xf numFmtId="0" fontId="2" fillId="0" borderId="24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2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49" fontId="22" fillId="5" borderId="0" xfId="0" applyNumberFormat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2" fillId="5" borderId="0" xfId="0" applyNumberFormat="1" applyFont="1" applyFill="1" applyBorder="1" applyAlignment="1">
      <alignment horizontal="center" vertical="center"/>
    </xf>
    <xf numFmtId="49" fontId="21" fillId="5" borderId="0" xfId="0" applyNumberFormat="1" applyFont="1" applyFill="1" applyBorder="1" applyAlignment="1">
      <alignment horizontal="center" vertical="center"/>
    </xf>
    <xf numFmtId="49" fontId="23" fillId="5" borderId="0" xfId="0" applyNumberFormat="1" applyFont="1" applyFill="1" applyBorder="1" applyAlignment="1">
      <alignment horizontal="center" vertical="center"/>
    </xf>
    <xf numFmtId="0" fontId="21" fillId="5" borderId="0" xfId="0" applyNumberFormat="1" applyFont="1" applyFill="1" applyBorder="1" applyAlignment="1">
      <alignment horizontal="center" vertical="center"/>
    </xf>
    <xf numFmtId="49" fontId="21" fillId="5" borderId="0" xfId="0" applyNumberFormat="1" applyFont="1" applyFill="1" applyBorder="1" applyAlignment="1">
      <alignment horizontal="center" vertical="center" wrapText="1"/>
    </xf>
    <xf numFmtId="20" fontId="44" fillId="4" borderId="21" xfId="0" applyNumberFormat="1" applyFont="1" applyFill="1" applyBorder="1" applyAlignment="1">
      <alignment horizontal="center" vertical="center"/>
    </xf>
    <xf numFmtId="0" fontId="31" fillId="5" borderId="0" xfId="0" applyNumberFormat="1" applyFont="1" applyFill="1" applyBorder="1" applyAlignment="1">
      <alignment horizontal="center" vertical="center" wrapText="1"/>
    </xf>
    <xf numFmtId="0" fontId="32" fillId="5" borderId="0" xfId="0" applyNumberFormat="1" applyFont="1" applyFill="1" applyBorder="1" applyAlignment="1">
      <alignment horizontal="center" vertical="center" wrapText="1"/>
    </xf>
    <xf numFmtId="49" fontId="21" fillId="5" borderId="0" xfId="0" applyNumberFormat="1" applyFont="1" applyFill="1" applyBorder="1" applyAlignment="1">
      <alignment horizontal="center" vertical="center" wrapText="1"/>
    </xf>
    <xf numFmtId="49" fontId="22" fillId="5" borderId="0" xfId="0" applyNumberFormat="1" applyFont="1" applyFill="1" applyBorder="1" applyAlignment="1">
      <alignment horizontal="center" vertical="center" wrapText="1"/>
    </xf>
    <xf numFmtId="0" fontId="22" fillId="5" borderId="0" xfId="0" applyNumberFormat="1" applyFont="1" applyFill="1" applyBorder="1" applyAlignment="1">
      <alignment horizontal="center" vertical="center" wrapText="1"/>
    </xf>
    <xf numFmtId="49" fontId="21" fillId="5" borderId="0" xfId="0" applyNumberFormat="1" applyFont="1" applyFill="1" applyBorder="1" applyAlignment="1">
      <alignment horizontal="center" vertical="center"/>
    </xf>
    <xf numFmtId="49" fontId="22" fillId="5" borderId="0" xfId="0" applyNumberFormat="1" applyFont="1" applyFill="1" applyBorder="1" applyAlignment="1">
      <alignment horizontal="center" vertical="center"/>
    </xf>
    <xf numFmtId="0" fontId="22" fillId="5" borderId="0" xfId="0" applyNumberFormat="1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center" vertical="center"/>
    </xf>
    <xf numFmtId="0" fontId="23" fillId="5" borderId="0" xfId="0" applyNumberFormat="1" applyFont="1" applyFill="1" applyBorder="1" applyAlignment="1">
      <alignment horizontal="center" vertical="center"/>
    </xf>
    <xf numFmtId="49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/>
    </xf>
    <xf numFmtId="0" fontId="21" fillId="5" borderId="0" xfId="0" applyNumberFormat="1" applyFont="1" applyFill="1" applyBorder="1" applyAlignment="1">
      <alignment horizontal="center" vertical="center"/>
    </xf>
    <xf numFmtId="49" fontId="23" fillId="5" borderId="0" xfId="0" applyNumberFormat="1" applyFont="1" applyFill="1" applyBorder="1" applyAlignment="1">
      <alignment horizontal="center" vertical="center"/>
    </xf>
    <xf numFmtId="16" fontId="19" fillId="5" borderId="0" xfId="0" applyNumberFormat="1" applyFont="1" applyFill="1" applyBorder="1" applyAlignment="1">
      <alignment horizontal="center" vertical="center"/>
    </xf>
    <xf numFmtId="0" fontId="20" fillId="5" borderId="0" xfId="0" applyNumberFormat="1" applyFont="1" applyFill="1" applyBorder="1" applyAlignment="1">
      <alignment horizontal="center"/>
    </xf>
    <xf numFmtId="49" fontId="27" fillId="5" borderId="0" xfId="0" applyNumberFormat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20" fontId="8" fillId="5" borderId="27" xfId="0" applyNumberFormat="1" applyFont="1" applyFill="1" applyBorder="1" applyAlignment="1">
      <alignment horizontal="center" vertical="center"/>
    </xf>
    <xf numFmtId="20" fontId="8" fillId="5" borderId="18" xfId="0" applyNumberFormat="1" applyFont="1" applyFill="1" applyBorder="1" applyAlignment="1">
      <alignment horizontal="center" vertical="center"/>
    </xf>
    <xf numFmtId="20" fontId="39" fillId="5" borderId="27" xfId="0" applyNumberFormat="1" applyFont="1" applyFill="1" applyBorder="1" applyAlignment="1">
      <alignment horizontal="center" vertical="center"/>
    </xf>
    <xf numFmtId="20" fontId="39" fillId="5" borderId="18" xfId="0" applyNumberFormat="1" applyFont="1" applyFill="1" applyBorder="1" applyAlignment="1">
      <alignment horizontal="center" vertical="center"/>
    </xf>
    <xf numFmtId="20" fontId="8" fillId="5" borderId="28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49" fontId="16" fillId="7" borderId="15" xfId="0" applyNumberFormat="1" applyFont="1" applyFill="1" applyBorder="1" applyAlignment="1">
      <alignment horizontal="center" vertical="center" wrapText="1"/>
    </xf>
    <xf numFmtId="49" fontId="16" fillId="7" borderId="26" xfId="0" applyNumberFormat="1" applyFont="1" applyFill="1" applyBorder="1" applyAlignment="1">
      <alignment horizontal="center" vertical="center" wrapText="1"/>
    </xf>
    <xf numFmtId="49" fontId="8" fillId="7" borderId="10" xfId="0" applyNumberFormat="1" applyFont="1" applyFill="1" applyBorder="1" applyAlignment="1">
      <alignment horizontal="center" vertical="center"/>
    </xf>
    <xf numFmtId="49" fontId="8" fillId="7" borderId="12" xfId="0" applyNumberFormat="1" applyFont="1" applyFill="1" applyBorder="1" applyAlignment="1">
      <alignment horizontal="center" vertical="center"/>
    </xf>
    <xf numFmtId="16" fontId="17" fillId="7" borderId="11" xfId="0" applyNumberFormat="1" applyFont="1" applyFill="1" applyBorder="1" applyAlignment="1">
      <alignment horizontal="center" vertical="center"/>
    </xf>
    <xf numFmtId="16" fontId="17" fillId="7" borderId="16" xfId="0" applyNumberFormat="1" applyFont="1" applyFill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49" fontId="11" fillId="2" borderId="21" xfId="0" applyNumberFormat="1" applyFont="1" applyFill="1" applyBorder="1" applyAlignment="1">
      <alignment horizontal="center" vertical="center"/>
    </xf>
    <xf numFmtId="49" fontId="16" fillId="2" borderId="21" xfId="0" applyNumberFormat="1" applyFont="1" applyFill="1" applyBorder="1" applyAlignment="1">
      <alignment horizontal="center" vertical="center"/>
    </xf>
    <xf numFmtId="16" fontId="8" fillId="3" borderId="24" xfId="0" applyNumberFormat="1" applyFont="1" applyFill="1" applyBorder="1" applyAlignment="1">
      <alignment horizontal="center" vertical="center"/>
    </xf>
    <xf numFmtId="16" fontId="8" fillId="3" borderId="3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16" fontId="15" fillId="3" borderId="24" xfId="0" applyNumberFormat="1" applyFont="1" applyFill="1" applyBorder="1" applyAlignment="1">
      <alignment horizontal="center" vertical="center"/>
    </xf>
    <xf numFmtId="16" fontId="15" fillId="3" borderId="3" xfId="0" applyNumberFormat="1" applyFont="1" applyFill="1" applyBorder="1" applyAlignment="1">
      <alignment horizontal="center" vertical="center"/>
    </xf>
    <xf numFmtId="16" fontId="25" fillId="6" borderId="11" xfId="0" applyNumberFormat="1" applyFont="1" applyFill="1" applyBorder="1" applyAlignment="1">
      <alignment horizontal="center" vertical="center"/>
    </xf>
    <xf numFmtId="16" fontId="25" fillId="6" borderId="29" xfId="0" applyNumberFormat="1" applyFont="1" applyFill="1" applyBorder="1" applyAlignment="1">
      <alignment horizontal="center" vertical="center"/>
    </xf>
    <xf numFmtId="16" fontId="25" fillId="6" borderId="16" xfId="0" applyNumberFormat="1" applyFont="1" applyFill="1" applyBorder="1" applyAlignment="1">
      <alignment horizontal="center" vertical="center"/>
    </xf>
    <xf numFmtId="16" fontId="25" fillId="6" borderId="27" xfId="0" applyNumberFormat="1" applyFont="1" applyFill="1" applyBorder="1" applyAlignment="1">
      <alignment horizontal="center" vertical="center"/>
    </xf>
    <xf numFmtId="16" fontId="25" fillId="6" borderId="28" xfId="0" applyNumberFormat="1" applyFont="1" applyFill="1" applyBorder="1" applyAlignment="1">
      <alignment horizontal="center" vertical="center"/>
    </xf>
    <xf numFmtId="16" fontId="25" fillId="6" borderId="18" xfId="0" applyNumberFormat="1" applyFont="1" applyFill="1" applyBorder="1" applyAlignment="1">
      <alignment horizontal="center" vertical="center"/>
    </xf>
    <xf numFmtId="16" fontId="10" fillId="10" borderId="11" xfId="0" applyNumberFormat="1" applyFont="1" applyFill="1" applyBorder="1" applyAlignment="1">
      <alignment horizontal="center" vertical="center"/>
    </xf>
    <xf numFmtId="16" fontId="10" fillId="10" borderId="16" xfId="0" applyNumberFormat="1" applyFont="1" applyFill="1" applyBorder="1" applyAlignment="1">
      <alignment horizontal="center" vertical="center"/>
    </xf>
    <xf numFmtId="1" fontId="41" fillId="0" borderId="11" xfId="0" applyNumberFormat="1" applyFont="1" applyFill="1" applyBorder="1" applyAlignment="1">
      <alignment horizontal="center" vertical="center" wrapText="1"/>
    </xf>
    <xf numFmtId="1" fontId="36" fillId="0" borderId="16" xfId="0" applyNumberFormat="1" applyFont="1" applyFill="1" applyBorder="1" applyAlignment="1">
      <alignment horizontal="center" vertical="center" wrapText="1"/>
    </xf>
    <xf numFmtId="16" fontId="10" fillId="10" borderId="13" xfId="0" applyNumberFormat="1" applyFont="1" applyFill="1" applyBorder="1" applyAlignment="1">
      <alignment horizontal="center"/>
    </xf>
    <xf numFmtId="16" fontId="10" fillId="10" borderId="14" xfId="0" applyNumberFormat="1" applyFont="1" applyFill="1" applyBorder="1" applyAlignment="1">
      <alignment horizontal="center"/>
    </xf>
    <xf numFmtId="17" fontId="2" fillId="0" borderId="2" xfId="0" applyNumberFormat="1" applyFont="1" applyBorder="1" applyAlignment="1">
      <alignment horizontal="center" vertical="center" wrapText="1"/>
    </xf>
    <xf numFmtId="0" fontId="34" fillId="0" borderId="2" xfId="0" applyNumberFormat="1" applyFont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center" vertical="center" wrapText="1"/>
    </xf>
    <xf numFmtId="1" fontId="7" fillId="0" borderId="16" xfId="0" applyNumberFormat="1" applyFont="1" applyFill="1" applyBorder="1" applyAlignment="1">
      <alignment horizontal="center" vertical="center" wrapText="1"/>
    </xf>
    <xf numFmtId="1" fontId="35" fillId="9" borderId="11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1" fontId="6" fillId="9" borderId="11" xfId="0" applyNumberFormat="1" applyFont="1" applyFill="1" applyBorder="1" applyAlignment="1">
      <alignment horizontal="center" vertical="center" wrapText="1"/>
    </xf>
    <xf numFmtId="1" fontId="6" fillId="9" borderId="16" xfId="0" applyNumberFormat="1" applyFont="1" applyFill="1" applyBorder="1" applyAlignment="1">
      <alignment horizontal="center" vertical="center" wrapText="1"/>
    </xf>
    <xf numFmtId="1" fontId="8" fillId="9" borderId="11" xfId="0" applyNumberFormat="1" applyFont="1" applyFill="1" applyBorder="1" applyAlignment="1">
      <alignment horizontal="center" vertical="center" wrapText="1"/>
    </xf>
    <xf numFmtId="1" fontId="24" fillId="9" borderId="16" xfId="0" applyNumberFormat="1" applyFont="1" applyFill="1" applyBorder="1" applyAlignment="1">
      <alignment horizontal="center" vertical="center" wrapText="1"/>
    </xf>
    <xf numFmtId="1" fontId="4" fillId="9" borderId="16" xfId="0" applyNumberFormat="1" applyFont="1" applyFill="1" applyBorder="1" applyAlignment="1">
      <alignment horizontal="center" vertical="center" wrapText="1"/>
    </xf>
    <xf numFmtId="1" fontId="33" fillId="9" borderId="11" xfId="0" applyNumberFormat="1" applyFont="1" applyFill="1" applyBorder="1" applyAlignment="1">
      <alignment horizontal="center" vertical="center" wrapText="1"/>
    </xf>
  </cellXfs>
  <cellStyles count="2">
    <cellStyle name="Normale" xfId="0" builtinId="0"/>
    <cellStyle name="Normale 2" xfId="1" xr:uid="{4CF31AC3-7E3D-4960-B8F3-700D4B91ADF6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CC"/>
      <rgbColor rgb="00F4F4F4"/>
      <rgbColor rgb="00548235"/>
      <rgbColor rgb="0000B050"/>
      <rgbColor rgb="00538DD5"/>
      <rgbColor rgb="00FFFF00"/>
      <rgbColor rgb="00FF2600"/>
      <rgbColor rgb="0000206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393AD"/>
      <color rgb="FFFF7C80"/>
      <color rgb="FFD60093"/>
      <color rgb="FF6A1039"/>
      <color rgb="FFFFEFEF"/>
      <color rgb="FFFFCCCC"/>
      <color rgb="FFEACCDA"/>
      <color rgb="FFF2C4E9"/>
      <color rgb="FFA88000"/>
      <color rgb="FFE19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2425-21F8-4FB4-949D-877EFD4BC63F}">
  <dimension ref="A1:IM85"/>
  <sheetViews>
    <sheetView showGridLines="0" topLeftCell="A7" zoomScale="30" zoomScaleNormal="30" zoomScalePageLayoutView="60" workbookViewId="0">
      <selection activeCell="B28" sqref="B28:O30"/>
    </sheetView>
  </sheetViews>
  <sheetFormatPr defaultColWidth="10.875" defaultRowHeight="15.95" customHeight="1"/>
  <cols>
    <col min="1" max="15" width="48.75" style="3" customWidth="1"/>
    <col min="16" max="16" width="4.125" style="3" customWidth="1"/>
    <col min="17" max="17" width="10.625" style="3" hidden="1" customWidth="1"/>
    <col min="18" max="23" width="10.625" style="3" customWidth="1"/>
    <col min="24" max="24" width="38.875" style="3" customWidth="1"/>
    <col min="25" max="25" width="10.625" style="3" customWidth="1"/>
    <col min="26" max="28" width="17.75" style="3" customWidth="1"/>
    <col min="29" max="29" width="19.375" style="3" customWidth="1"/>
    <col min="30" max="30" width="30.25" style="3" customWidth="1"/>
    <col min="31" max="31" width="23.5" style="3" customWidth="1"/>
    <col min="32" max="32" width="17.625" style="3" customWidth="1"/>
    <col min="33" max="247" width="10.625" style="3" customWidth="1"/>
  </cols>
  <sheetData>
    <row r="1" spans="1:247" s="1" customFormat="1" ht="102.75" customHeight="1">
      <c r="A1" s="4"/>
      <c r="B1" s="233">
        <f>(B6)/40</f>
        <v>4.2134999999999998</v>
      </c>
      <c r="C1" s="234"/>
      <c r="D1" s="233">
        <f t="shared" ref="D1" si="0">(D6)/40</f>
        <v>3.6721330275229356</v>
      </c>
      <c r="E1" s="234"/>
      <c r="F1" s="233">
        <f t="shared" ref="F1" si="1">(F6)/40</f>
        <v>3.7238532110091738</v>
      </c>
      <c r="G1" s="234"/>
      <c r="H1" s="233">
        <f t="shared" ref="H1" si="2">(H6)/40</f>
        <v>3.9157037815126055</v>
      </c>
      <c r="I1" s="234"/>
      <c r="J1" s="233">
        <f t="shared" ref="J1" si="3">(J6)/40</f>
        <v>3.8885922330097089</v>
      </c>
      <c r="K1" s="234"/>
      <c r="L1" s="233">
        <f t="shared" ref="L1" si="4">(L6)/40</f>
        <v>4.4385732323232325</v>
      </c>
      <c r="M1" s="234"/>
      <c r="N1" s="233">
        <f t="shared" ref="N1" si="5">(N6)/40</f>
        <v>4.5055147058823533</v>
      </c>
      <c r="O1" s="234"/>
      <c r="P1" s="36" t="s">
        <v>0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</row>
    <row r="2" spans="1:247" s="1" customFormat="1" ht="337.5" customHeight="1">
      <c r="A2" s="5"/>
      <c r="B2" s="235"/>
      <c r="C2" s="236"/>
      <c r="D2" s="237"/>
      <c r="E2" s="238"/>
      <c r="F2" s="235"/>
      <c r="G2" s="236"/>
      <c r="H2" s="239" t="s">
        <v>1</v>
      </c>
      <c r="I2" s="240"/>
      <c r="J2" s="239"/>
      <c r="K2" s="241"/>
      <c r="L2" s="239" t="s">
        <v>2</v>
      </c>
      <c r="M2" s="240"/>
      <c r="N2" s="242"/>
      <c r="O2" s="241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54" t="s">
        <v>3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</row>
    <row r="3" spans="1:247" s="1" customFormat="1" ht="84" customHeight="1">
      <c r="A3" s="115" t="s">
        <v>4</v>
      </c>
      <c r="B3" s="121">
        <f>Foglio1!F2</f>
        <v>197.16</v>
      </c>
      <c r="C3" s="121">
        <f>Foglio1!G2</f>
        <v>178.07999999999998</v>
      </c>
      <c r="D3" s="121">
        <f>Foglio1!F3</f>
        <v>161.54128440366972</v>
      </c>
      <c r="E3" s="121">
        <f>Foglio1!G3</f>
        <v>151.77064220183485</v>
      </c>
      <c r="F3" s="121">
        <f>Foglio1!F4</f>
        <v>163.81651376146789</v>
      </c>
      <c r="G3" s="121">
        <f>Foglio1!G4</f>
        <v>153.90825688073394</v>
      </c>
      <c r="H3" s="121">
        <f>Foglio1!F5</f>
        <v>161.51260504201682</v>
      </c>
      <c r="I3" s="121">
        <f>Foglio1!G5</f>
        <v>158.25630252100842</v>
      </c>
      <c r="J3" s="121">
        <f>Foglio1!F6</f>
        <v>178.17475728155341</v>
      </c>
      <c r="K3" s="121">
        <f>Foglio1!G6</f>
        <v>163.08737864077671</v>
      </c>
      <c r="L3" s="121">
        <f>Foglio1!F7</f>
        <v>209.17171717171718</v>
      </c>
      <c r="M3" s="121">
        <f>Foglio1!G7</f>
        <v>188.0858585858586</v>
      </c>
      <c r="N3" s="121">
        <f>Foglio1!F8</f>
        <v>207.88235294117646</v>
      </c>
      <c r="O3" s="121">
        <f>Foglio1!G8</f>
        <v>189.44117647058823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</row>
    <row r="4" spans="1:247" ht="30" customHeight="1">
      <c r="A4" s="6"/>
      <c r="B4" s="229" t="s">
        <v>5</v>
      </c>
      <c r="C4" s="230"/>
      <c r="D4" s="229" t="s">
        <v>6</v>
      </c>
      <c r="E4" s="230"/>
      <c r="F4" s="229" t="s">
        <v>7</v>
      </c>
      <c r="G4" s="230"/>
      <c r="H4" s="229" t="s">
        <v>8</v>
      </c>
      <c r="I4" s="230"/>
      <c r="J4" s="229" t="s">
        <v>9</v>
      </c>
      <c r="K4" s="230"/>
      <c r="L4" s="229" t="s">
        <v>10</v>
      </c>
      <c r="M4" s="230"/>
      <c r="N4" s="229" t="s">
        <v>11</v>
      </c>
      <c r="O4" s="230"/>
      <c r="R4" s="219" t="s">
        <v>12</v>
      </c>
      <c r="S4" s="220"/>
      <c r="T4" s="220"/>
      <c r="U4" s="220"/>
      <c r="V4" s="220"/>
      <c r="W4" s="220"/>
      <c r="X4" s="221"/>
    </row>
    <row r="5" spans="1:247" ht="51.75" customHeight="1">
      <c r="A5" s="7"/>
      <c r="B5" s="225">
        <v>45747</v>
      </c>
      <c r="C5" s="226"/>
      <c r="D5" s="225">
        <v>45748</v>
      </c>
      <c r="E5" s="226"/>
      <c r="F5" s="225">
        <v>45749</v>
      </c>
      <c r="G5" s="226"/>
      <c r="H5" s="225">
        <v>45750</v>
      </c>
      <c r="I5" s="226"/>
      <c r="J5" s="225">
        <v>45751</v>
      </c>
      <c r="K5" s="226"/>
      <c r="L5" s="225">
        <v>45752</v>
      </c>
      <c r="M5" s="226"/>
      <c r="N5" s="225">
        <v>45753</v>
      </c>
      <c r="O5" s="226"/>
      <c r="R5" s="222"/>
      <c r="S5" s="223"/>
      <c r="T5" s="223"/>
      <c r="U5" s="223"/>
      <c r="V5" s="223"/>
      <c r="W5" s="223"/>
      <c r="X5" s="224"/>
    </row>
    <row r="6" spans="1:247" s="2" customFormat="1" ht="74.25" customHeight="1">
      <c r="A6" s="8" t="s">
        <v>13</v>
      </c>
      <c r="B6" s="227">
        <f>Foglio1!H2</f>
        <v>168.54</v>
      </c>
      <c r="C6" s="228"/>
      <c r="D6" s="227">
        <f>Foglio1!H3</f>
        <v>146.88532110091742</v>
      </c>
      <c r="E6" s="228"/>
      <c r="F6" s="227">
        <f>Foglio1!H4</f>
        <v>148.95412844036696</v>
      </c>
      <c r="G6" s="228"/>
      <c r="H6" s="227">
        <f>Foglio1!H5</f>
        <v>156.62815126050421</v>
      </c>
      <c r="I6" s="228"/>
      <c r="J6" s="227">
        <f>Foglio1!H6</f>
        <v>155.54368932038835</v>
      </c>
      <c r="K6" s="228"/>
      <c r="L6" s="227">
        <f>Foglio1!H7</f>
        <v>177.5429292929293</v>
      </c>
      <c r="M6" s="228"/>
      <c r="N6" s="227">
        <f>Foglio1!H8</f>
        <v>180.22058823529412</v>
      </c>
      <c r="O6" s="228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</row>
    <row r="7" spans="1:247" s="2" customFormat="1" ht="32.1" customHeight="1">
      <c r="A7" s="8" t="s">
        <v>14</v>
      </c>
      <c r="B7" s="9"/>
      <c r="C7" s="10"/>
      <c r="D7" s="9"/>
      <c r="E7" s="10"/>
      <c r="F7" s="11"/>
      <c r="G7" s="12"/>
      <c r="H7" s="11"/>
      <c r="I7" s="12"/>
      <c r="J7" s="11"/>
      <c r="K7" s="12"/>
      <c r="L7" s="11"/>
      <c r="M7" s="12"/>
      <c r="N7" s="11"/>
      <c r="O7" s="12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</row>
    <row r="8" spans="1:247" ht="30" customHeight="1" thickBot="1">
      <c r="A8" s="13"/>
      <c r="B8" s="14" t="s">
        <v>15</v>
      </c>
      <c r="C8" s="15" t="s">
        <v>16</v>
      </c>
      <c r="D8" s="9" t="s">
        <v>15</v>
      </c>
      <c r="E8" s="16" t="s">
        <v>16</v>
      </c>
      <c r="F8" s="9" t="s">
        <v>15</v>
      </c>
      <c r="G8" s="16" t="s">
        <v>16</v>
      </c>
      <c r="H8" s="9" t="s">
        <v>15</v>
      </c>
      <c r="I8" s="16" t="s">
        <v>16</v>
      </c>
      <c r="J8" s="9" t="s">
        <v>15</v>
      </c>
      <c r="K8" s="16" t="s">
        <v>16</v>
      </c>
      <c r="L8" s="9" t="s">
        <v>15</v>
      </c>
      <c r="M8" s="16" t="s">
        <v>16</v>
      </c>
      <c r="N8" s="9" t="s">
        <v>15</v>
      </c>
      <c r="O8" s="16" t="s">
        <v>16</v>
      </c>
    </row>
    <row r="9" spans="1:247" ht="69.95" customHeight="1">
      <c r="A9" s="17" t="s">
        <v>17</v>
      </c>
      <c r="B9" s="68" t="s">
        <v>18</v>
      </c>
      <c r="C9" s="57"/>
      <c r="D9" s="114" t="s">
        <v>19</v>
      </c>
      <c r="E9" s="59"/>
      <c r="F9" s="57" t="s">
        <v>20</v>
      </c>
      <c r="G9" s="60"/>
      <c r="H9" s="139" t="s">
        <v>21</v>
      </c>
      <c r="I9" s="139" t="s">
        <v>21</v>
      </c>
      <c r="J9" s="140" t="s">
        <v>21</v>
      </c>
      <c r="K9" s="139" t="s">
        <v>21</v>
      </c>
      <c r="L9" s="137" t="s">
        <v>21</v>
      </c>
      <c r="M9" s="138" t="s">
        <v>21</v>
      </c>
      <c r="N9" s="137" t="s">
        <v>21</v>
      </c>
      <c r="O9" s="139" t="s">
        <v>21</v>
      </c>
      <c r="R9" s="231"/>
      <c r="S9" s="210"/>
      <c r="T9" s="210"/>
      <c r="U9" s="210"/>
      <c r="V9" s="210"/>
      <c r="W9" s="210"/>
      <c r="X9" s="211"/>
      <c r="Z9" s="117">
        <v>104</v>
      </c>
      <c r="AA9" s="117">
        <v>77</v>
      </c>
      <c r="AB9" s="117">
        <f>Z9/AA9</f>
        <v>1.3506493506493507</v>
      </c>
      <c r="AC9" s="117">
        <f>AB9*124</f>
        <v>167.48051948051949</v>
      </c>
      <c r="AD9" s="117">
        <f>(AC9+Z9)/2</f>
        <v>135.74025974025975</v>
      </c>
      <c r="AE9" s="117">
        <f>(AD9+Z9)/2</f>
        <v>119.87012987012987</v>
      </c>
      <c r="AF9" s="117"/>
    </row>
    <row r="10" spans="1:247" ht="69.95" customHeight="1">
      <c r="A10" s="17" t="s">
        <v>22</v>
      </c>
      <c r="B10" s="68" t="s">
        <v>23</v>
      </c>
      <c r="C10" s="57" t="s">
        <v>24</v>
      </c>
      <c r="D10" s="65" t="s">
        <v>25</v>
      </c>
      <c r="E10" s="58"/>
      <c r="F10" s="57" t="s">
        <v>26</v>
      </c>
      <c r="G10" s="57"/>
      <c r="H10" s="59" t="s">
        <v>27</v>
      </c>
      <c r="I10" s="73" t="s">
        <v>28</v>
      </c>
      <c r="J10" s="57" t="s">
        <v>29</v>
      </c>
      <c r="K10" s="57"/>
      <c r="L10" s="61"/>
      <c r="M10" s="147" t="s">
        <v>30</v>
      </c>
      <c r="N10" s="63" t="s">
        <v>25</v>
      </c>
      <c r="O10" s="67"/>
      <c r="R10" s="232"/>
      <c r="S10" s="210"/>
      <c r="T10" s="210"/>
      <c r="U10" s="210"/>
      <c r="V10" s="210"/>
      <c r="W10" s="210"/>
      <c r="X10" s="211"/>
      <c r="Z10" s="117">
        <v>106</v>
      </c>
      <c r="AA10" s="117">
        <v>90</v>
      </c>
      <c r="AB10" s="117">
        <f t="shared" ref="AB10:AB15" si="6">Z10/AA10</f>
        <v>1.1777777777777778</v>
      </c>
      <c r="AC10" s="117">
        <f t="shared" ref="AC10:AC15" si="7">AB10*124</f>
        <v>146.04444444444445</v>
      </c>
      <c r="AD10" s="117">
        <f t="shared" ref="AD10:AD15" si="8">(AC10+Z10)/2</f>
        <v>126.02222222222223</v>
      </c>
      <c r="AE10" s="117">
        <f t="shared" ref="AE10:AE15" si="9">(AD10+Z10)/2</f>
        <v>116.01111111111112</v>
      </c>
    </row>
    <row r="11" spans="1:247" ht="69.95" customHeight="1">
      <c r="A11" s="18" t="s">
        <v>31</v>
      </c>
      <c r="B11" s="64" t="s">
        <v>25</v>
      </c>
      <c r="C11" s="68"/>
      <c r="D11" s="59" t="s">
        <v>32</v>
      </c>
      <c r="E11" s="58"/>
      <c r="F11" s="60" t="s">
        <v>25</v>
      </c>
      <c r="G11" s="60"/>
      <c r="H11" s="59" t="s">
        <v>32</v>
      </c>
      <c r="I11" s="59"/>
      <c r="J11" s="57" t="s">
        <v>33</v>
      </c>
      <c r="K11" s="57"/>
      <c r="L11" s="58" t="s">
        <v>32</v>
      </c>
      <c r="M11" s="66"/>
      <c r="N11" s="57" t="s">
        <v>34</v>
      </c>
      <c r="O11" s="67"/>
      <c r="R11" s="203"/>
      <c r="S11" s="210"/>
      <c r="T11" s="210"/>
      <c r="U11" s="210"/>
      <c r="V11" s="210"/>
      <c r="W11" s="210"/>
      <c r="X11" s="211"/>
      <c r="Z11" s="117">
        <v>109</v>
      </c>
      <c r="AA11" s="117">
        <v>97</v>
      </c>
      <c r="AB11" s="117">
        <f t="shared" si="6"/>
        <v>1.1237113402061856</v>
      </c>
      <c r="AC11" s="117">
        <f t="shared" si="7"/>
        <v>139.34020618556701</v>
      </c>
      <c r="AD11" s="117">
        <f>(AC11+Z11)/2</f>
        <v>124.17010309278351</v>
      </c>
      <c r="AE11" s="117">
        <f t="shared" si="9"/>
        <v>116.58505154639175</v>
      </c>
    </row>
    <row r="12" spans="1:247" ht="69.95" customHeight="1">
      <c r="A12" s="18" t="s">
        <v>35</v>
      </c>
      <c r="B12" s="68" t="s">
        <v>36</v>
      </c>
      <c r="C12" s="57"/>
      <c r="D12" s="65"/>
      <c r="E12" s="58" t="s">
        <v>37</v>
      </c>
      <c r="F12" s="60"/>
      <c r="G12" s="116" t="s">
        <v>38</v>
      </c>
      <c r="H12" s="69" t="s">
        <v>25</v>
      </c>
      <c r="I12" s="114"/>
      <c r="J12" s="60" t="s">
        <v>25</v>
      </c>
      <c r="K12" s="57"/>
      <c r="L12" s="114"/>
      <c r="M12" s="118" t="s">
        <v>39</v>
      </c>
      <c r="N12" s="116" t="s">
        <v>19</v>
      </c>
      <c r="O12" s="70"/>
      <c r="R12" s="203"/>
      <c r="S12" s="210"/>
      <c r="T12" s="210"/>
      <c r="U12" s="210"/>
      <c r="V12" s="210"/>
      <c r="W12" s="210"/>
      <c r="X12" s="211"/>
      <c r="Z12" s="117">
        <v>127</v>
      </c>
      <c r="AA12" s="117">
        <v>105</v>
      </c>
      <c r="AB12" s="117">
        <f t="shared" si="6"/>
        <v>1.2095238095238094</v>
      </c>
      <c r="AC12" s="117">
        <f t="shared" si="7"/>
        <v>149.98095238095237</v>
      </c>
      <c r="AD12" s="117">
        <f t="shared" si="8"/>
        <v>138.49047619047619</v>
      </c>
      <c r="AE12" s="117">
        <f t="shared" si="9"/>
        <v>132.74523809523811</v>
      </c>
    </row>
    <row r="13" spans="1:247" ht="69.95" customHeight="1">
      <c r="A13" s="19" t="s">
        <v>40</v>
      </c>
      <c r="B13" s="64"/>
      <c r="C13" s="116" t="s">
        <v>41</v>
      </c>
      <c r="D13" s="65"/>
      <c r="E13" s="69" t="s">
        <v>25</v>
      </c>
      <c r="F13" s="60"/>
      <c r="G13" s="60" t="s">
        <v>25</v>
      </c>
      <c r="H13" s="69"/>
      <c r="I13" s="114" t="s">
        <v>42</v>
      </c>
      <c r="J13" s="57"/>
      <c r="K13" s="116" t="s">
        <v>42</v>
      </c>
      <c r="L13" s="58"/>
      <c r="M13" s="114" t="s">
        <v>41</v>
      </c>
      <c r="N13" s="57"/>
      <c r="O13" s="70" t="s">
        <v>41</v>
      </c>
      <c r="R13" s="203"/>
      <c r="S13" s="210"/>
      <c r="T13" s="210"/>
      <c r="U13" s="210"/>
      <c r="V13" s="210"/>
      <c r="W13" s="210"/>
      <c r="X13" s="211"/>
      <c r="Z13" s="117">
        <v>131</v>
      </c>
      <c r="AA13" s="117">
        <v>96</v>
      </c>
      <c r="AB13" s="117">
        <f t="shared" si="6"/>
        <v>1.3645833333333333</v>
      </c>
      <c r="AC13" s="117">
        <f t="shared" si="7"/>
        <v>169.20833333333331</v>
      </c>
      <c r="AD13" s="117">
        <f t="shared" si="8"/>
        <v>150.10416666666666</v>
      </c>
      <c r="AE13" s="117">
        <f t="shared" si="9"/>
        <v>140.55208333333331</v>
      </c>
    </row>
    <row r="14" spans="1:247" ht="69.95" customHeight="1">
      <c r="A14" s="56" t="s">
        <v>43</v>
      </c>
      <c r="B14" s="79" t="s">
        <v>25</v>
      </c>
      <c r="C14" s="75"/>
      <c r="D14" s="76" t="s">
        <v>34</v>
      </c>
      <c r="E14" s="73"/>
      <c r="F14" s="72" t="s">
        <v>34</v>
      </c>
      <c r="G14" s="72"/>
      <c r="H14" s="73" t="s">
        <v>34</v>
      </c>
      <c r="I14" s="77"/>
      <c r="J14" s="74" t="s">
        <v>25</v>
      </c>
      <c r="K14" s="72"/>
      <c r="L14" s="73" t="s">
        <v>44</v>
      </c>
      <c r="M14" s="73"/>
      <c r="N14" s="72" t="s">
        <v>44</v>
      </c>
      <c r="O14" s="72"/>
      <c r="R14" s="203"/>
      <c r="S14" s="210"/>
      <c r="T14" s="210"/>
      <c r="U14" s="210"/>
      <c r="V14" s="210"/>
      <c r="W14" s="210"/>
      <c r="X14" s="211"/>
      <c r="Z14" s="117">
        <v>143</v>
      </c>
      <c r="AA14" s="117">
        <v>83</v>
      </c>
      <c r="AB14" s="117">
        <f t="shared" si="6"/>
        <v>1.7228915662650603</v>
      </c>
      <c r="AC14" s="117">
        <f t="shared" si="7"/>
        <v>213.63855421686748</v>
      </c>
      <c r="AD14" s="117">
        <f t="shared" si="8"/>
        <v>178.31927710843374</v>
      </c>
      <c r="AE14" s="117">
        <f t="shared" si="9"/>
        <v>160.65963855421688</v>
      </c>
    </row>
    <row r="15" spans="1:247" ht="69.75" customHeight="1">
      <c r="A15" s="56" t="s">
        <v>45</v>
      </c>
      <c r="B15" s="74"/>
      <c r="C15" s="79" t="s">
        <v>25</v>
      </c>
      <c r="D15" s="77"/>
      <c r="E15" s="73" t="s">
        <v>46</v>
      </c>
      <c r="F15" s="79"/>
      <c r="G15" s="79" t="s">
        <v>25</v>
      </c>
      <c r="H15" s="77"/>
      <c r="I15" s="73" t="s">
        <v>47</v>
      </c>
      <c r="J15" s="74"/>
      <c r="K15" s="75" t="s">
        <v>48</v>
      </c>
      <c r="L15" s="77"/>
      <c r="M15" s="77" t="s">
        <v>25</v>
      </c>
      <c r="N15" s="123"/>
      <c r="O15" s="72" t="s">
        <v>48</v>
      </c>
      <c r="R15" s="164"/>
      <c r="S15" s="162"/>
      <c r="T15" s="162"/>
      <c r="U15" s="162"/>
      <c r="V15" s="162"/>
      <c r="W15" s="162"/>
      <c r="X15" s="163"/>
      <c r="Z15" s="117">
        <v>174</v>
      </c>
      <c r="AA15" s="117">
        <v>101</v>
      </c>
      <c r="AB15" s="117">
        <f t="shared" si="6"/>
        <v>1.7227722772277227</v>
      </c>
      <c r="AC15" s="117">
        <f t="shared" si="7"/>
        <v>213.62376237623761</v>
      </c>
      <c r="AD15" s="117">
        <f t="shared" si="8"/>
        <v>193.8118811881188</v>
      </c>
      <c r="AE15" s="117">
        <f t="shared" si="9"/>
        <v>183.90594059405942</v>
      </c>
    </row>
    <row r="16" spans="1:247" ht="69.75" customHeight="1">
      <c r="A16" s="56" t="s">
        <v>49</v>
      </c>
      <c r="B16" s="74"/>
      <c r="C16" s="75"/>
      <c r="D16" s="77"/>
      <c r="E16" s="73"/>
      <c r="F16" s="74"/>
      <c r="G16" s="72"/>
      <c r="H16" s="73"/>
      <c r="I16" s="73" t="s">
        <v>50</v>
      </c>
      <c r="J16" s="74"/>
      <c r="K16" s="72"/>
      <c r="L16" s="148" t="s">
        <v>23</v>
      </c>
      <c r="M16" s="73" t="s">
        <v>51</v>
      </c>
      <c r="N16" s="72" t="s">
        <v>52</v>
      </c>
      <c r="O16" s="72"/>
      <c r="R16" s="164"/>
      <c r="S16" s="162"/>
      <c r="T16" s="162"/>
      <c r="U16" s="162"/>
      <c r="V16" s="162"/>
      <c r="W16" s="162"/>
      <c r="X16" s="163"/>
      <c r="Z16" s="117"/>
      <c r="AA16" s="117"/>
      <c r="AB16" s="117"/>
      <c r="AC16" s="117"/>
      <c r="AD16" s="117"/>
    </row>
    <row r="17" spans="1:27" ht="69.95" customHeight="1">
      <c r="A17" s="56" t="s">
        <v>53</v>
      </c>
      <c r="B17" s="78"/>
      <c r="C17" s="75"/>
      <c r="D17" s="76"/>
      <c r="E17" s="73"/>
      <c r="F17" s="71"/>
      <c r="G17" s="72" t="s">
        <v>48</v>
      </c>
      <c r="H17" s="73"/>
      <c r="I17" s="73"/>
      <c r="J17" s="71"/>
      <c r="K17" s="72"/>
      <c r="L17" s="73"/>
      <c r="M17" s="73"/>
      <c r="N17" s="72"/>
      <c r="O17" s="72"/>
      <c r="R17" s="164"/>
      <c r="S17" s="162"/>
      <c r="T17" s="162"/>
      <c r="U17" s="162"/>
      <c r="V17" s="162"/>
      <c r="W17" s="162"/>
      <c r="X17" s="163"/>
    </row>
    <row r="18" spans="1:27" s="3" customFormat="1" ht="69.95" customHeight="1" thickBot="1">
      <c r="A18" s="56" t="s">
        <v>54</v>
      </c>
      <c r="B18" s="71" t="s">
        <v>52</v>
      </c>
      <c r="C18" s="72"/>
      <c r="D18" s="73" t="s">
        <v>52</v>
      </c>
      <c r="E18" s="73"/>
      <c r="F18" s="72" t="s">
        <v>52</v>
      </c>
      <c r="G18" s="72"/>
      <c r="H18" s="73" t="s">
        <v>52</v>
      </c>
      <c r="I18" s="73"/>
      <c r="J18" s="72" t="s">
        <v>52</v>
      </c>
      <c r="K18" s="72"/>
      <c r="L18" s="73" t="s">
        <v>52</v>
      </c>
      <c r="M18" s="73"/>
      <c r="N18" s="79" t="s">
        <v>25</v>
      </c>
      <c r="O18" s="72"/>
      <c r="R18" s="203"/>
      <c r="S18" s="210"/>
      <c r="T18" s="210"/>
      <c r="U18" s="210"/>
      <c r="V18" s="210"/>
      <c r="W18" s="210"/>
      <c r="X18" s="211"/>
    </row>
    <row r="19" spans="1:27" s="3" customFormat="1" ht="69.95" customHeight="1">
      <c r="A19" s="20"/>
      <c r="B19" s="21"/>
      <c r="C19" s="22"/>
      <c r="D19" s="22"/>
      <c r="E19" s="22"/>
      <c r="F19" s="22"/>
      <c r="G19" s="22"/>
      <c r="H19" s="22"/>
      <c r="I19" s="22"/>
      <c r="J19" s="38"/>
      <c r="K19" s="22"/>
      <c r="L19" s="22"/>
      <c r="M19" s="22"/>
      <c r="N19" s="22"/>
      <c r="O19" s="22"/>
      <c r="R19" s="203"/>
      <c r="S19" s="210"/>
      <c r="T19" s="210"/>
      <c r="U19" s="210"/>
      <c r="V19" s="210"/>
      <c r="W19" s="210"/>
      <c r="X19" s="211"/>
    </row>
    <row r="20" spans="1:27" s="3" customFormat="1" ht="69.95" customHeight="1">
      <c r="A20" s="212"/>
      <c r="B20" s="214" t="s">
        <v>55</v>
      </c>
      <c r="C20" s="215"/>
      <c r="D20" s="216" t="s">
        <v>6</v>
      </c>
      <c r="E20" s="215"/>
      <c r="F20" s="216" t="s">
        <v>7</v>
      </c>
      <c r="G20" s="215"/>
      <c r="H20" s="216" t="s">
        <v>8</v>
      </c>
      <c r="I20" s="215"/>
      <c r="J20" s="216" t="s">
        <v>9</v>
      </c>
      <c r="K20" s="215"/>
      <c r="L20" s="216" t="s">
        <v>10</v>
      </c>
      <c r="M20" s="215"/>
      <c r="N20" s="216" t="s">
        <v>11</v>
      </c>
      <c r="O20" s="215"/>
    </row>
    <row r="21" spans="1:27" s="3" customFormat="1" ht="42.75" customHeight="1">
      <c r="A21" s="213"/>
      <c r="B21" s="217">
        <v>45747</v>
      </c>
      <c r="C21" s="218"/>
      <c r="D21" s="217">
        <v>45748</v>
      </c>
      <c r="E21" s="218"/>
      <c r="F21" s="217">
        <v>45749</v>
      </c>
      <c r="G21" s="218"/>
      <c r="H21" s="217">
        <v>45750</v>
      </c>
      <c r="I21" s="218"/>
      <c r="J21" s="217">
        <v>45751</v>
      </c>
      <c r="K21" s="218"/>
      <c r="L21" s="217">
        <v>45752</v>
      </c>
      <c r="M21" s="218"/>
      <c r="N21" s="217">
        <v>45753</v>
      </c>
      <c r="O21" s="218"/>
      <c r="P21" s="53"/>
    </row>
    <row r="22" spans="1:27" s="3" customFormat="1" ht="69.95" customHeight="1">
      <c r="A22" s="23" t="s">
        <v>56</v>
      </c>
      <c r="B22" s="109" t="s">
        <v>57</v>
      </c>
      <c r="C22" s="106" t="s">
        <v>57</v>
      </c>
      <c r="D22" s="107" t="s">
        <v>58</v>
      </c>
      <c r="E22" s="108" t="s">
        <v>58</v>
      </c>
      <c r="F22" s="109" t="s">
        <v>59</v>
      </c>
      <c r="G22" s="109" t="s">
        <v>59</v>
      </c>
      <c r="H22" s="86" t="s">
        <v>59</v>
      </c>
      <c r="I22" s="84" t="s">
        <v>59</v>
      </c>
      <c r="J22" s="109" t="s">
        <v>59</v>
      </c>
      <c r="K22" s="109" t="s">
        <v>59</v>
      </c>
      <c r="L22" s="86" t="s">
        <v>59</v>
      </c>
      <c r="M22" s="84" t="s">
        <v>59</v>
      </c>
      <c r="N22" s="109" t="s">
        <v>59</v>
      </c>
      <c r="O22" s="109" t="s">
        <v>59</v>
      </c>
      <c r="R22" s="203"/>
      <c r="S22" s="196"/>
      <c r="T22" s="196"/>
      <c r="U22" s="196"/>
      <c r="V22" s="196"/>
      <c r="W22" s="196"/>
      <c r="X22" s="197"/>
    </row>
    <row r="23" spans="1:27" s="3" customFormat="1" ht="69.75" customHeight="1">
      <c r="A23" s="23" t="s">
        <v>31</v>
      </c>
      <c r="B23" s="109"/>
      <c r="C23" s="106"/>
      <c r="D23" s="82"/>
      <c r="E23" s="83"/>
      <c r="F23" s="80"/>
      <c r="G23" s="80"/>
      <c r="H23" s="86" t="s">
        <v>60</v>
      </c>
      <c r="I23" s="84"/>
      <c r="J23" s="109"/>
      <c r="K23" s="106"/>
      <c r="L23" s="86"/>
      <c r="M23" s="84"/>
      <c r="N23" s="87"/>
      <c r="O23" s="88" t="s">
        <v>61</v>
      </c>
      <c r="R23" s="203"/>
      <c r="S23" s="196"/>
      <c r="T23" s="196"/>
      <c r="U23" s="196"/>
      <c r="V23" s="196"/>
      <c r="W23" s="196"/>
      <c r="X23" s="197"/>
    </row>
    <row r="24" spans="1:27" s="3" customFormat="1" ht="69.75" customHeight="1">
      <c r="A24" s="23" t="s">
        <v>62</v>
      </c>
      <c r="B24" s="80" t="s">
        <v>60</v>
      </c>
      <c r="C24" s="81"/>
      <c r="D24" s="97" t="s">
        <v>60</v>
      </c>
      <c r="E24" s="102"/>
      <c r="F24" s="80" t="s">
        <v>60</v>
      </c>
      <c r="G24" s="81"/>
      <c r="H24" s="86" t="s">
        <v>25</v>
      </c>
      <c r="I24" s="90"/>
      <c r="J24" s="80" t="s">
        <v>60</v>
      </c>
      <c r="K24" s="81"/>
      <c r="L24" s="86" t="s">
        <v>60</v>
      </c>
      <c r="M24" s="86"/>
      <c r="N24" s="91" t="s">
        <v>60</v>
      </c>
      <c r="O24" s="92"/>
      <c r="R24" s="164"/>
      <c r="S24" s="165"/>
      <c r="T24" s="165"/>
      <c r="U24" s="165"/>
      <c r="V24" s="165"/>
      <c r="W24" s="165"/>
      <c r="X24" s="166"/>
    </row>
    <row r="25" spans="1:27" s="3" customFormat="1" ht="69.95" customHeight="1">
      <c r="A25" s="52" t="s">
        <v>63</v>
      </c>
      <c r="B25" s="80" t="s">
        <v>25</v>
      </c>
      <c r="C25" s="81" t="s">
        <v>25</v>
      </c>
      <c r="D25" s="82" t="s">
        <v>58</v>
      </c>
      <c r="E25" s="142" t="s">
        <v>58</v>
      </c>
      <c r="F25" s="143" t="s">
        <v>58</v>
      </c>
      <c r="G25" s="144" t="s">
        <v>58</v>
      </c>
      <c r="H25" s="145" t="s">
        <v>58</v>
      </c>
      <c r="I25" s="145" t="s">
        <v>58</v>
      </c>
      <c r="J25" s="143" t="s">
        <v>58</v>
      </c>
      <c r="K25" s="144" t="s">
        <v>58</v>
      </c>
      <c r="L25" s="86"/>
      <c r="M25" s="86" t="s">
        <v>61</v>
      </c>
      <c r="N25" s="87" t="s">
        <v>25</v>
      </c>
      <c r="O25" s="92" t="s">
        <v>25</v>
      </c>
      <c r="R25" s="167"/>
      <c r="S25" s="165"/>
      <c r="T25" s="165"/>
      <c r="U25" s="165"/>
      <c r="V25" s="165"/>
      <c r="W25" s="165"/>
      <c r="X25" s="166"/>
    </row>
    <row r="26" spans="1:27" s="3" customFormat="1" ht="69.95" customHeight="1" thickBot="1">
      <c r="A26" s="204" t="s">
        <v>64</v>
      </c>
      <c r="B26" s="206" t="s">
        <v>55</v>
      </c>
      <c r="C26" s="207"/>
      <c r="D26" s="206" t="s">
        <v>6</v>
      </c>
      <c r="E26" s="207"/>
      <c r="F26" s="206" t="s">
        <v>7</v>
      </c>
      <c r="G26" s="207"/>
      <c r="H26" s="206" t="s">
        <v>8</v>
      </c>
      <c r="I26" s="207"/>
      <c r="J26" s="206" t="s">
        <v>9</v>
      </c>
      <c r="K26" s="207"/>
      <c r="L26" s="206" t="s">
        <v>10</v>
      </c>
      <c r="M26" s="207"/>
      <c r="N26" s="206" t="s">
        <v>11</v>
      </c>
      <c r="O26" s="207"/>
      <c r="R26" s="40"/>
      <c r="S26" s="40"/>
      <c r="T26" s="40"/>
      <c r="U26" s="40"/>
      <c r="V26" s="40"/>
      <c r="W26" s="40"/>
      <c r="X26" s="40"/>
    </row>
    <row r="27" spans="1:27" s="3" customFormat="1" ht="48.75" customHeight="1">
      <c r="A27" s="205"/>
      <c r="B27" s="208">
        <v>45747</v>
      </c>
      <c r="C27" s="209"/>
      <c r="D27" s="208">
        <v>45748</v>
      </c>
      <c r="E27" s="209"/>
      <c r="F27" s="208">
        <v>45749</v>
      </c>
      <c r="G27" s="209"/>
      <c r="H27" s="208">
        <v>45750</v>
      </c>
      <c r="I27" s="209"/>
      <c r="J27" s="208">
        <v>45751</v>
      </c>
      <c r="K27" s="209"/>
      <c r="L27" s="208">
        <v>45752</v>
      </c>
      <c r="M27" s="209"/>
      <c r="N27" s="208">
        <v>45753</v>
      </c>
      <c r="O27" s="209"/>
    </row>
    <row r="28" spans="1:27" s="3" customFormat="1" ht="62.25" customHeight="1">
      <c r="A28" s="24" t="s">
        <v>65</v>
      </c>
      <c r="B28" s="96" t="s">
        <v>66</v>
      </c>
      <c r="C28" s="94"/>
      <c r="D28" s="95" t="s">
        <v>66</v>
      </c>
      <c r="E28" s="84"/>
      <c r="F28" s="96" t="s">
        <v>66</v>
      </c>
      <c r="G28" s="91"/>
      <c r="H28" s="97" t="s">
        <v>66</v>
      </c>
      <c r="I28" s="102"/>
      <c r="J28" s="96" t="s">
        <v>66</v>
      </c>
      <c r="K28" s="88"/>
      <c r="L28" s="102" t="s">
        <v>25</v>
      </c>
      <c r="M28" s="84"/>
      <c r="N28" s="100" t="s">
        <v>25</v>
      </c>
      <c r="O28" s="96"/>
      <c r="R28" s="164"/>
      <c r="S28" s="162"/>
      <c r="T28" s="162"/>
      <c r="U28" s="162"/>
      <c r="V28" s="162"/>
      <c r="W28" s="162"/>
      <c r="X28" s="163"/>
      <c r="Y28" s="36"/>
    </row>
    <row r="29" spans="1:27" s="3" customFormat="1" ht="69.95" customHeight="1">
      <c r="A29" s="55" t="s">
        <v>67</v>
      </c>
      <c r="B29" s="91"/>
      <c r="C29" s="94" t="s">
        <v>68</v>
      </c>
      <c r="D29" s="97"/>
      <c r="E29" s="98" t="s">
        <v>68</v>
      </c>
      <c r="F29" s="91"/>
      <c r="G29" s="94"/>
      <c r="H29" s="102" t="s">
        <v>25</v>
      </c>
      <c r="I29" s="99"/>
      <c r="J29" s="100" t="s">
        <v>25</v>
      </c>
      <c r="K29" s="100"/>
      <c r="L29" s="101"/>
      <c r="M29" s="146" t="s">
        <v>68</v>
      </c>
      <c r="N29" s="91"/>
      <c r="O29" s="91" t="s">
        <v>68</v>
      </c>
      <c r="R29" s="195"/>
      <c r="S29" s="196"/>
      <c r="T29" s="196"/>
      <c r="U29" s="196"/>
      <c r="V29" s="196"/>
      <c r="W29" s="196"/>
      <c r="X29" s="197"/>
      <c r="Z29" s="41"/>
      <c r="AA29" s="41"/>
    </row>
    <row r="30" spans="1:27" s="3" customFormat="1" ht="69.95" customHeight="1">
      <c r="A30" s="24" t="s">
        <v>69</v>
      </c>
      <c r="B30" s="93" t="s">
        <v>25</v>
      </c>
      <c r="C30" s="93"/>
      <c r="D30" s="102" t="s">
        <v>25</v>
      </c>
      <c r="E30" s="97"/>
      <c r="F30" s="91"/>
      <c r="G30" s="94" t="s">
        <v>70</v>
      </c>
      <c r="H30" s="97"/>
      <c r="I30" s="99" t="s">
        <v>70</v>
      </c>
      <c r="J30" s="91"/>
      <c r="K30" s="94" t="s">
        <v>70</v>
      </c>
      <c r="L30" s="103" t="s">
        <v>71</v>
      </c>
      <c r="M30" s="99"/>
      <c r="N30" s="96" t="s">
        <v>71</v>
      </c>
      <c r="O30" s="91"/>
      <c r="R30" s="195"/>
      <c r="S30" s="196"/>
      <c r="T30" s="196"/>
      <c r="U30" s="196"/>
      <c r="V30" s="196"/>
      <c r="W30" s="196"/>
      <c r="X30" s="197"/>
      <c r="Y30" s="41"/>
      <c r="Z30" s="41"/>
      <c r="AA30" s="41"/>
    </row>
    <row r="31" spans="1:27" s="3" customFormat="1" ht="69.95" customHeight="1">
      <c r="A31" s="24" t="s">
        <v>72</v>
      </c>
      <c r="B31" s="93"/>
      <c r="C31" s="94"/>
      <c r="D31" s="97"/>
      <c r="E31" s="98"/>
      <c r="F31" s="91"/>
      <c r="G31" s="94"/>
      <c r="H31" s="97"/>
      <c r="I31" s="99"/>
      <c r="J31" s="91"/>
      <c r="K31" s="94"/>
      <c r="L31" s="104"/>
      <c r="M31" s="99"/>
      <c r="N31" s="91"/>
      <c r="O31" s="94"/>
      <c r="R31" s="195"/>
      <c r="S31" s="196"/>
      <c r="T31" s="196"/>
      <c r="U31" s="196"/>
      <c r="V31" s="196"/>
      <c r="W31" s="196"/>
      <c r="X31" s="197"/>
      <c r="Y31" s="41"/>
      <c r="Z31" s="41"/>
      <c r="AA31" s="41"/>
    </row>
    <row r="32" spans="1:27" s="3" customFormat="1" ht="69.75" customHeight="1" thickBot="1">
      <c r="A32" s="25" t="s">
        <v>73</v>
      </c>
      <c r="B32" s="198"/>
      <c r="C32" s="199"/>
      <c r="D32" s="198"/>
      <c r="E32" s="199"/>
      <c r="F32" s="198"/>
      <c r="G32" s="199"/>
      <c r="H32" s="198"/>
      <c r="I32" s="199"/>
      <c r="J32" s="200"/>
      <c r="K32" s="201"/>
      <c r="L32" s="202" t="s">
        <v>3</v>
      </c>
      <c r="M32" s="199"/>
      <c r="N32" s="198"/>
      <c r="O32" s="199"/>
    </row>
    <row r="33" spans="1:247" s="3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247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247" ht="58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247" ht="36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247" ht="24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247" s="2" customFormat="1" ht="24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</row>
    <row r="39" spans="1:247" ht="22.5" customHeight="1"/>
    <row r="40" spans="1:247" ht="22.5" customHeight="1"/>
    <row r="41" spans="1:247" ht="22.5" customHeight="1"/>
    <row r="42" spans="1:247" ht="22.5" customHeight="1"/>
    <row r="43" spans="1:247" ht="23.1" customHeight="1"/>
    <row r="44" spans="1:247" ht="22.5" customHeight="1"/>
    <row r="45" spans="1:247" ht="22.5" customHeight="1"/>
    <row r="46" spans="1:247" ht="22.5" customHeight="1"/>
    <row r="47" spans="1:247" ht="22.5" customHeight="1"/>
    <row r="48" spans="1:247" s="3" customFormat="1" ht="22.5" customHeight="1"/>
    <row r="49" spans="1:15" s="3" customFormat="1" ht="21.75" customHeight="1">
      <c r="A49" s="26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</row>
    <row r="50" spans="1:15" s="3" customFormat="1" ht="0.95" customHeight="1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</row>
    <row r="51" spans="1:15" s="3" customFormat="1" ht="21.75" customHeight="1">
      <c r="A51" s="27"/>
      <c r="B51" s="28"/>
      <c r="C51" s="171"/>
      <c r="D51" s="29"/>
      <c r="E51" s="171"/>
      <c r="F51" s="29"/>
      <c r="G51" s="171"/>
      <c r="H51" s="29"/>
      <c r="I51" s="171"/>
      <c r="J51" s="29"/>
      <c r="K51" s="171"/>
      <c r="L51" s="28"/>
      <c r="M51" s="172"/>
      <c r="N51" s="32"/>
      <c r="O51" s="172"/>
    </row>
    <row r="52" spans="1:15" s="3" customFormat="1" ht="21.75" customHeight="1">
      <c r="A52" s="27"/>
      <c r="B52" s="174"/>
      <c r="C52" s="171"/>
      <c r="D52" s="29"/>
      <c r="E52" s="171"/>
      <c r="F52" s="30"/>
      <c r="G52" s="171"/>
      <c r="H52" s="174"/>
      <c r="I52" s="171"/>
      <c r="J52" s="30"/>
      <c r="K52" s="172"/>
      <c r="L52" s="29"/>
      <c r="M52" s="171"/>
      <c r="N52" s="29"/>
      <c r="O52" s="171"/>
    </row>
    <row r="53" spans="1:15" s="3" customFormat="1" ht="21.75" customHeight="1">
      <c r="A53" s="31"/>
      <c r="B53" s="29"/>
      <c r="C53" s="172"/>
      <c r="D53" s="32"/>
      <c r="E53" s="171"/>
      <c r="F53" s="32"/>
      <c r="G53" s="171"/>
      <c r="H53" s="29"/>
      <c r="I53" s="171"/>
      <c r="J53" s="32"/>
      <c r="K53" s="171"/>
      <c r="L53" s="32"/>
      <c r="M53" s="171"/>
      <c r="N53" s="32"/>
      <c r="O53" s="172"/>
    </row>
    <row r="54" spans="1:15" s="3" customFormat="1" ht="21.75" customHeight="1">
      <c r="A54" s="33"/>
      <c r="B54" s="29"/>
      <c r="C54" s="171"/>
      <c r="D54" s="29"/>
      <c r="E54" s="171"/>
      <c r="F54" s="29"/>
      <c r="G54" s="171"/>
      <c r="H54" s="29"/>
      <c r="I54" s="171"/>
      <c r="J54" s="32"/>
      <c r="K54" s="172"/>
      <c r="L54" s="29"/>
      <c r="M54" s="171"/>
      <c r="N54" s="29"/>
      <c r="O54" s="172"/>
    </row>
    <row r="55" spans="1:15" s="3" customFormat="1" ht="21.75" customHeight="1">
      <c r="A55" s="31"/>
      <c r="B55" s="29"/>
      <c r="C55" s="171"/>
      <c r="D55" s="29"/>
      <c r="E55" s="171"/>
      <c r="F55" s="29"/>
      <c r="G55" s="171"/>
      <c r="H55" s="174"/>
      <c r="I55" s="172"/>
      <c r="J55" s="174"/>
      <c r="K55" s="171"/>
      <c r="L55" s="32"/>
      <c r="M55" s="172"/>
      <c r="N55" s="29"/>
      <c r="O55" s="171"/>
    </row>
    <row r="56" spans="1:15" s="3" customFormat="1" ht="21.75" customHeight="1">
      <c r="A56" s="33"/>
      <c r="B56" s="174"/>
      <c r="C56" s="172"/>
      <c r="D56" s="171"/>
      <c r="E56" s="172"/>
      <c r="F56" s="174"/>
      <c r="G56" s="172"/>
      <c r="H56" s="174"/>
      <c r="I56" s="172"/>
      <c r="J56" s="30"/>
      <c r="K56" s="172"/>
      <c r="L56" s="29"/>
      <c r="M56" s="172"/>
      <c r="N56" s="171"/>
      <c r="O56" s="172"/>
    </row>
    <row r="57" spans="1:15" s="3" customFormat="1" ht="21.75" customHeight="1">
      <c r="A57" s="33"/>
      <c r="B57" s="174"/>
      <c r="C57" s="172"/>
      <c r="D57" s="171"/>
      <c r="E57" s="172"/>
      <c r="F57" s="174"/>
      <c r="G57" s="172"/>
      <c r="H57" s="174"/>
      <c r="I57" s="172"/>
      <c r="J57" s="30"/>
      <c r="K57" s="172"/>
      <c r="L57" s="29"/>
      <c r="M57" s="172"/>
      <c r="N57" s="171"/>
      <c r="O57" s="172"/>
    </row>
    <row r="58" spans="1:15" s="3" customFormat="1" ht="21.75" customHeight="1">
      <c r="A58" s="33"/>
      <c r="B58" s="29"/>
      <c r="C58" s="172"/>
      <c r="D58" s="29"/>
      <c r="E58" s="172"/>
      <c r="F58" s="32"/>
      <c r="G58" s="172"/>
      <c r="H58" s="29"/>
      <c r="I58" s="172"/>
      <c r="J58" s="32"/>
      <c r="K58" s="172"/>
      <c r="L58" s="29"/>
      <c r="M58" s="172"/>
      <c r="N58" s="29"/>
      <c r="O58" s="171"/>
    </row>
    <row r="59" spans="1:15" s="3" customFormat="1" ht="21.95" customHeight="1">
      <c r="A59" s="33"/>
      <c r="B59" s="34"/>
      <c r="C59" s="172"/>
      <c r="D59" s="32"/>
      <c r="E59" s="172"/>
      <c r="F59" s="32"/>
      <c r="G59" s="172"/>
      <c r="H59" s="34"/>
      <c r="I59" s="172"/>
      <c r="J59" s="34"/>
      <c r="K59" s="172"/>
      <c r="L59" s="34"/>
      <c r="M59" s="172"/>
      <c r="N59" s="34"/>
      <c r="O59" s="172"/>
    </row>
    <row r="60" spans="1:15" s="3" customFormat="1" ht="0.95" customHeight="1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</row>
    <row r="61" spans="1:15" s="3" customFormat="1" ht="21.95" customHeight="1">
      <c r="A61" s="35"/>
      <c r="B61" s="29"/>
      <c r="C61" s="32"/>
      <c r="D61" s="32"/>
      <c r="E61" s="32"/>
      <c r="F61" s="32"/>
      <c r="G61" s="32"/>
      <c r="H61" s="32"/>
      <c r="I61" s="32"/>
      <c r="J61" s="29"/>
      <c r="K61" s="32"/>
      <c r="L61" s="174"/>
      <c r="M61" s="32"/>
      <c r="N61" s="29"/>
      <c r="O61" s="32"/>
    </row>
    <row r="62" spans="1:15" s="3" customFormat="1" ht="21.95" customHeight="1">
      <c r="A62" s="35"/>
      <c r="B62" s="32"/>
      <c r="C62" s="32"/>
      <c r="D62" s="32"/>
      <c r="E62" s="172"/>
      <c r="F62" s="32"/>
      <c r="G62" s="172"/>
      <c r="H62" s="32"/>
      <c r="I62" s="32"/>
      <c r="J62" s="32"/>
      <c r="K62" s="169"/>
      <c r="L62" s="32"/>
      <c r="M62" s="32"/>
      <c r="N62" s="169"/>
      <c r="O62" s="172"/>
    </row>
    <row r="63" spans="1:15" s="3" customFormat="1" ht="21.95" customHeight="1">
      <c r="A63" s="35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9"/>
      <c r="O63" s="32"/>
    </row>
    <row r="64" spans="1:15" s="3" customFormat="1" ht="21.95" customHeight="1">
      <c r="A64" s="42"/>
      <c r="B64" s="32"/>
      <c r="C64" s="43"/>
      <c r="D64" s="32"/>
      <c r="E64" s="43"/>
      <c r="F64" s="32"/>
      <c r="G64" s="43"/>
      <c r="H64" s="32"/>
      <c r="I64" s="43"/>
      <c r="J64" s="32"/>
      <c r="K64" s="43"/>
      <c r="L64" s="32"/>
      <c r="M64" s="43"/>
      <c r="N64" s="32"/>
      <c r="O64" s="43"/>
    </row>
    <row r="65" spans="1:15" s="3" customFormat="1" ht="0.95" customHeight="1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</row>
    <row r="66" spans="1:15" s="3" customFormat="1" ht="21.95" customHeight="1">
      <c r="A66" s="169"/>
      <c r="B66" s="172"/>
      <c r="C66" s="34"/>
      <c r="D66" s="169"/>
      <c r="E66" s="169"/>
      <c r="F66" s="172"/>
      <c r="G66" s="169"/>
      <c r="H66" s="172"/>
      <c r="I66" s="169"/>
      <c r="J66" s="172"/>
      <c r="K66" s="169"/>
      <c r="L66" s="172"/>
      <c r="M66" s="169"/>
      <c r="N66" s="172"/>
      <c r="O66" s="169"/>
    </row>
    <row r="67" spans="1:15" s="3" customFormat="1" ht="0.95" customHeight="1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</row>
    <row r="68" spans="1:15" s="3" customFormat="1" ht="21.95" customHeight="1">
      <c r="A68" s="170"/>
      <c r="B68" s="168"/>
      <c r="C68" s="170"/>
      <c r="D68" s="168"/>
      <c r="E68" s="170"/>
      <c r="F68" s="171"/>
      <c r="G68" s="170"/>
      <c r="H68" s="171"/>
      <c r="I68" s="173"/>
      <c r="J68" s="168"/>
      <c r="K68" s="170"/>
      <c r="L68" s="168"/>
      <c r="M68" s="170"/>
      <c r="N68" s="168"/>
      <c r="O68" s="170"/>
    </row>
    <row r="69" spans="1:15" s="3" customFormat="1" ht="21.95" customHeight="1">
      <c r="A69" s="44"/>
      <c r="B69" s="182"/>
      <c r="C69" s="183"/>
      <c r="D69" s="182"/>
      <c r="E69" s="183"/>
      <c r="F69" s="182"/>
      <c r="G69" s="183"/>
      <c r="H69" s="182"/>
      <c r="I69" s="183"/>
      <c r="J69" s="182"/>
      <c r="K69" s="183"/>
      <c r="L69" s="182"/>
      <c r="M69" s="183"/>
      <c r="N69" s="182"/>
      <c r="O69" s="183"/>
    </row>
    <row r="70" spans="1:15" s="3" customFormat="1" ht="21.95" customHeight="1">
      <c r="A70" s="45"/>
      <c r="B70" s="181"/>
      <c r="C70" s="181"/>
      <c r="D70" s="181"/>
      <c r="E70" s="181"/>
      <c r="F70" s="181"/>
      <c r="G70" s="181"/>
      <c r="H70" s="181"/>
      <c r="I70" s="181"/>
      <c r="J70" s="190"/>
      <c r="K70" s="190"/>
      <c r="L70" s="190"/>
      <c r="M70" s="190"/>
      <c r="N70" s="181"/>
      <c r="O70" s="181"/>
    </row>
    <row r="71" spans="1:15" s="3" customFormat="1" ht="21.95" customHeight="1">
      <c r="A71" s="44"/>
      <c r="B71" s="181"/>
      <c r="C71" s="181"/>
      <c r="D71" s="181"/>
      <c r="E71" s="181"/>
      <c r="F71" s="190"/>
      <c r="G71" s="190"/>
      <c r="H71" s="181"/>
      <c r="I71" s="181"/>
      <c r="J71" s="190"/>
      <c r="K71" s="190"/>
      <c r="L71" s="190"/>
      <c r="M71" s="190"/>
      <c r="N71" s="181"/>
      <c r="O71" s="181"/>
    </row>
    <row r="72" spans="1:15" s="3" customFormat="1" ht="21.95" customHeight="1">
      <c r="A72" s="44"/>
      <c r="B72" s="190"/>
      <c r="C72" s="190"/>
      <c r="D72" s="181"/>
      <c r="E72" s="181"/>
      <c r="F72" s="181"/>
      <c r="G72" s="181"/>
      <c r="H72" s="190"/>
      <c r="I72" s="190"/>
      <c r="J72" s="190"/>
      <c r="K72" s="190"/>
      <c r="L72" s="190"/>
      <c r="M72" s="190"/>
      <c r="N72" s="190"/>
      <c r="O72" s="190"/>
    </row>
    <row r="73" spans="1:15" s="3" customFormat="1" ht="21.95" customHeight="1">
      <c r="A73" s="44"/>
      <c r="B73" s="184"/>
      <c r="C73" s="185"/>
      <c r="D73" s="184"/>
      <c r="E73" s="185"/>
      <c r="F73" s="188"/>
      <c r="G73" s="189"/>
      <c r="H73" s="184"/>
      <c r="I73" s="185"/>
      <c r="J73" s="188"/>
      <c r="K73" s="189"/>
      <c r="L73" s="184"/>
      <c r="M73" s="185"/>
      <c r="N73" s="184"/>
      <c r="O73" s="185"/>
    </row>
    <row r="74" spans="1:15" s="3" customFormat="1" ht="21.95" customHeight="1">
      <c r="A74" s="46"/>
      <c r="B74" s="186"/>
      <c r="C74" s="187"/>
      <c r="D74" s="186"/>
      <c r="E74" s="187"/>
      <c r="F74" s="186"/>
      <c r="G74" s="187"/>
      <c r="H74" s="186"/>
      <c r="I74" s="187"/>
      <c r="J74" s="186"/>
      <c r="K74" s="187"/>
      <c r="L74" s="186"/>
      <c r="M74" s="186"/>
      <c r="N74" s="186"/>
      <c r="O74" s="187"/>
    </row>
    <row r="75" spans="1:15" s="3" customFormat="1" ht="21.95" customHeight="1">
      <c r="A75" s="47"/>
      <c r="B75" s="182"/>
      <c r="C75" s="183"/>
      <c r="D75" s="182"/>
      <c r="E75" s="183"/>
      <c r="F75" s="179"/>
      <c r="G75" s="180"/>
      <c r="H75" s="178"/>
      <c r="I75" s="178"/>
      <c r="J75" s="182"/>
      <c r="K75" s="183"/>
      <c r="L75" s="182"/>
      <c r="M75" s="183"/>
      <c r="N75" s="179"/>
      <c r="O75" s="180"/>
    </row>
    <row r="76" spans="1:15" s="3" customFormat="1" ht="21.95" customHeight="1">
      <c r="A76" s="48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</row>
    <row r="77" spans="1:15" s="3" customFormat="1" ht="21.95" customHeight="1">
      <c r="A77" s="49"/>
      <c r="B77" s="179"/>
      <c r="C77" s="179"/>
      <c r="D77" s="179"/>
      <c r="E77" s="179"/>
      <c r="F77" s="178"/>
      <c r="G77" s="178"/>
      <c r="H77" s="178"/>
      <c r="I77" s="178"/>
      <c r="J77" s="178"/>
      <c r="K77" s="178"/>
      <c r="L77" s="178"/>
      <c r="M77" s="178"/>
      <c r="N77" s="178"/>
      <c r="O77" s="178"/>
    </row>
    <row r="78" spans="1:15" s="3" customFormat="1" ht="21.95" customHeight="1">
      <c r="A78" s="50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</row>
    <row r="79" spans="1:15" s="3" customFormat="1" ht="15.9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spans="1:15" s="3" customFormat="1" ht="15.9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spans="1:15" s="3" customFormat="1" ht="15.95" customHeight="1">
      <c r="A81" s="51"/>
      <c r="B81" s="176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51"/>
      <c r="O81" s="51"/>
    </row>
    <row r="82" spans="1:15" s="3" customFormat="1" ht="15.95" customHeight="1">
      <c r="A82" s="51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51"/>
      <c r="O82" s="51"/>
    </row>
    <row r="83" spans="1:15" s="3" customFormat="1" ht="15.95" customHeight="1">
      <c r="A83" s="5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51"/>
      <c r="O83" s="51"/>
    </row>
    <row r="84" spans="1:15" s="3" customFormat="1" ht="15.9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spans="1:15" s="3" customFormat="1" ht="15.9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</sheetData>
  <mergeCells count="168">
    <mergeCell ref="L4:M4"/>
    <mergeCell ref="N4:O4"/>
    <mergeCell ref="R9:X9"/>
    <mergeCell ref="R10:X10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R11:X11"/>
    <mergeCell ref="R12:X12"/>
    <mergeCell ref="R13:X13"/>
    <mergeCell ref="R14:X14"/>
    <mergeCell ref="R4:X5"/>
    <mergeCell ref="B5:C5"/>
    <mergeCell ref="D5:E5"/>
    <mergeCell ref="F5:G5"/>
    <mergeCell ref="H5:I5"/>
    <mergeCell ref="J5:K5"/>
    <mergeCell ref="L5:M5"/>
    <mergeCell ref="N5:O5"/>
    <mergeCell ref="D6:E6"/>
    <mergeCell ref="B6:C6"/>
    <mergeCell ref="F6:G6"/>
    <mergeCell ref="H6:I6"/>
    <mergeCell ref="J6:K6"/>
    <mergeCell ref="L6:M6"/>
    <mergeCell ref="N6:O6"/>
    <mergeCell ref="B4:C4"/>
    <mergeCell ref="D4:E4"/>
    <mergeCell ref="F4:G4"/>
    <mergeCell ref="H4:I4"/>
    <mergeCell ref="J4:K4"/>
    <mergeCell ref="R18:X18"/>
    <mergeCell ref="R19:X19"/>
    <mergeCell ref="A20:A21"/>
    <mergeCell ref="B20:C20"/>
    <mergeCell ref="D20:E20"/>
    <mergeCell ref="F20:G20"/>
    <mergeCell ref="H20:I20"/>
    <mergeCell ref="J20:K20"/>
    <mergeCell ref="L20:M20"/>
    <mergeCell ref="N20:O20"/>
    <mergeCell ref="N21:O21"/>
    <mergeCell ref="B21:C21"/>
    <mergeCell ref="D21:E21"/>
    <mergeCell ref="F21:G21"/>
    <mergeCell ref="H21:I21"/>
    <mergeCell ref="J21:K21"/>
    <mergeCell ref="L21:M21"/>
    <mergeCell ref="R22:X22"/>
    <mergeCell ref="R23:X23"/>
    <mergeCell ref="A26:A27"/>
    <mergeCell ref="B26:C26"/>
    <mergeCell ref="D26:E26"/>
    <mergeCell ref="F26:G26"/>
    <mergeCell ref="H26:I26"/>
    <mergeCell ref="J26:K26"/>
    <mergeCell ref="L26:M26"/>
    <mergeCell ref="N26:O26"/>
    <mergeCell ref="B27:C27"/>
    <mergeCell ref="D27:E27"/>
    <mergeCell ref="F27:G27"/>
    <mergeCell ref="H27:I27"/>
    <mergeCell ref="J27:K27"/>
    <mergeCell ref="L27:M27"/>
    <mergeCell ref="N27:O27"/>
    <mergeCell ref="R29:X29"/>
    <mergeCell ref="R30:X30"/>
    <mergeCell ref="R31:X31"/>
    <mergeCell ref="B32:C32"/>
    <mergeCell ref="D32:E32"/>
    <mergeCell ref="F32:G32"/>
    <mergeCell ref="H32:I32"/>
    <mergeCell ref="J32:K32"/>
    <mergeCell ref="L32:M32"/>
    <mergeCell ref="N32:O32"/>
    <mergeCell ref="N49:O49"/>
    <mergeCell ref="A50:O50"/>
    <mergeCell ref="A60:O60"/>
    <mergeCell ref="A65:O65"/>
    <mergeCell ref="A67:O67"/>
    <mergeCell ref="B69:C69"/>
    <mergeCell ref="D69:E69"/>
    <mergeCell ref="F69:G69"/>
    <mergeCell ref="H69:I69"/>
    <mergeCell ref="J69:K69"/>
    <mergeCell ref="B49:C49"/>
    <mergeCell ref="D49:E49"/>
    <mergeCell ref="F49:G49"/>
    <mergeCell ref="H49:I49"/>
    <mergeCell ref="J49:K49"/>
    <mergeCell ref="L49:M49"/>
    <mergeCell ref="L69:M69"/>
    <mergeCell ref="N69:O69"/>
    <mergeCell ref="B70:C70"/>
    <mergeCell ref="D70:E70"/>
    <mergeCell ref="F70:G70"/>
    <mergeCell ref="H70:I70"/>
    <mergeCell ref="J70:K70"/>
    <mergeCell ref="L70:M70"/>
    <mergeCell ref="N70:O70"/>
    <mergeCell ref="N71:O71"/>
    <mergeCell ref="B72:C72"/>
    <mergeCell ref="D72:E72"/>
    <mergeCell ref="F72:G72"/>
    <mergeCell ref="H72:I72"/>
    <mergeCell ref="J72:K72"/>
    <mergeCell ref="L72:M72"/>
    <mergeCell ref="N72:O72"/>
    <mergeCell ref="B71:C71"/>
    <mergeCell ref="D71:E71"/>
    <mergeCell ref="F71:G71"/>
    <mergeCell ref="H71:I71"/>
    <mergeCell ref="J71:K71"/>
    <mergeCell ref="L71:M71"/>
    <mergeCell ref="N73:O73"/>
    <mergeCell ref="B74:C74"/>
    <mergeCell ref="D74:E74"/>
    <mergeCell ref="F74:G74"/>
    <mergeCell ref="H74:I74"/>
    <mergeCell ref="J74:K74"/>
    <mergeCell ref="L74:M74"/>
    <mergeCell ref="N74:O74"/>
    <mergeCell ref="B73:C73"/>
    <mergeCell ref="D73:E73"/>
    <mergeCell ref="F73:G73"/>
    <mergeCell ref="H73:I73"/>
    <mergeCell ref="J73:K73"/>
    <mergeCell ref="L73:M73"/>
    <mergeCell ref="N75:O75"/>
    <mergeCell ref="B76:C76"/>
    <mergeCell ref="D76:E76"/>
    <mergeCell ref="F76:G76"/>
    <mergeCell ref="H76:I76"/>
    <mergeCell ref="J76:K76"/>
    <mergeCell ref="L76:M76"/>
    <mergeCell ref="N76:O76"/>
    <mergeCell ref="B75:C75"/>
    <mergeCell ref="D75:E75"/>
    <mergeCell ref="F75:G75"/>
    <mergeCell ref="H75:I75"/>
    <mergeCell ref="J75:K75"/>
    <mergeCell ref="L75:M75"/>
    <mergeCell ref="B81:M83"/>
    <mergeCell ref="N77:O77"/>
    <mergeCell ref="B78:C78"/>
    <mergeCell ref="D78:E78"/>
    <mergeCell ref="F78:G78"/>
    <mergeCell ref="H78:I78"/>
    <mergeCell ref="J78:K78"/>
    <mergeCell ref="L78:M78"/>
    <mergeCell ref="N78:O78"/>
    <mergeCell ref="B77:C77"/>
    <mergeCell ref="D77:E77"/>
    <mergeCell ref="F77:G77"/>
    <mergeCell ref="H77:I77"/>
    <mergeCell ref="J77:K77"/>
    <mergeCell ref="L77:M77"/>
  </mergeCells>
  <conditionalFormatting sqref="B1:O1">
    <cfRule type="cellIs" dxfId="2" priority="1" operator="greaterThan">
      <formula>"1 ogni 40"</formula>
    </cfRule>
  </conditionalFormatting>
  <pageMargins left="0.25" right="0.25" top="0.75" bottom="0.75" header="0.3" footer="0.3"/>
  <pageSetup paperSize="9" scale="18" fitToWidth="0" orientation="landscape" r:id="rId1"/>
  <headerFooter>
    <oddFooter>&amp;C&amp;"Helvetica,Regular"&amp;11&amp;K000000&amp;P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8A09-F5A5-43D9-9156-D4F535236EFB}">
  <dimension ref="A1:IM86"/>
  <sheetViews>
    <sheetView showGridLines="0" zoomScale="30" zoomScaleNormal="30" zoomScalePageLayoutView="60" workbookViewId="0">
      <selection activeCell="A18" sqref="A18:XFD18"/>
    </sheetView>
  </sheetViews>
  <sheetFormatPr defaultColWidth="10.875" defaultRowHeight="15.95" customHeight="1"/>
  <cols>
    <col min="1" max="15" width="48.75" style="3" customWidth="1"/>
    <col min="16" max="16" width="4.125" style="3" customWidth="1"/>
    <col min="17" max="17" width="10.625" style="3" hidden="1" customWidth="1"/>
    <col min="18" max="23" width="10.625" style="3" customWidth="1"/>
    <col min="24" max="24" width="38.875" style="3" customWidth="1"/>
    <col min="25" max="25" width="10.625" style="3" customWidth="1"/>
    <col min="26" max="28" width="17.75" style="3" customWidth="1"/>
    <col min="29" max="29" width="19.375" style="3" customWidth="1"/>
    <col min="30" max="30" width="30.25" style="3" customWidth="1"/>
    <col min="31" max="31" width="23.5" style="3" customWidth="1"/>
    <col min="32" max="32" width="17.625" style="3" customWidth="1"/>
    <col min="33" max="247" width="10.625" style="3" customWidth="1"/>
  </cols>
  <sheetData>
    <row r="1" spans="1:247" s="1" customFormat="1" ht="102.75" customHeight="1">
      <c r="A1" s="4"/>
      <c r="B1" s="233">
        <f>(B6)/40</f>
        <v>3.0300154320987653</v>
      </c>
      <c r="C1" s="234"/>
      <c r="D1" s="233">
        <f t="shared" ref="D1" si="0">(D6)/40</f>
        <v>3.0136842105263155</v>
      </c>
      <c r="E1" s="234"/>
      <c r="F1" s="233">
        <f t="shared" ref="F1" si="1">(F6)/40</f>
        <v>3.4307954545454544</v>
      </c>
      <c r="G1" s="234"/>
      <c r="H1" s="233">
        <f t="shared" ref="H1" si="2">(H6)/40</f>
        <v>3.648584905660377</v>
      </c>
      <c r="I1" s="234"/>
      <c r="J1" s="233">
        <f t="shared" ref="J1" si="3">(J6)/40</f>
        <v>4.0751033057851238</v>
      </c>
      <c r="K1" s="234"/>
      <c r="L1" s="233">
        <f t="shared" ref="L1" si="4">(L6)/40</f>
        <v>4.597997572815534</v>
      </c>
      <c r="M1" s="234"/>
      <c r="N1" s="233">
        <f t="shared" ref="N1" si="5">(N6)/40</f>
        <v>4.8995283018867921</v>
      </c>
      <c r="O1" s="234"/>
      <c r="P1" s="36" t="s">
        <v>0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</row>
    <row r="2" spans="1:247" s="1" customFormat="1" ht="337.5" customHeight="1">
      <c r="A2" s="5"/>
      <c r="B2" s="235"/>
      <c r="C2" s="236"/>
      <c r="D2" s="237"/>
      <c r="E2" s="238"/>
      <c r="F2" s="235" t="s">
        <v>74</v>
      </c>
      <c r="G2" s="236"/>
      <c r="H2" s="239" t="s">
        <v>75</v>
      </c>
      <c r="I2" s="240"/>
      <c r="J2" s="239" t="s">
        <v>76</v>
      </c>
      <c r="K2" s="241"/>
      <c r="L2" s="239"/>
      <c r="M2" s="241"/>
      <c r="N2" s="242"/>
      <c r="O2" s="241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54" t="s">
        <v>3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</row>
    <row r="3" spans="1:247" s="1" customFormat="1" ht="84" customHeight="1">
      <c r="A3" s="115" t="s">
        <v>4</v>
      </c>
      <c r="B3" s="121">
        <f>Foglio1!F2</f>
        <v>197.16</v>
      </c>
      <c r="C3" s="121">
        <f>Foglio1!G2</f>
        <v>178.07999999999998</v>
      </c>
      <c r="D3" s="121">
        <f>Foglio1!F3</f>
        <v>161.54128440366972</v>
      </c>
      <c r="E3" s="121">
        <f>Foglio1!G3</f>
        <v>151.77064220183485</v>
      </c>
      <c r="F3" s="121">
        <f>Foglio1!F4</f>
        <v>163.81651376146789</v>
      </c>
      <c r="G3" s="121">
        <f>Foglio1!G4</f>
        <v>153.90825688073394</v>
      </c>
      <c r="H3" s="121">
        <f>Foglio1!F5</f>
        <v>161.51260504201682</v>
      </c>
      <c r="I3" s="121">
        <f>Foglio1!G5</f>
        <v>158.25630252100842</v>
      </c>
      <c r="J3" s="121">
        <f>Foglio1!F6</f>
        <v>178.17475728155341</v>
      </c>
      <c r="K3" s="121">
        <f>Foglio1!G6</f>
        <v>163.08737864077671</v>
      </c>
      <c r="L3" s="121">
        <f>Foglio1!F7</f>
        <v>209.17171717171718</v>
      </c>
      <c r="M3" s="121">
        <f>Foglio1!G7</f>
        <v>188.0858585858586</v>
      </c>
      <c r="N3" s="121">
        <f>Foglio1!F8</f>
        <v>207.88235294117646</v>
      </c>
      <c r="O3" s="121">
        <f>Foglio1!G8</f>
        <v>189.44117647058823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</row>
    <row r="4" spans="1:247" ht="30" customHeight="1">
      <c r="A4" s="6"/>
      <c r="B4" s="229" t="s">
        <v>5</v>
      </c>
      <c r="C4" s="230"/>
      <c r="D4" s="229" t="s">
        <v>6</v>
      </c>
      <c r="E4" s="230"/>
      <c r="F4" s="229" t="s">
        <v>7</v>
      </c>
      <c r="G4" s="230"/>
      <c r="H4" s="229" t="s">
        <v>8</v>
      </c>
      <c r="I4" s="230"/>
      <c r="J4" s="229" t="s">
        <v>9</v>
      </c>
      <c r="K4" s="230"/>
      <c r="L4" s="229" t="s">
        <v>10</v>
      </c>
      <c r="M4" s="230"/>
      <c r="N4" s="229" t="s">
        <v>11</v>
      </c>
      <c r="O4" s="230"/>
      <c r="R4" s="219" t="s">
        <v>12</v>
      </c>
      <c r="S4" s="220"/>
      <c r="T4" s="220"/>
      <c r="U4" s="220"/>
      <c r="V4" s="220"/>
      <c r="W4" s="220"/>
      <c r="X4" s="221"/>
    </row>
    <row r="5" spans="1:247" ht="51.75" customHeight="1">
      <c r="A5" s="7"/>
      <c r="B5" s="225">
        <v>45754</v>
      </c>
      <c r="C5" s="226"/>
      <c r="D5" s="225">
        <v>45755</v>
      </c>
      <c r="E5" s="226"/>
      <c r="F5" s="225">
        <v>45756</v>
      </c>
      <c r="G5" s="226"/>
      <c r="H5" s="225">
        <v>45757</v>
      </c>
      <c r="I5" s="226"/>
      <c r="J5" s="225">
        <v>45758</v>
      </c>
      <c r="K5" s="226"/>
      <c r="L5" s="225">
        <v>45759</v>
      </c>
      <c r="M5" s="226"/>
      <c r="N5" s="225">
        <v>45760</v>
      </c>
      <c r="O5" s="226"/>
      <c r="R5" s="222"/>
      <c r="S5" s="223"/>
      <c r="T5" s="223"/>
      <c r="U5" s="223"/>
      <c r="V5" s="223"/>
      <c r="W5" s="223"/>
      <c r="X5" s="224"/>
    </row>
    <row r="6" spans="1:247" s="2" customFormat="1" ht="74.25" customHeight="1">
      <c r="A6" s="8" t="s">
        <v>13</v>
      </c>
      <c r="B6" s="227">
        <f>Foglio1!H9</f>
        <v>121.20061728395062</v>
      </c>
      <c r="C6" s="228"/>
      <c r="D6" s="227">
        <f>Foglio1!H10</f>
        <v>120.54736842105262</v>
      </c>
      <c r="E6" s="228"/>
      <c r="F6" s="227">
        <f>Foglio1!H11</f>
        <v>137.23181818181817</v>
      </c>
      <c r="G6" s="228"/>
      <c r="H6" s="227">
        <f>Foglio1!H12</f>
        <v>145.94339622641508</v>
      </c>
      <c r="I6" s="228"/>
      <c r="J6" s="227">
        <f>Foglio1!H13</f>
        <v>163.00413223140495</v>
      </c>
      <c r="K6" s="228"/>
      <c r="L6" s="227">
        <f>Foglio1!H14</f>
        <v>183.91990291262135</v>
      </c>
      <c r="M6" s="228"/>
      <c r="N6" s="227">
        <f>Foglio1!H15</f>
        <v>195.98113207547169</v>
      </c>
      <c r="O6" s="228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</row>
    <row r="7" spans="1:247" s="2" customFormat="1" ht="32.1" customHeight="1">
      <c r="A7" s="8" t="s">
        <v>14</v>
      </c>
      <c r="B7" s="9"/>
      <c r="C7" s="10"/>
      <c r="D7" s="9"/>
      <c r="E7" s="10"/>
      <c r="F7" s="11"/>
      <c r="G7" s="12"/>
      <c r="H7" s="11"/>
      <c r="I7" s="12"/>
      <c r="J7" s="11"/>
      <c r="K7" s="12"/>
      <c r="L7" s="11"/>
      <c r="M7" s="12"/>
      <c r="N7" s="11"/>
      <c r="O7" s="12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</row>
    <row r="8" spans="1:247" ht="30" customHeight="1">
      <c r="A8" s="13"/>
      <c r="B8" s="14" t="s">
        <v>15</v>
      </c>
      <c r="C8" s="15" t="s">
        <v>16</v>
      </c>
      <c r="D8" s="9" t="s">
        <v>15</v>
      </c>
      <c r="E8" s="16" t="s">
        <v>16</v>
      </c>
      <c r="F8" s="9" t="s">
        <v>15</v>
      </c>
      <c r="G8" s="16" t="s">
        <v>16</v>
      </c>
      <c r="H8" s="9" t="s">
        <v>15</v>
      </c>
      <c r="I8" s="16" t="s">
        <v>16</v>
      </c>
      <c r="J8" s="9" t="s">
        <v>15</v>
      </c>
      <c r="K8" s="16" t="s">
        <v>16</v>
      </c>
      <c r="L8" s="9" t="s">
        <v>15</v>
      </c>
      <c r="M8" s="16" t="s">
        <v>16</v>
      </c>
      <c r="N8" s="9" t="s">
        <v>15</v>
      </c>
      <c r="O8" s="16" t="s">
        <v>16</v>
      </c>
    </row>
    <row r="9" spans="1:247" ht="69.95" customHeight="1">
      <c r="A9" s="17" t="s">
        <v>17</v>
      </c>
      <c r="B9" s="135" t="s">
        <v>21</v>
      </c>
      <c r="C9" s="136" t="s">
        <v>21</v>
      </c>
      <c r="D9" s="58" t="s">
        <v>77</v>
      </c>
      <c r="E9" s="59"/>
      <c r="F9" s="57" t="s">
        <v>19</v>
      </c>
      <c r="G9" s="60"/>
      <c r="H9" s="58" t="s">
        <v>29</v>
      </c>
      <c r="I9" s="58" t="s">
        <v>78</v>
      </c>
      <c r="J9" s="119" t="s">
        <v>19</v>
      </c>
      <c r="K9" s="57"/>
      <c r="L9" s="61" t="s">
        <v>25</v>
      </c>
      <c r="M9" s="62"/>
      <c r="N9" s="63" t="s">
        <v>25</v>
      </c>
      <c r="O9" s="57"/>
      <c r="R9" s="231"/>
      <c r="S9" s="210"/>
      <c r="T9" s="210"/>
      <c r="U9" s="210"/>
      <c r="V9" s="210"/>
      <c r="W9" s="210"/>
      <c r="X9" s="211"/>
      <c r="Z9" s="117">
        <v>104</v>
      </c>
      <c r="AA9" s="117">
        <v>77</v>
      </c>
      <c r="AB9" s="117">
        <f>Z9/AA9</f>
        <v>1.3506493506493507</v>
      </c>
      <c r="AC9" s="117">
        <f>AB9*124</f>
        <v>167.48051948051949</v>
      </c>
      <c r="AD9" s="117">
        <f>(AC9+Z9)/2</f>
        <v>135.74025974025975</v>
      </c>
      <c r="AE9" s="117">
        <f>(AD9+Z9)/2</f>
        <v>119.87012987012987</v>
      </c>
      <c r="AF9" s="117"/>
    </row>
    <row r="10" spans="1:247" ht="69.95" customHeight="1">
      <c r="A10" s="17" t="s">
        <v>22</v>
      </c>
      <c r="B10" s="68" t="s">
        <v>79</v>
      </c>
      <c r="C10" s="57"/>
      <c r="D10" s="114" t="s">
        <v>19</v>
      </c>
      <c r="E10" s="58"/>
      <c r="F10" s="57"/>
      <c r="G10" s="57" t="s">
        <v>37</v>
      </c>
      <c r="H10" s="59"/>
      <c r="I10" s="58" t="s">
        <v>80</v>
      </c>
      <c r="J10" s="57" t="s">
        <v>81</v>
      </c>
      <c r="K10" s="57"/>
      <c r="L10" s="61" t="s">
        <v>25</v>
      </c>
      <c r="M10" s="62"/>
      <c r="N10" s="63" t="s">
        <v>25</v>
      </c>
      <c r="O10" s="67"/>
      <c r="R10" s="232"/>
      <c r="S10" s="210"/>
      <c r="T10" s="210"/>
      <c r="U10" s="210"/>
      <c r="V10" s="210"/>
      <c r="W10" s="210"/>
      <c r="X10" s="211"/>
      <c r="Z10" s="117">
        <v>106</v>
      </c>
      <c r="AA10" s="117">
        <v>90</v>
      </c>
      <c r="AB10" s="117">
        <f t="shared" ref="AB10:AB15" si="6">Z10/AA10</f>
        <v>1.1777777777777778</v>
      </c>
      <c r="AC10" s="117">
        <f t="shared" ref="AC10:AC15" si="7">AB10*124</f>
        <v>146.04444444444445</v>
      </c>
      <c r="AD10" s="117">
        <f t="shared" ref="AD10:AD15" si="8">(AC10+Z10)/2</f>
        <v>126.02222222222223</v>
      </c>
      <c r="AE10" s="117">
        <f t="shared" ref="AE10:AE15" si="9">(AD10+Z10)/2</f>
        <v>116.01111111111112</v>
      </c>
    </row>
    <row r="11" spans="1:247" ht="69.95" customHeight="1">
      <c r="A11" s="18" t="s">
        <v>31</v>
      </c>
      <c r="B11" s="64" t="s">
        <v>25</v>
      </c>
      <c r="C11" s="68"/>
      <c r="D11" s="65" t="s">
        <v>25</v>
      </c>
      <c r="E11" s="58"/>
      <c r="F11" s="57" t="s">
        <v>81</v>
      </c>
      <c r="G11" s="60"/>
      <c r="H11" s="59" t="s">
        <v>36</v>
      </c>
      <c r="I11" s="59"/>
      <c r="J11" s="57" t="s">
        <v>44</v>
      </c>
      <c r="K11" s="57"/>
      <c r="L11" s="58" t="s">
        <v>82</v>
      </c>
      <c r="M11" s="66"/>
      <c r="N11" s="57" t="s">
        <v>79</v>
      </c>
      <c r="O11" s="67"/>
      <c r="R11" s="203"/>
      <c r="S11" s="210"/>
      <c r="T11" s="210"/>
      <c r="U11" s="210"/>
      <c r="V11" s="210"/>
      <c r="W11" s="210"/>
      <c r="X11" s="211"/>
      <c r="Z11" s="117">
        <v>109</v>
      </c>
      <c r="AA11" s="117">
        <v>97</v>
      </c>
      <c r="AB11" s="117">
        <f t="shared" si="6"/>
        <v>1.1237113402061856</v>
      </c>
      <c r="AC11" s="117">
        <f t="shared" si="7"/>
        <v>139.34020618556701</v>
      </c>
      <c r="AD11" s="117">
        <f>(AC11+Z11)/2</f>
        <v>124.17010309278351</v>
      </c>
      <c r="AE11" s="117">
        <f t="shared" si="9"/>
        <v>116.58505154639175</v>
      </c>
    </row>
    <row r="12" spans="1:247" ht="69.95" customHeight="1">
      <c r="A12" s="18" t="s">
        <v>35</v>
      </c>
      <c r="B12" s="68" t="s">
        <v>32</v>
      </c>
      <c r="C12" s="57"/>
      <c r="D12" s="65"/>
      <c r="E12" s="58" t="s">
        <v>30</v>
      </c>
      <c r="F12" s="60" t="s">
        <v>25</v>
      </c>
      <c r="G12" s="116"/>
      <c r="H12" s="69"/>
      <c r="I12" s="114"/>
      <c r="J12" s="122" t="s">
        <v>19</v>
      </c>
      <c r="K12" s="57"/>
      <c r="L12" s="114" t="s">
        <v>19</v>
      </c>
      <c r="M12" s="118"/>
      <c r="N12" s="116" t="s">
        <v>82</v>
      </c>
      <c r="O12" s="70"/>
      <c r="R12" s="203"/>
      <c r="S12" s="210"/>
      <c r="T12" s="210"/>
      <c r="U12" s="210"/>
      <c r="V12" s="210"/>
      <c r="W12" s="210"/>
      <c r="X12" s="211"/>
      <c r="Z12" s="117">
        <v>127</v>
      </c>
      <c r="AA12" s="117">
        <v>105</v>
      </c>
      <c r="AB12" s="117">
        <f t="shared" si="6"/>
        <v>1.2095238095238094</v>
      </c>
      <c r="AC12" s="117">
        <f t="shared" si="7"/>
        <v>149.98095238095237</v>
      </c>
      <c r="AD12" s="117">
        <f t="shared" si="8"/>
        <v>138.49047619047619</v>
      </c>
      <c r="AE12" s="117">
        <f t="shared" si="9"/>
        <v>132.74523809523811</v>
      </c>
    </row>
    <row r="13" spans="1:247" ht="69.95" customHeight="1">
      <c r="A13" s="19" t="s">
        <v>40</v>
      </c>
      <c r="B13" s="64"/>
      <c r="C13" s="116" t="s">
        <v>41</v>
      </c>
      <c r="D13" s="65"/>
      <c r="E13" s="58" t="s">
        <v>83</v>
      </c>
      <c r="F13" s="60"/>
      <c r="G13" s="60" t="s">
        <v>25</v>
      </c>
      <c r="H13" s="69"/>
      <c r="I13" s="114" t="s">
        <v>41</v>
      </c>
      <c r="J13" s="57"/>
      <c r="K13" s="116" t="s">
        <v>41</v>
      </c>
      <c r="L13" s="58"/>
      <c r="M13" s="114" t="s">
        <v>41</v>
      </c>
      <c r="N13" s="57"/>
      <c r="O13" s="70" t="s">
        <v>41</v>
      </c>
      <c r="R13" s="203"/>
      <c r="S13" s="210"/>
      <c r="T13" s="210"/>
      <c r="U13" s="210"/>
      <c r="V13" s="210"/>
      <c r="W13" s="210"/>
      <c r="X13" s="211"/>
      <c r="Z13" s="117">
        <v>131</v>
      </c>
      <c r="AA13" s="117">
        <v>96</v>
      </c>
      <c r="AB13" s="117">
        <f t="shared" si="6"/>
        <v>1.3645833333333333</v>
      </c>
      <c r="AC13" s="117">
        <f t="shared" si="7"/>
        <v>169.20833333333331</v>
      </c>
      <c r="AD13" s="117">
        <f t="shared" si="8"/>
        <v>150.10416666666666</v>
      </c>
      <c r="AE13" s="117">
        <f t="shared" si="9"/>
        <v>140.55208333333331</v>
      </c>
    </row>
    <row r="14" spans="1:247" ht="69.95" customHeight="1">
      <c r="A14" s="56" t="s">
        <v>43</v>
      </c>
      <c r="B14" s="72" t="s">
        <v>84</v>
      </c>
      <c r="C14" s="75"/>
      <c r="D14" s="76" t="s">
        <v>84</v>
      </c>
      <c r="E14" s="73"/>
      <c r="F14" s="72" t="s">
        <v>84</v>
      </c>
      <c r="G14" s="72"/>
      <c r="H14" s="73" t="s">
        <v>84</v>
      </c>
      <c r="I14" s="77"/>
      <c r="J14" s="74" t="s">
        <v>25</v>
      </c>
      <c r="K14" s="72"/>
      <c r="L14" s="73" t="s">
        <v>44</v>
      </c>
      <c r="M14" s="73"/>
      <c r="N14" s="72" t="s">
        <v>44</v>
      </c>
      <c r="O14" s="72"/>
      <c r="R14" s="203"/>
      <c r="S14" s="210"/>
      <c r="T14" s="210"/>
      <c r="U14" s="210"/>
      <c r="V14" s="210"/>
      <c r="W14" s="210"/>
      <c r="X14" s="211"/>
      <c r="Z14" s="117">
        <v>143</v>
      </c>
      <c r="AA14" s="117">
        <v>83</v>
      </c>
      <c r="AB14" s="117">
        <f t="shared" si="6"/>
        <v>1.7228915662650603</v>
      </c>
      <c r="AC14" s="117">
        <f t="shared" si="7"/>
        <v>213.63855421686748</v>
      </c>
      <c r="AD14" s="117">
        <f t="shared" si="8"/>
        <v>178.31927710843374</v>
      </c>
      <c r="AE14" s="117">
        <f t="shared" si="9"/>
        <v>160.65963855421688</v>
      </c>
    </row>
    <row r="15" spans="1:247" ht="69.75" customHeight="1">
      <c r="A15" s="56" t="s">
        <v>45</v>
      </c>
      <c r="B15" s="74"/>
      <c r="C15" s="75" t="s">
        <v>48</v>
      </c>
      <c r="D15" s="77"/>
      <c r="E15" s="73" t="s">
        <v>85</v>
      </c>
      <c r="F15" s="79"/>
      <c r="G15" s="79" t="s">
        <v>25</v>
      </c>
      <c r="H15" s="77"/>
      <c r="I15" s="73" t="s">
        <v>47</v>
      </c>
      <c r="J15" s="74"/>
      <c r="K15" s="75" t="s">
        <v>48</v>
      </c>
      <c r="L15" s="77"/>
      <c r="M15" s="73" t="s">
        <v>48</v>
      </c>
      <c r="N15" s="123" t="s">
        <v>23</v>
      </c>
      <c r="O15" s="72" t="s">
        <v>48</v>
      </c>
      <c r="R15" s="164"/>
      <c r="S15" s="162"/>
      <c r="T15" s="162"/>
      <c r="U15" s="162"/>
      <c r="V15" s="162"/>
      <c r="W15" s="162"/>
      <c r="X15" s="163"/>
      <c r="Z15" s="117">
        <v>174</v>
      </c>
      <c r="AA15" s="117">
        <v>101</v>
      </c>
      <c r="AB15" s="117">
        <f t="shared" si="6"/>
        <v>1.7227722772277227</v>
      </c>
      <c r="AC15" s="117">
        <f t="shared" si="7"/>
        <v>213.62376237623761</v>
      </c>
      <c r="AD15" s="117">
        <f t="shared" si="8"/>
        <v>193.8118811881188</v>
      </c>
      <c r="AE15" s="117">
        <f t="shared" si="9"/>
        <v>183.90594059405942</v>
      </c>
    </row>
    <row r="16" spans="1:247" ht="69.75" customHeight="1">
      <c r="A16" s="56" t="s">
        <v>49</v>
      </c>
      <c r="B16" s="74"/>
      <c r="C16" s="75"/>
      <c r="D16" s="77"/>
      <c r="E16" s="73"/>
      <c r="F16" s="74"/>
      <c r="G16" s="72"/>
      <c r="H16" s="73"/>
      <c r="I16" s="73" t="s">
        <v>86</v>
      </c>
      <c r="J16" s="74"/>
      <c r="K16" s="72"/>
      <c r="L16" s="77"/>
      <c r="M16" s="73"/>
      <c r="N16" s="72" t="s">
        <v>52</v>
      </c>
      <c r="O16" s="72"/>
      <c r="R16" s="164"/>
      <c r="S16" s="162"/>
      <c r="T16" s="162"/>
      <c r="U16" s="162"/>
      <c r="V16" s="162"/>
      <c r="W16" s="162"/>
      <c r="X16" s="163"/>
      <c r="Z16" s="117"/>
      <c r="AA16" s="117"/>
      <c r="AB16" s="117"/>
      <c r="AC16" s="117"/>
      <c r="AD16" s="117"/>
    </row>
    <row r="17" spans="1:27" ht="69.95" customHeight="1">
      <c r="A17" s="56" t="s">
        <v>53</v>
      </c>
      <c r="B17" s="78"/>
      <c r="C17" s="75"/>
      <c r="D17" s="76"/>
      <c r="E17" s="73"/>
      <c r="F17" s="71"/>
      <c r="G17" s="72" t="s">
        <v>48</v>
      </c>
      <c r="H17" s="73"/>
      <c r="I17" s="73"/>
      <c r="J17" s="71"/>
      <c r="K17" s="72"/>
      <c r="L17" s="73"/>
      <c r="M17" s="73"/>
      <c r="N17" s="72"/>
      <c r="O17" s="72"/>
      <c r="R17" s="164"/>
      <c r="S17" s="162"/>
      <c r="T17" s="162"/>
      <c r="U17" s="162"/>
      <c r="V17" s="162"/>
      <c r="W17" s="162"/>
      <c r="X17" s="163"/>
    </row>
    <row r="18" spans="1:27" ht="69.95" customHeight="1">
      <c r="A18" s="56" t="s">
        <v>87</v>
      </c>
      <c r="B18" s="78"/>
      <c r="C18" s="75"/>
      <c r="D18" s="76"/>
      <c r="E18" s="73"/>
      <c r="F18" s="71"/>
      <c r="G18" s="72"/>
      <c r="H18" s="73"/>
      <c r="I18" s="73"/>
      <c r="J18" s="71"/>
      <c r="K18" s="72"/>
      <c r="L18" s="73"/>
      <c r="M18" s="73"/>
      <c r="N18" s="72"/>
      <c r="O18" s="72"/>
      <c r="R18" s="164"/>
      <c r="S18" s="162"/>
      <c r="T18" s="162"/>
      <c r="U18" s="162"/>
      <c r="V18" s="162"/>
      <c r="W18" s="162"/>
      <c r="X18" s="163"/>
    </row>
    <row r="19" spans="1:27" s="3" customFormat="1" ht="69.95" customHeight="1">
      <c r="A19" s="56" t="s">
        <v>54</v>
      </c>
      <c r="B19" s="71" t="s">
        <v>52</v>
      </c>
      <c r="C19" s="72"/>
      <c r="D19" s="73" t="s">
        <v>52</v>
      </c>
      <c r="E19" s="73"/>
      <c r="F19" s="72" t="s">
        <v>52</v>
      </c>
      <c r="G19" s="72"/>
      <c r="H19" s="73" t="s">
        <v>52</v>
      </c>
      <c r="I19" s="73"/>
      <c r="J19" s="72" t="s">
        <v>52</v>
      </c>
      <c r="K19" s="72"/>
      <c r="L19" s="73" t="s">
        <v>52</v>
      </c>
      <c r="M19" s="73"/>
      <c r="N19" s="79" t="s">
        <v>25</v>
      </c>
      <c r="O19" s="72"/>
      <c r="R19" s="203"/>
      <c r="S19" s="210"/>
      <c r="T19" s="210"/>
      <c r="U19" s="210"/>
      <c r="V19" s="210"/>
      <c r="W19" s="210"/>
      <c r="X19" s="211"/>
    </row>
    <row r="20" spans="1:27" s="3" customFormat="1" ht="69.95" customHeight="1">
      <c r="A20" s="20"/>
      <c r="B20" s="21"/>
      <c r="C20" s="22"/>
      <c r="D20" s="22"/>
      <c r="E20" s="22"/>
      <c r="F20" s="22"/>
      <c r="G20" s="22"/>
      <c r="H20" s="22"/>
      <c r="I20" s="22"/>
      <c r="J20" s="38"/>
      <c r="K20" s="22"/>
      <c r="L20" s="22"/>
      <c r="M20" s="22"/>
      <c r="N20" s="22"/>
      <c r="O20" s="22"/>
      <c r="R20" s="203"/>
      <c r="S20" s="210"/>
      <c r="T20" s="210"/>
      <c r="U20" s="210"/>
      <c r="V20" s="210"/>
      <c r="W20" s="210"/>
      <c r="X20" s="211"/>
    </row>
    <row r="21" spans="1:27" s="3" customFormat="1" ht="69.95" customHeight="1">
      <c r="A21" s="212"/>
      <c r="B21" s="214" t="s">
        <v>55</v>
      </c>
      <c r="C21" s="215"/>
      <c r="D21" s="216" t="s">
        <v>6</v>
      </c>
      <c r="E21" s="215"/>
      <c r="F21" s="216" t="s">
        <v>7</v>
      </c>
      <c r="G21" s="215"/>
      <c r="H21" s="216" t="s">
        <v>8</v>
      </c>
      <c r="I21" s="215"/>
      <c r="J21" s="216" t="s">
        <v>9</v>
      </c>
      <c r="K21" s="215"/>
      <c r="L21" s="216" t="s">
        <v>10</v>
      </c>
      <c r="M21" s="215"/>
      <c r="N21" s="216" t="s">
        <v>11</v>
      </c>
      <c r="O21" s="215"/>
    </row>
    <row r="22" spans="1:27" s="3" customFormat="1" ht="42.75" customHeight="1">
      <c r="A22" s="213"/>
      <c r="B22" s="217">
        <v>45754</v>
      </c>
      <c r="C22" s="218"/>
      <c r="D22" s="217">
        <v>45755</v>
      </c>
      <c r="E22" s="218"/>
      <c r="F22" s="217">
        <v>45756</v>
      </c>
      <c r="G22" s="218"/>
      <c r="H22" s="217">
        <v>45757</v>
      </c>
      <c r="I22" s="218"/>
      <c r="J22" s="217">
        <v>45758</v>
      </c>
      <c r="K22" s="218"/>
      <c r="L22" s="217">
        <v>45759</v>
      </c>
      <c r="M22" s="218"/>
      <c r="N22" s="217">
        <v>45760</v>
      </c>
      <c r="O22" s="218"/>
      <c r="P22" s="53"/>
    </row>
    <row r="23" spans="1:27" s="3" customFormat="1" ht="69.95" customHeight="1">
      <c r="A23" s="23" t="s">
        <v>56</v>
      </c>
      <c r="B23" s="109"/>
      <c r="C23" s="106"/>
      <c r="D23" s="107"/>
      <c r="E23" s="108"/>
      <c r="F23" s="109"/>
      <c r="G23" s="106"/>
      <c r="H23" s="107" t="s">
        <v>57</v>
      </c>
      <c r="I23" s="108" t="s">
        <v>57</v>
      </c>
      <c r="J23" s="109" t="s">
        <v>57</v>
      </c>
      <c r="K23" s="106" t="s">
        <v>57</v>
      </c>
      <c r="L23" s="110" t="s">
        <v>25</v>
      </c>
      <c r="M23" s="111"/>
      <c r="N23" s="105" t="s">
        <v>25</v>
      </c>
      <c r="O23" s="112"/>
      <c r="R23" s="203"/>
      <c r="S23" s="196"/>
      <c r="T23" s="196"/>
      <c r="U23" s="196"/>
      <c r="V23" s="196"/>
      <c r="W23" s="196"/>
      <c r="X23" s="197"/>
    </row>
    <row r="24" spans="1:27" s="3" customFormat="1" ht="69.75" customHeight="1">
      <c r="A24" s="23" t="s">
        <v>31</v>
      </c>
      <c r="B24" s="149" t="s">
        <v>57</v>
      </c>
      <c r="C24" s="150" t="s">
        <v>57</v>
      </c>
      <c r="D24" s="82" t="s">
        <v>58</v>
      </c>
      <c r="E24" s="83" t="s">
        <v>57</v>
      </c>
      <c r="F24" s="151" t="s">
        <v>57</v>
      </c>
      <c r="G24" s="151" t="s">
        <v>57</v>
      </c>
      <c r="H24" s="102" t="s">
        <v>25</v>
      </c>
      <c r="I24" s="102" t="s">
        <v>25</v>
      </c>
      <c r="J24" s="149" t="s">
        <v>60</v>
      </c>
      <c r="K24" s="150"/>
      <c r="L24" s="86" t="s">
        <v>57</v>
      </c>
      <c r="M24" s="84" t="s">
        <v>57</v>
      </c>
      <c r="N24" s="87" t="s">
        <v>57</v>
      </c>
      <c r="O24" s="88" t="s">
        <v>57</v>
      </c>
      <c r="R24" s="203"/>
      <c r="S24" s="196"/>
      <c r="T24" s="196"/>
      <c r="U24" s="196"/>
      <c r="V24" s="196"/>
      <c r="W24" s="196"/>
      <c r="X24" s="197"/>
    </row>
    <row r="25" spans="1:27" s="3" customFormat="1" ht="69.75" customHeight="1">
      <c r="A25" s="23" t="s">
        <v>62</v>
      </c>
      <c r="B25" s="80" t="s">
        <v>60</v>
      </c>
      <c r="C25" s="81"/>
      <c r="D25" s="97" t="s">
        <v>60</v>
      </c>
      <c r="E25" s="102"/>
      <c r="F25" s="80" t="s">
        <v>60</v>
      </c>
      <c r="G25" s="81"/>
      <c r="H25" s="86" t="s">
        <v>60</v>
      </c>
      <c r="I25" s="90"/>
      <c r="J25" s="80" t="s">
        <v>25</v>
      </c>
      <c r="K25" s="81"/>
      <c r="L25" s="86" t="s">
        <v>60</v>
      </c>
      <c r="M25" s="86"/>
      <c r="N25" s="91" t="s">
        <v>60</v>
      </c>
      <c r="O25" s="92"/>
      <c r="R25" s="164"/>
      <c r="S25" s="165"/>
      <c r="T25" s="165"/>
      <c r="U25" s="165"/>
      <c r="V25" s="165"/>
      <c r="W25" s="165"/>
      <c r="X25" s="166"/>
    </row>
    <row r="26" spans="1:27" s="3" customFormat="1" ht="69.95" customHeight="1">
      <c r="A26" s="52"/>
      <c r="B26" s="80"/>
      <c r="C26" s="81"/>
      <c r="D26" s="86"/>
      <c r="E26" s="89"/>
      <c r="F26" s="80"/>
      <c r="G26" s="81"/>
      <c r="H26" s="113"/>
      <c r="I26" s="113"/>
      <c r="J26" s="85"/>
      <c r="K26" s="81"/>
      <c r="L26" s="86"/>
      <c r="M26" s="86"/>
      <c r="N26" s="87"/>
      <c r="O26" s="92"/>
      <c r="R26" s="167"/>
      <c r="S26" s="165"/>
      <c r="T26" s="165"/>
      <c r="U26" s="165"/>
      <c r="V26" s="165"/>
      <c r="W26" s="165"/>
      <c r="X26" s="166"/>
    </row>
    <row r="27" spans="1:27" s="3" customFormat="1" ht="69.95" customHeight="1">
      <c r="A27" s="204" t="s">
        <v>64</v>
      </c>
      <c r="B27" s="206" t="s">
        <v>55</v>
      </c>
      <c r="C27" s="207"/>
      <c r="D27" s="206" t="s">
        <v>6</v>
      </c>
      <c r="E27" s="207"/>
      <c r="F27" s="206" t="s">
        <v>7</v>
      </c>
      <c r="G27" s="207"/>
      <c r="H27" s="206" t="s">
        <v>8</v>
      </c>
      <c r="I27" s="207"/>
      <c r="J27" s="206" t="s">
        <v>9</v>
      </c>
      <c r="K27" s="207"/>
      <c r="L27" s="206" t="s">
        <v>10</v>
      </c>
      <c r="M27" s="207"/>
      <c r="N27" s="206" t="s">
        <v>11</v>
      </c>
      <c r="O27" s="207"/>
      <c r="R27" s="40"/>
      <c r="S27" s="40"/>
      <c r="T27" s="40"/>
      <c r="U27" s="40"/>
      <c r="V27" s="40"/>
      <c r="W27" s="40"/>
      <c r="X27" s="40"/>
    </row>
    <row r="28" spans="1:27" s="3" customFormat="1" ht="48.75" customHeight="1">
      <c r="A28" s="205"/>
      <c r="B28" s="208">
        <v>45754</v>
      </c>
      <c r="C28" s="209"/>
      <c r="D28" s="208">
        <v>45741</v>
      </c>
      <c r="E28" s="209"/>
      <c r="F28" s="208">
        <v>45742</v>
      </c>
      <c r="G28" s="209"/>
      <c r="H28" s="208">
        <v>45743</v>
      </c>
      <c r="I28" s="209"/>
      <c r="J28" s="208">
        <v>45744</v>
      </c>
      <c r="K28" s="209"/>
      <c r="L28" s="208">
        <v>45745</v>
      </c>
      <c r="M28" s="209"/>
      <c r="N28" s="208">
        <v>45746</v>
      </c>
      <c r="O28" s="209"/>
    </row>
    <row r="29" spans="1:27" s="3" customFormat="1" ht="62.25" customHeight="1">
      <c r="A29" s="24" t="s">
        <v>65</v>
      </c>
      <c r="B29" s="96" t="s">
        <v>66</v>
      </c>
      <c r="C29" s="94"/>
      <c r="D29" s="95" t="s">
        <v>66</v>
      </c>
      <c r="E29" s="84"/>
      <c r="F29" s="91" t="s">
        <v>25</v>
      </c>
      <c r="G29" s="91"/>
      <c r="H29" s="97" t="s">
        <v>66</v>
      </c>
      <c r="I29" s="102"/>
      <c r="J29" s="96" t="s">
        <v>66</v>
      </c>
      <c r="K29" s="88"/>
      <c r="L29" s="86" t="s">
        <v>25</v>
      </c>
      <c r="M29" s="84"/>
      <c r="N29" s="87" t="s">
        <v>66</v>
      </c>
      <c r="O29" s="96"/>
      <c r="R29" s="164"/>
      <c r="S29" s="162"/>
      <c r="T29" s="162"/>
      <c r="U29" s="162"/>
      <c r="V29" s="162"/>
      <c r="W29" s="162"/>
      <c r="X29" s="163"/>
      <c r="Y29" s="36"/>
    </row>
    <row r="30" spans="1:27" s="3" customFormat="1" ht="69.95" customHeight="1">
      <c r="A30" s="55" t="s">
        <v>67</v>
      </c>
      <c r="B30" s="91"/>
      <c r="C30" s="94" t="s">
        <v>68</v>
      </c>
      <c r="D30" s="97"/>
      <c r="E30" s="98" t="s">
        <v>68</v>
      </c>
      <c r="F30" s="91"/>
      <c r="G30" s="94" t="s">
        <v>68</v>
      </c>
      <c r="H30" s="97" t="s">
        <v>25</v>
      </c>
      <c r="I30" s="99"/>
      <c r="J30" s="100" t="s">
        <v>25</v>
      </c>
      <c r="K30" s="100"/>
      <c r="L30" s="101"/>
      <c r="M30" s="101" t="s">
        <v>68</v>
      </c>
      <c r="N30" s="91"/>
      <c r="O30" s="94"/>
      <c r="R30" s="195"/>
      <c r="S30" s="196"/>
      <c r="T30" s="196"/>
      <c r="U30" s="196"/>
      <c r="V30" s="196"/>
      <c r="W30" s="196"/>
      <c r="X30" s="197"/>
      <c r="Z30" s="41"/>
      <c r="AA30" s="41"/>
    </row>
    <row r="31" spans="1:27" s="3" customFormat="1" ht="69.95" customHeight="1">
      <c r="A31" s="24" t="s">
        <v>69</v>
      </c>
      <c r="B31" s="93" t="s">
        <v>25</v>
      </c>
      <c r="C31" s="93"/>
      <c r="D31" s="102" t="s">
        <v>25</v>
      </c>
      <c r="E31" s="97"/>
      <c r="F31" s="91" t="s">
        <v>71</v>
      </c>
      <c r="G31" s="94"/>
      <c r="H31" s="97"/>
      <c r="I31" s="99" t="s">
        <v>68</v>
      </c>
      <c r="J31" s="91"/>
      <c r="K31" s="94" t="s">
        <v>68</v>
      </c>
      <c r="L31" s="103" t="s">
        <v>71</v>
      </c>
      <c r="M31" s="99"/>
      <c r="N31" s="93" t="s">
        <v>25</v>
      </c>
      <c r="O31" s="91" t="s">
        <v>68</v>
      </c>
      <c r="R31" s="195"/>
      <c r="S31" s="196"/>
      <c r="T31" s="196"/>
      <c r="U31" s="196"/>
      <c r="V31" s="196"/>
      <c r="W31" s="196"/>
      <c r="X31" s="197"/>
      <c r="Y31" s="41"/>
      <c r="Z31" s="41"/>
      <c r="AA31" s="41"/>
    </row>
    <row r="32" spans="1:27" s="3" customFormat="1" ht="69.95" customHeight="1">
      <c r="A32" s="24" t="s">
        <v>72</v>
      </c>
      <c r="B32" s="93"/>
      <c r="C32" s="94"/>
      <c r="D32" s="97"/>
      <c r="E32" s="98"/>
      <c r="F32" s="91"/>
      <c r="G32" s="94"/>
      <c r="H32" s="97"/>
      <c r="I32" s="99"/>
      <c r="J32" s="91"/>
      <c r="K32" s="94"/>
      <c r="L32" s="104"/>
      <c r="M32" s="99"/>
      <c r="N32" s="91"/>
      <c r="O32" s="94"/>
      <c r="R32" s="195"/>
      <c r="S32" s="196"/>
      <c r="T32" s="196"/>
      <c r="U32" s="196"/>
      <c r="V32" s="196"/>
      <c r="W32" s="196"/>
      <c r="X32" s="197"/>
      <c r="Y32" s="41"/>
      <c r="Z32" s="41"/>
      <c r="AA32" s="41"/>
    </row>
    <row r="33" spans="1:247" s="3" customFormat="1" ht="69.75" customHeight="1">
      <c r="A33" s="25" t="s">
        <v>73</v>
      </c>
      <c r="B33" s="198"/>
      <c r="C33" s="199"/>
      <c r="D33" s="198"/>
      <c r="E33" s="199"/>
      <c r="F33" s="198"/>
      <c r="G33" s="199"/>
      <c r="H33" s="198"/>
      <c r="I33" s="199"/>
      <c r="J33" s="200"/>
      <c r="K33" s="201"/>
      <c r="L33" s="202" t="s">
        <v>3</v>
      </c>
      <c r="M33" s="199"/>
      <c r="N33" s="198"/>
      <c r="O33" s="199"/>
    </row>
    <row r="34" spans="1:247" s="3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247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247" ht="58.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247" ht="36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247" ht="24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247" s="2" customFormat="1" ht="24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</row>
    <row r="40" spans="1:247" ht="22.5" customHeight="1"/>
    <row r="41" spans="1:247" ht="22.5" customHeight="1"/>
    <row r="42" spans="1:247" ht="22.5" customHeight="1"/>
    <row r="43" spans="1:247" ht="22.5" customHeight="1"/>
    <row r="44" spans="1:247" ht="23.1" customHeight="1"/>
    <row r="45" spans="1:247" ht="22.5" customHeight="1"/>
    <row r="46" spans="1:247" ht="22.5" customHeight="1"/>
    <row r="47" spans="1:247" ht="22.5" customHeight="1"/>
    <row r="48" spans="1:247" ht="22.5" customHeight="1"/>
    <row r="49" spans="1:15" s="3" customFormat="1" ht="22.5" customHeight="1"/>
    <row r="50" spans="1:15" s="3" customFormat="1" ht="21.75" customHeight="1">
      <c r="A50" s="26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</row>
    <row r="51" spans="1:15" s="3" customFormat="1" ht="0.95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</row>
    <row r="52" spans="1:15" s="3" customFormat="1" ht="21.75" customHeight="1">
      <c r="A52" s="27"/>
      <c r="B52" s="28"/>
      <c r="C52" s="171"/>
      <c r="D52" s="29"/>
      <c r="E52" s="171"/>
      <c r="F52" s="29"/>
      <c r="G52" s="171"/>
      <c r="H52" s="29"/>
      <c r="I52" s="171"/>
      <c r="J52" s="29"/>
      <c r="K52" s="171"/>
      <c r="L52" s="28"/>
      <c r="M52" s="172"/>
      <c r="N52" s="32"/>
      <c r="O52" s="172"/>
    </row>
    <row r="53" spans="1:15" s="3" customFormat="1" ht="21.75" customHeight="1">
      <c r="A53" s="27"/>
      <c r="B53" s="174"/>
      <c r="C53" s="171"/>
      <c r="D53" s="29"/>
      <c r="E53" s="171"/>
      <c r="F53" s="30"/>
      <c r="G53" s="171"/>
      <c r="H53" s="174"/>
      <c r="I53" s="171"/>
      <c r="J53" s="30"/>
      <c r="K53" s="172"/>
      <c r="L53" s="29"/>
      <c r="M53" s="171"/>
      <c r="N53" s="29"/>
      <c r="O53" s="171"/>
    </row>
    <row r="54" spans="1:15" s="3" customFormat="1" ht="21.75" customHeight="1">
      <c r="A54" s="31"/>
      <c r="B54" s="29"/>
      <c r="C54" s="172"/>
      <c r="D54" s="32"/>
      <c r="E54" s="171"/>
      <c r="F54" s="32"/>
      <c r="G54" s="171"/>
      <c r="H54" s="29"/>
      <c r="I54" s="171"/>
      <c r="J54" s="32"/>
      <c r="K54" s="171"/>
      <c r="L54" s="32"/>
      <c r="M54" s="171"/>
      <c r="N54" s="32"/>
      <c r="O54" s="172"/>
    </row>
    <row r="55" spans="1:15" s="3" customFormat="1" ht="21.75" customHeight="1">
      <c r="A55" s="33"/>
      <c r="B55" s="29"/>
      <c r="C55" s="171"/>
      <c r="D55" s="29"/>
      <c r="E55" s="171"/>
      <c r="F55" s="29"/>
      <c r="G55" s="171"/>
      <c r="H55" s="29"/>
      <c r="I55" s="171"/>
      <c r="J55" s="32"/>
      <c r="K55" s="172"/>
      <c r="L55" s="29"/>
      <c r="M55" s="171"/>
      <c r="N55" s="29"/>
      <c r="O55" s="172"/>
    </row>
    <row r="56" spans="1:15" s="3" customFormat="1" ht="21.75" customHeight="1">
      <c r="A56" s="31"/>
      <c r="B56" s="29"/>
      <c r="C56" s="171"/>
      <c r="D56" s="29"/>
      <c r="E56" s="171"/>
      <c r="F56" s="29"/>
      <c r="G56" s="171"/>
      <c r="H56" s="174"/>
      <c r="I56" s="172"/>
      <c r="J56" s="174"/>
      <c r="K56" s="171"/>
      <c r="L56" s="32"/>
      <c r="M56" s="172"/>
      <c r="N56" s="29"/>
      <c r="O56" s="171"/>
    </row>
    <row r="57" spans="1:15" s="3" customFormat="1" ht="21.75" customHeight="1">
      <c r="A57" s="33"/>
      <c r="B57" s="174"/>
      <c r="C57" s="172"/>
      <c r="D57" s="171"/>
      <c r="E57" s="172"/>
      <c r="F57" s="174"/>
      <c r="G57" s="172"/>
      <c r="H57" s="174"/>
      <c r="I57" s="172"/>
      <c r="J57" s="30"/>
      <c r="K57" s="172"/>
      <c r="L57" s="29"/>
      <c r="M57" s="172"/>
      <c r="N57" s="171"/>
      <c r="O57" s="172"/>
    </row>
    <row r="58" spans="1:15" s="3" customFormat="1" ht="21.75" customHeight="1">
      <c r="A58" s="33"/>
      <c r="B58" s="174"/>
      <c r="C58" s="172"/>
      <c r="D58" s="171"/>
      <c r="E58" s="172"/>
      <c r="F58" s="174"/>
      <c r="G58" s="172"/>
      <c r="H58" s="174"/>
      <c r="I58" s="172"/>
      <c r="J58" s="30"/>
      <c r="K58" s="172"/>
      <c r="L58" s="29"/>
      <c r="M58" s="172"/>
      <c r="N58" s="171"/>
      <c r="O58" s="172"/>
    </row>
    <row r="59" spans="1:15" s="3" customFormat="1" ht="21.75" customHeight="1">
      <c r="A59" s="33"/>
      <c r="B59" s="29"/>
      <c r="C59" s="172"/>
      <c r="D59" s="29"/>
      <c r="E59" s="172"/>
      <c r="F59" s="32"/>
      <c r="G59" s="172"/>
      <c r="H59" s="29"/>
      <c r="I59" s="172"/>
      <c r="J59" s="32"/>
      <c r="K59" s="172"/>
      <c r="L59" s="29"/>
      <c r="M59" s="172"/>
      <c r="N59" s="29"/>
      <c r="O59" s="171"/>
    </row>
    <row r="60" spans="1:15" s="3" customFormat="1" ht="21.95" customHeight="1">
      <c r="A60" s="33"/>
      <c r="B60" s="34"/>
      <c r="C60" s="172"/>
      <c r="D60" s="32"/>
      <c r="E60" s="172"/>
      <c r="F60" s="32"/>
      <c r="G60" s="172"/>
      <c r="H60" s="34"/>
      <c r="I60" s="172"/>
      <c r="J60" s="34"/>
      <c r="K60" s="172"/>
      <c r="L60" s="34"/>
      <c r="M60" s="172"/>
      <c r="N60" s="34"/>
      <c r="O60" s="172"/>
    </row>
    <row r="61" spans="1:15" s="3" customFormat="1" ht="0.95" customHeight="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</row>
    <row r="62" spans="1:15" s="3" customFormat="1" ht="21.95" customHeight="1">
      <c r="A62" s="35"/>
      <c r="B62" s="29"/>
      <c r="C62" s="32"/>
      <c r="D62" s="32"/>
      <c r="E62" s="32"/>
      <c r="F62" s="32"/>
      <c r="G62" s="32"/>
      <c r="H62" s="32"/>
      <c r="I62" s="32"/>
      <c r="J62" s="29"/>
      <c r="K62" s="32"/>
      <c r="L62" s="174"/>
      <c r="M62" s="32"/>
      <c r="N62" s="29"/>
      <c r="O62" s="32"/>
    </row>
    <row r="63" spans="1:15" s="3" customFormat="1" ht="21.95" customHeight="1">
      <c r="A63" s="35"/>
      <c r="B63" s="32"/>
      <c r="C63" s="32"/>
      <c r="D63" s="32"/>
      <c r="E63" s="172"/>
      <c r="F63" s="32"/>
      <c r="G63" s="172"/>
      <c r="H63" s="32"/>
      <c r="I63" s="32"/>
      <c r="J63" s="32"/>
      <c r="K63" s="169"/>
      <c r="L63" s="32"/>
      <c r="M63" s="32"/>
      <c r="N63" s="169"/>
      <c r="O63" s="172"/>
    </row>
    <row r="64" spans="1:15" s="3" customFormat="1" ht="21.95" customHeight="1">
      <c r="A64" s="35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9"/>
      <c r="O64" s="32"/>
    </row>
    <row r="65" spans="1:15" s="3" customFormat="1" ht="21.95" customHeight="1">
      <c r="A65" s="42"/>
      <c r="B65" s="32"/>
      <c r="C65" s="43"/>
      <c r="D65" s="32"/>
      <c r="E65" s="43"/>
      <c r="F65" s="32"/>
      <c r="G65" s="43"/>
      <c r="H65" s="32"/>
      <c r="I65" s="43"/>
      <c r="J65" s="32"/>
      <c r="K65" s="43"/>
      <c r="L65" s="32"/>
      <c r="M65" s="43"/>
      <c r="N65" s="32"/>
      <c r="O65" s="43"/>
    </row>
    <row r="66" spans="1:15" s="3" customFormat="1" ht="0.95" customHeight="1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</row>
    <row r="67" spans="1:15" s="3" customFormat="1" ht="21.95" customHeight="1">
      <c r="A67" s="169"/>
      <c r="B67" s="172"/>
      <c r="C67" s="34"/>
      <c r="D67" s="169"/>
      <c r="E67" s="169"/>
      <c r="F67" s="172"/>
      <c r="G67" s="169"/>
      <c r="H67" s="172"/>
      <c r="I67" s="169"/>
      <c r="J67" s="172"/>
      <c r="K67" s="169"/>
      <c r="L67" s="172"/>
      <c r="M67" s="169"/>
      <c r="N67" s="172"/>
      <c r="O67" s="169"/>
    </row>
    <row r="68" spans="1:15" s="3" customFormat="1" ht="0.95" customHeight="1">
      <c r="A68" s="194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</row>
    <row r="69" spans="1:15" s="3" customFormat="1" ht="21.95" customHeight="1">
      <c r="A69" s="170"/>
      <c r="B69" s="168"/>
      <c r="C69" s="170"/>
      <c r="D69" s="168"/>
      <c r="E69" s="170"/>
      <c r="F69" s="171"/>
      <c r="G69" s="170"/>
      <c r="H69" s="171"/>
      <c r="I69" s="173"/>
      <c r="J69" s="168"/>
      <c r="K69" s="170"/>
      <c r="L69" s="168"/>
      <c r="M69" s="170"/>
      <c r="N69" s="168"/>
      <c r="O69" s="170"/>
    </row>
    <row r="70" spans="1:15" s="3" customFormat="1" ht="21.95" customHeight="1">
      <c r="A70" s="44"/>
      <c r="B70" s="182"/>
      <c r="C70" s="183"/>
      <c r="D70" s="182"/>
      <c r="E70" s="183"/>
      <c r="F70" s="182"/>
      <c r="G70" s="183"/>
      <c r="H70" s="182"/>
      <c r="I70" s="183"/>
      <c r="J70" s="182"/>
      <c r="K70" s="183"/>
      <c r="L70" s="182"/>
      <c r="M70" s="183"/>
      <c r="N70" s="182"/>
      <c r="O70" s="183"/>
    </row>
    <row r="71" spans="1:15" s="3" customFormat="1" ht="21.95" customHeight="1">
      <c r="A71" s="45"/>
      <c r="B71" s="181"/>
      <c r="C71" s="181"/>
      <c r="D71" s="181"/>
      <c r="E71" s="181"/>
      <c r="F71" s="181"/>
      <c r="G71" s="181"/>
      <c r="H71" s="181"/>
      <c r="I71" s="181"/>
      <c r="J71" s="190"/>
      <c r="K71" s="190"/>
      <c r="L71" s="190"/>
      <c r="M71" s="190"/>
      <c r="N71" s="181"/>
      <c r="O71" s="181"/>
    </row>
    <row r="72" spans="1:15" s="3" customFormat="1" ht="21.95" customHeight="1">
      <c r="A72" s="44"/>
      <c r="B72" s="181"/>
      <c r="C72" s="181"/>
      <c r="D72" s="181"/>
      <c r="E72" s="181"/>
      <c r="F72" s="190"/>
      <c r="G72" s="190"/>
      <c r="H72" s="181"/>
      <c r="I72" s="181"/>
      <c r="J72" s="190"/>
      <c r="K72" s="190"/>
      <c r="L72" s="190"/>
      <c r="M72" s="190"/>
      <c r="N72" s="181"/>
      <c r="O72" s="181"/>
    </row>
    <row r="73" spans="1:15" s="3" customFormat="1" ht="21.95" customHeight="1">
      <c r="A73" s="44"/>
      <c r="B73" s="190"/>
      <c r="C73" s="190"/>
      <c r="D73" s="181"/>
      <c r="E73" s="181"/>
      <c r="F73" s="181"/>
      <c r="G73" s="181"/>
      <c r="H73" s="190"/>
      <c r="I73" s="190"/>
      <c r="J73" s="190"/>
      <c r="K73" s="190"/>
      <c r="L73" s="190"/>
      <c r="M73" s="190"/>
      <c r="N73" s="190"/>
      <c r="O73" s="190"/>
    </row>
    <row r="74" spans="1:15" s="3" customFormat="1" ht="21.95" customHeight="1">
      <c r="A74" s="44"/>
      <c r="B74" s="184"/>
      <c r="C74" s="185"/>
      <c r="D74" s="184"/>
      <c r="E74" s="185"/>
      <c r="F74" s="188"/>
      <c r="G74" s="189"/>
      <c r="H74" s="184"/>
      <c r="I74" s="185"/>
      <c r="J74" s="188"/>
      <c r="K74" s="189"/>
      <c r="L74" s="184"/>
      <c r="M74" s="185"/>
      <c r="N74" s="184"/>
      <c r="O74" s="185"/>
    </row>
    <row r="75" spans="1:15" s="3" customFormat="1" ht="21.95" customHeight="1">
      <c r="A75" s="46"/>
      <c r="B75" s="186"/>
      <c r="C75" s="187"/>
      <c r="D75" s="186"/>
      <c r="E75" s="187"/>
      <c r="F75" s="186"/>
      <c r="G75" s="187"/>
      <c r="H75" s="186"/>
      <c r="I75" s="187"/>
      <c r="J75" s="186"/>
      <c r="K75" s="187"/>
      <c r="L75" s="186"/>
      <c r="M75" s="186"/>
      <c r="N75" s="186"/>
      <c r="O75" s="187"/>
    </row>
    <row r="76" spans="1:15" s="3" customFormat="1" ht="21.95" customHeight="1">
      <c r="A76" s="47"/>
      <c r="B76" s="182"/>
      <c r="C76" s="183"/>
      <c r="D76" s="182"/>
      <c r="E76" s="183"/>
      <c r="F76" s="179"/>
      <c r="G76" s="180"/>
      <c r="H76" s="178"/>
      <c r="I76" s="178"/>
      <c r="J76" s="182"/>
      <c r="K76" s="183"/>
      <c r="L76" s="182"/>
      <c r="M76" s="183"/>
      <c r="N76" s="179"/>
      <c r="O76" s="180"/>
    </row>
    <row r="77" spans="1:15" s="3" customFormat="1" ht="21.95" customHeight="1">
      <c r="A77" s="48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</row>
    <row r="78" spans="1:15" s="3" customFormat="1" ht="21.95" customHeight="1">
      <c r="A78" s="49"/>
      <c r="B78" s="179"/>
      <c r="C78" s="179"/>
      <c r="D78" s="179"/>
      <c r="E78" s="179"/>
      <c r="F78" s="178"/>
      <c r="G78" s="178"/>
      <c r="H78" s="178"/>
      <c r="I78" s="178"/>
      <c r="J78" s="178"/>
      <c r="K78" s="178"/>
      <c r="L78" s="178"/>
      <c r="M78" s="178"/>
      <c r="N78" s="178"/>
      <c r="O78" s="178"/>
    </row>
    <row r="79" spans="1:15" s="3" customFormat="1" ht="21.95" customHeight="1">
      <c r="A79" s="50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</row>
    <row r="80" spans="1:15" s="3" customFormat="1" ht="15.9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spans="1:15" s="3" customFormat="1" ht="15.9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spans="1:15" s="3" customFormat="1" ht="15.95" customHeight="1">
      <c r="A82" s="51"/>
      <c r="B82" s="176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51"/>
      <c r="O82" s="51"/>
    </row>
    <row r="83" spans="1:15" s="3" customFormat="1" ht="15.95" customHeight="1">
      <c r="A83" s="5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51"/>
      <c r="O83" s="51"/>
    </row>
    <row r="84" spans="1:15" s="3" customFormat="1" ht="15.95" customHeight="1">
      <c r="A84" s="51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51"/>
      <c r="O84" s="51"/>
    </row>
    <row r="85" spans="1:15" s="3" customFormat="1" ht="15.9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spans="1:15" s="3" customFormat="1" ht="15.9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</sheetData>
  <mergeCells count="168">
    <mergeCell ref="B82:M84"/>
    <mergeCell ref="N78:O78"/>
    <mergeCell ref="B79:C79"/>
    <mergeCell ref="D79:E79"/>
    <mergeCell ref="F79:G79"/>
    <mergeCell ref="H79:I79"/>
    <mergeCell ref="J79:K79"/>
    <mergeCell ref="L79:M79"/>
    <mergeCell ref="N79:O79"/>
    <mergeCell ref="B78:C78"/>
    <mergeCell ref="D78:E78"/>
    <mergeCell ref="F78:G78"/>
    <mergeCell ref="H78:I78"/>
    <mergeCell ref="J78:K78"/>
    <mergeCell ref="L78:M78"/>
    <mergeCell ref="N76:O76"/>
    <mergeCell ref="B77:C77"/>
    <mergeCell ref="D77:E77"/>
    <mergeCell ref="F77:G77"/>
    <mergeCell ref="H77:I77"/>
    <mergeCell ref="J77:K77"/>
    <mergeCell ref="L77:M77"/>
    <mergeCell ref="N77:O77"/>
    <mergeCell ref="B76:C76"/>
    <mergeCell ref="D76:E76"/>
    <mergeCell ref="F76:G76"/>
    <mergeCell ref="H76:I76"/>
    <mergeCell ref="J76:K76"/>
    <mergeCell ref="L76:M76"/>
    <mergeCell ref="N74:O74"/>
    <mergeCell ref="B75:C75"/>
    <mergeCell ref="D75:E75"/>
    <mergeCell ref="F75:G75"/>
    <mergeCell ref="H75:I75"/>
    <mergeCell ref="J75:K75"/>
    <mergeCell ref="L75:M75"/>
    <mergeCell ref="N75:O75"/>
    <mergeCell ref="B74:C74"/>
    <mergeCell ref="D74:E74"/>
    <mergeCell ref="F74:G74"/>
    <mergeCell ref="H74:I74"/>
    <mergeCell ref="J74:K74"/>
    <mergeCell ref="L74:M74"/>
    <mergeCell ref="N72:O72"/>
    <mergeCell ref="B73:C73"/>
    <mergeCell ref="D73:E73"/>
    <mergeCell ref="F73:G73"/>
    <mergeCell ref="H73:I73"/>
    <mergeCell ref="J73:K73"/>
    <mergeCell ref="L73:M73"/>
    <mergeCell ref="N73:O73"/>
    <mergeCell ref="B72:C72"/>
    <mergeCell ref="D72:E72"/>
    <mergeCell ref="F72:G72"/>
    <mergeCell ref="H72:I72"/>
    <mergeCell ref="J72:K72"/>
    <mergeCell ref="L72:M72"/>
    <mergeCell ref="N70:O70"/>
    <mergeCell ref="B71:C71"/>
    <mergeCell ref="D71:E71"/>
    <mergeCell ref="F71:G71"/>
    <mergeCell ref="H71:I71"/>
    <mergeCell ref="J71:K71"/>
    <mergeCell ref="L71:M71"/>
    <mergeCell ref="N71:O71"/>
    <mergeCell ref="A51:O51"/>
    <mergeCell ref="A61:O61"/>
    <mergeCell ref="A66:O66"/>
    <mergeCell ref="A68:O68"/>
    <mergeCell ref="B70:C70"/>
    <mergeCell ref="D70:E70"/>
    <mergeCell ref="F70:G70"/>
    <mergeCell ref="H70:I70"/>
    <mergeCell ref="J70:K70"/>
    <mergeCell ref="L70:M70"/>
    <mergeCell ref="B50:C50"/>
    <mergeCell ref="D50:E50"/>
    <mergeCell ref="F50:G50"/>
    <mergeCell ref="H50:I50"/>
    <mergeCell ref="J50:K50"/>
    <mergeCell ref="L50:M50"/>
    <mergeCell ref="N50:O50"/>
    <mergeCell ref="N28:O28"/>
    <mergeCell ref="B28:C28"/>
    <mergeCell ref="D28:E28"/>
    <mergeCell ref="F28:G28"/>
    <mergeCell ref="H28:I28"/>
    <mergeCell ref="J28:K28"/>
    <mergeCell ref="L28:M28"/>
    <mergeCell ref="R31:X31"/>
    <mergeCell ref="R32:X32"/>
    <mergeCell ref="B33:C33"/>
    <mergeCell ref="D33:E33"/>
    <mergeCell ref="F33:G33"/>
    <mergeCell ref="H33:I33"/>
    <mergeCell ref="J33:K33"/>
    <mergeCell ref="L33:M33"/>
    <mergeCell ref="N33:O33"/>
    <mergeCell ref="A21:A22"/>
    <mergeCell ref="B21:C21"/>
    <mergeCell ref="D21:E21"/>
    <mergeCell ref="F21:G21"/>
    <mergeCell ref="H21:I21"/>
    <mergeCell ref="J21:K21"/>
    <mergeCell ref="L21:M21"/>
    <mergeCell ref="N21:O21"/>
    <mergeCell ref="R30:X30"/>
    <mergeCell ref="R23:X23"/>
    <mergeCell ref="R24:X24"/>
    <mergeCell ref="A27:A28"/>
    <mergeCell ref="B27:C27"/>
    <mergeCell ref="D27:E27"/>
    <mergeCell ref="F27:G27"/>
    <mergeCell ref="H27:I27"/>
    <mergeCell ref="J27:K27"/>
    <mergeCell ref="L27:M27"/>
    <mergeCell ref="N27:O27"/>
    <mergeCell ref="R13:X13"/>
    <mergeCell ref="B6:C6"/>
    <mergeCell ref="D6:E6"/>
    <mergeCell ref="F6:G6"/>
    <mergeCell ref="H6:I6"/>
    <mergeCell ref="J6:K6"/>
    <mergeCell ref="L6:M6"/>
    <mergeCell ref="J22:K22"/>
    <mergeCell ref="L22:M22"/>
    <mergeCell ref="N22:O22"/>
    <mergeCell ref="R14:X14"/>
    <mergeCell ref="R19:X19"/>
    <mergeCell ref="R20:X20"/>
    <mergeCell ref="B22:C22"/>
    <mergeCell ref="D22:E22"/>
    <mergeCell ref="F22:G22"/>
    <mergeCell ref="H22:I22"/>
    <mergeCell ref="N6:O6"/>
    <mergeCell ref="R9:X9"/>
    <mergeCell ref="R10:X10"/>
    <mergeCell ref="R11:X11"/>
    <mergeCell ref="R12:X12"/>
    <mergeCell ref="N4:O4"/>
    <mergeCell ref="R4:X5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ageMargins left="0.25" right="0.25" top="0.75" bottom="0.75" header="0.3" footer="0.3"/>
  <pageSetup paperSize="9" scale="18" fitToWidth="0" orientation="landscape"/>
  <headerFooter>
    <oddFooter>&amp;C&amp;"Helvetica,Regular"&amp;11&amp;K000000&amp;P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5978-D293-494D-9F1C-761E71E5C67C}">
  <dimension ref="A1:IM87"/>
  <sheetViews>
    <sheetView showGridLines="0" topLeftCell="A2" zoomScale="30" zoomScaleNormal="30" zoomScalePageLayoutView="60" workbookViewId="0">
      <selection activeCell="A13" sqref="A13"/>
    </sheetView>
  </sheetViews>
  <sheetFormatPr defaultColWidth="10.875" defaultRowHeight="15.95" customHeight="1"/>
  <cols>
    <col min="1" max="15" width="48.75" style="3" customWidth="1"/>
    <col min="16" max="16" width="4.125" style="3" customWidth="1"/>
    <col min="17" max="17" width="10.625" style="3" hidden="1" customWidth="1"/>
    <col min="18" max="23" width="10.625" style="3" customWidth="1"/>
    <col min="24" max="24" width="38.875" style="3" customWidth="1"/>
    <col min="25" max="25" width="10.625" style="3" customWidth="1"/>
    <col min="26" max="28" width="17.75" style="3" customWidth="1"/>
    <col min="29" max="29" width="19.375" style="3" customWidth="1"/>
    <col min="30" max="30" width="30.25" style="3" customWidth="1"/>
    <col min="31" max="31" width="23.5" style="3" customWidth="1"/>
    <col min="32" max="32" width="17.625" style="3" customWidth="1"/>
    <col min="33" max="247" width="10.625" style="3" customWidth="1"/>
  </cols>
  <sheetData>
    <row r="1" spans="1:247" s="1" customFormat="1" ht="102.75" customHeight="1">
      <c r="A1" s="4"/>
      <c r="B1" s="233">
        <f>(B6)/40</f>
        <v>4.4145833333333337</v>
      </c>
      <c r="C1" s="234"/>
      <c r="D1" s="233">
        <f t="shared" ref="D1" si="0">(D6)/40</f>
        <v>4.1634747706422015</v>
      </c>
      <c r="E1" s="234"/>
      <c r="F1" s="233">
        <f t="shared" ref="F1" si="1">(F6)/40</f>
        <v>4.2921052631578949</v>
      </c>
      <c r="G1" s="234"/>
      <c r="H1" s="233">
        <f t="shared" ref="H1" si="2">(H6)/40</f>
        <v>4.3814814814814813</v>
      </c>
      <c r="I1" s="234"/>
      <c r="J1" s="233">
        <f t="shared" ref="J1" si="3">(J6)/40</f>
        <v>4.2437500000000004</v>
      </c>
      <c r="K1" s="234"/>
      <c r="L1" s="233">
        <f t="shared" ref="L1" si="4">(L6)/40</f>
        <v>5.228580097087379</v>
      </c>
      <c r="M1" s="234"/>
      <c r="N1" s="233">
        <f t="shared" ref="N1" si="5">(N6)/40</f>
        <v>5.345192307692308</v>
      </c>
      <c r="O1" s="234"/>
      <c r="P1" s="36" t="s">
        <v>0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</row>
    <row r="2" spans="1:247" s="1" customFormat="1" ht="337.5" customHeight="1">
      <c r="A2" s="5"/>
      <c r="B2" s="235"/>
      <c r="C2" s="236"/>
      <c r="D2" s="237"/>
      <c r="E2" s="238"/>
      <c r="F2" s="235"/>
      <c r="G2" s="236"/>
      <c r="H2" s="239"/>
      <c r="I2" s="240"/>
      <c r="J2" s="239"/>
      <c r="K2" s="241"/>
      <c r="L2" s="239" t="s">
        <v>1</v>
      </c>
      <c r="M2" s="240"/>
      <c r="N2" s="242"/>
      <c r="O2" s="241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54" t="s">
        <v>3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</row>
    <row r="3" spans="1:247" s="1" customFormat="1" ht="84" customHeight="1">
      <c r="A3" s="115" t="s">
        <v>4</v>
      </c>
      <c r="B3" s="121">
        <f>Foglio1!F2</f>
        <v>197.16</v>
      </c>
      <c r="C3" s="121">
        <f>Foglio1!G2</f>
        <v>178.07999999999998</v>
      </c>
      <c r="D3" s="121">
        <f>Foglio1!F3</f>
        <v>161.54128440366972</v>
      </c>
      <c r="E3" s="121">
        <f>Foglio1!G3</f>
        <v>151.77064220183485</v>
      </c>
      <c r="F3" s="121">
        <f>Foglio1!F4</f>
        <v>163.81651376146789</v>
      </c>
      <c r="G3" s="121">
        <f>Foglio1!G4</f>
        <v>153.90825688073394</v>
      </c>
      <c r="H3" s="121">
        <f>Foglio1!F5</f>
        <v>161.51260504201682</v>
      </c>
      <c r="I3" s="121">
        <f>Foglio1!G5</f>
        <v>158.25630252100842</v>
      </c>
      <c r="J3" s="121">
        <f>Foglio1!F6</f>
        <v>178.17475728155341</v>
      </c>
      <c r="K3" s="121">
        <f>Foglio1!G6</f>
        <v>163.08737864077671</v>
      </c>
      <c r="L3" s="121">
        <f>Foglio1!F7</f>
        <v>209.17171717171718</v>
      </c>
      <c r="M3" s="121">
        <f>Foglio1!G7</f>
        <v>188.0858585858586</v>
      </c>
      <c r="N3" s="121">
        <f>Foglio1!F8</f>
        <v>207.88235294117646</v>
      </c>
      <c r="O3" s="121">
        <f>Foglio1!G8</f>
        <v>189.44117647058823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</row>
    <row r="4" spans="1:247" ht="30" customHeight="1">
      <c r="A4" s="6"/>
      <c r="B4" s="229" t="s">
        <v>5</v>
      </c>
      <c r="C4" s="230"/>
      <c r="D4" s="229" t="s">
        <v>6</v>
      </c>
      <c r="E4" s="230"/>
      <c r="F4" s="229" t="s">
        <v>7</v>
      </c>
      <c r="G4" s="230"/>
      <c r="H4" s="229" t="s">
        <v>8</v>
      </c>
      <c r="I4" s="230"/>
      <c r="J4" s="229" t="s">
        <v>9</v>
      </c>
      <c r="K4" s="230"/>
      <c r="L4" s="229" t="s">
        <v>10</v>
      </c>
      <c r="M4" s="230"/>
      <c r="N4" s="229" t="s">
        <v>11</v>
      </c>
      <c r="O4" s="230"/>
      <c r="R4" s="219" t="s">
        <v>12</v>
      </c>
      <c r="S4" s="220"/>
      <c r="T4" s="220"/>
      <c r="U4" s="220"/>
      <c r="V4" s="220"/>
      <c r="W4" s="220"/>
      <c r="X4" s="221"/>
    </row>
    <row r="5" spans="1:247" ht="51.75" customHeight="1">
      <c r="A5" s="7"/>
      <c r="B5" s="225">
        <v>45761</v>
      </c>
      <c r="C5" s="226"/>
      <c r="D5" s="225">
        <v>45762</v>
      </c>
      <c r="E5" s="226"/>
      <c r="F5" s="225">
        <v>45763</v>
      </c>
      <c r="G5" s="226"/>
      <c r="H5" s="225">
        <v>45764</v>
      </c>
      <c r="I5" s="226"/>
      <c r="J5" s="225">
        <v>45765</v>
      </c>
      <c r="K5" s="226"/>
      <c r="L5" s="225">
        <v>45766</v>
      </c>
      <c r="M5" s="226"/>
      <c r="N5" s="225">
        <v>45767</v>
      </c>
      <c r="O5" s="226"/>
      <c r="R5" s="222"/>
      <c r="S5" s="223"/>
      <c r="T5" s="223"/>
      <c r="U5" s="223"/>
      <c r="V5" s="223"/>
      <c r="W5" s="223"/>
      <c r="X5" s="224"/>
    </row>
    <row r="6" spans="1:247" s="2" customFormat="1" ht="74.25" customHeight="1">
      <c r="A6" s="8" t="s">
        <v>13</v>
      </c>
      <c r="B6" s="227">
        <f>Foglio1!H16</f>
        <v>176.58333333333334</v>
      </c>
      <c r="C6" s="228"/>
      <c r="D6" s="227">
        <f>Foglio1!H17</f>
        <v>166.53899082568807</v>
      </c>
      <c r="E6" s="228"/>
      <c r="F6" s="227">
        <f>Foglio1!H18</f>
        <v>171.68421052631578</v>
      </c>
      <c r="G6" s="228"/>
      <c r="H6" s="227">
        <f>Foglio1!H19</f>
        <v>175.25925925925927</v>
      </c>
      <c r="I6" s="228"/>
      <c r="J6" s="227">
        <f>Foglio1!H20</f>
        <v>169.75</v>
      </c>
      <c r="K6" s="228"/>
      <c r="L6" s="227">
        <f>Foglio1!H21</f>
        <v>209.14320388349515</v>
      </c>
      <c r="M6" s="228"/>
      <c r="N6" s="227">
        <f>Foglio1!H22</f>
        <v>213.80769230769232</v>
      </c>
      <c r="O6" s="228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</row>
    <row r="7" spans="1:247" s="2" customFormat="1" ht="32.1" customHeight="1">
      <c r="A7" s="8" t="s">
        <v>14</v>
      </c>
      <c r="B7" s="9"/>
      <c r="C7" s="10"/>
      <c r="D7" s="9"/>
      <c r="E7" s="10"/>
      <c r="F7" s="11"/>
      <c r="G7" s="12"/>
      <c r="H7" s="11"/>
      <c r="I7" s="12"/>
      <c r="J7" s="11"/>
      <c r="K7" s="12"/>
      <c r="L7" s="11"/>
      <c r="M7" s="12"/>
      <c r="N7" s="11"/>
      <c r="O7" s="12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</row>
    <row r="8" spans="1:247" ht="30" customHeight="1">
      <c r="A8" s="13"/>
      <c r="B8" s="14" t="s">
        <v>15</v>
      </c>
      <c r="C8" s="15" t="s">
        <v>16</v>
      </c>
      <c r="D8" s="9" t="s">
        <v>15</v>
      </c>
      <c r="E8" s="16" t="s">
        <v>16</v>
      </c>
      <c r="F8" s="9" t="s">
        <v>15</v>
      </c>
      <c r="G8" s="16" t="s">
        <v>16</v>
      </c>
      <c r="H8" s="9" t="s">
        <v>15</v>
      </c>
      <c r="I8" s="16" t="s">
        <v>16</v>
      </c>
      <c r="J8" s="9" t="s">
        <v>15</v>
      </c>
      <c r="K8" s="16" t="s">
        <v>16</v>
      </c>
      <c r="L8" s="9" t="s">
        <v>15</v>
      </c>
      <c r="M8" s="16" t="s">
        <v>16</v>
      </c>
      <c r="N8" s="9" t="s">
        <v>15</v>
      </c>
      <c r="O8" s="16" t="s">
        <v>16</v>
      </c>
    </row>
    <row r="9" spans="1:247" ht="69.95" customHeight="1">
      <c r="A9" s="17" t="s">
        <v>17</v>
      </c>
      <c r="B9" s="68" t="s">
        <v>88</v>
      </c>
      <c r="C9" s="57"/>
      <c r="D9" s="58" t="s">
        <v>89</v>
      </c>
      <c r="E9" s="59"/>
      <c r="F9" s="68" t="s">
        <v>88</v>
      </c>
      <c r="G9" s="60"/>
      <c r="H9" s="58" t="s">
        <v>19</v>
      </c>
      <c r="I9" s="58"/>
      <c r="J9" s="119" t="s">
        <v>19</v>
      </c>
      <c r="K9" s="57"/>
      <c r="L9" s="61" t="s">
        <v>25</v>
      </c>
      <c r="M9" s="62" t="s">
        <v>90</v>
      </c>
      <c r="N9" s="63" t="s">
        <v>25</v>
      </c>
      <c r="O9" s="57"/>
      <c r="R9" s="231"/>
      <c r="S9" s="210"/>
      <c r="T9" s="210"/>
      <c r="U9" s="210"/>
      <c r="V9" s="210"/>
      <c r="W9" s="210"/>
      <c r="X9" s="211"/>
      <c r="Z9" s="117">
        <v>104</v>
      </c>
      <c r="AA9" s="117">
        <v>77</v>
      </c>
      <c r="AB9" s="117">
        <f>Z9/AA9</f>
        <v>1.3506493506493507</v>
      </c>
      <c r="AC9" s="117">
        <f>AB9*124</f>
        <v>167.48051948051949</v>
      </c>
      <c r="AD9" s="117">
        <f>(AC9+Z9)/2</f>
        <v>135.74025974025975</v>
      </c>
      <c r="AE9" s="117">
        <f>(AD9+Z9)/2</f>
        <v>119.87012987012987</v>
      </c>
      <c r="AF9" s="117"/>
    </row>
    <row r="10" spans="1:247" ht="69.95" customHeight="1">
      <c r="A10" s="17" t="s">
        <v>22</v>
      </c>
      <c r="B10" s="135" t="s">
        <v>21</v>
      </c>
      <c r="C10" s="135" t="s">
        <v>21</v>
      </c>
      <c r="D10" s="135" t="s">
        <v>21</v>
      </c>
      <c r="E10" s="135" t="s">
        <v>21</v>
      </c>
      <c r="F10" s="135" t="s">
        <v>21</v>
      </c>
      <c r="G10" s="135" t="s">
        <v>21</v>
      </c>
      <c r="H10" s="135" t="s">
        <v>21</v>
      </c>
      <c r="I10" s="135" t="s">
        <v>21</v>
      </c>
      <c r="J10" s="135" t="s">
        <v>21</v>
      </c>
      <c r="K10" s="135" t="s">
        <v>21</v>
      </c>
      <c r="L10" s="61" t="s">
        <v>25</v>
      </c>
      <c r="M10" s="62"/>
      <c r="N10" s="116" t="s">
        <v>91</v>
      </c>
      <c r="O10" s="67"/>
      <c r="R10" s="232"/>
      <c r="S10" s="210"/>
      <c r="T10" s="210"/>
      <c r="U10" s="210"/>
      <c r="V10" s="210"/>
      <c r="W10" s="210"/>
      <c r="X10" s="211"/>
      <c r="Z10" s="117">
        <v>106</v>
      </c>
      <c r="AA10" s="117">
        <v>90</v>
      </c>
      <c r="AB10" s="117">
        <f t="shared" ref="AB10:AB15" si="6">Z10/AA10</f>
        <v>1.1777777777777778</v>
      </c>
      <c r="AC10" s="117">
        <f t="shared" ref="AC10:AC15" si="7">AB10*124</f>
        <v>146.04444444444445</v>
      </c>
      <c r="AD10" s="117">
        <f t="shared" ref="AD10:AD15" si="8">(AC10+Z10)/2</f>
        <v>126.02222222222223</v>
      </c>
      <c r="AE10" s="117">
        <f t="shared" ref="AE10:AE15" si="9">(AD10+Z10)/2</f>
        <v>116.01111111111112</v>
      </c>
    </row>
    <row r="11" spans="1:247" ht="69.95" customHeight="1">
      <c r="A11" s="18" t="s">
        <v>31</v>
      </c>
      <c r="B11" s="64" t="s">
        <v>25</v>
      </c>
      <c r="C11" s="68"/>
      <c r="D11" s="65" t="s">
        <v>25</v>
      </c>
      <c r="E11" s="58"/>
      <c r="F11" s="57" t="s">
        <v>36</v>
      </c>
      <c r="G11" s="60"/>
      <c r="H11" s="59" t="s">
        <v>36</v>
      </c>
      <c r="I11" s="59"/>
      <c r="J11" s="57" t="s">
        <v>33</v>
      </c>
      <c r="K11" s="57"/>
      <c r="L11" s="58" t="s">
        <v>82</v>
      </c>
      <c r="M11" s="66"/>
      <c r="N11" s="57" t="s">
        <v>82</v>
      </c>
      <c r="O11" s="67"/>
      <c r="R11" s="203"/>
      <c r="S11" s="210"/>
      <c r="T11" s="210"/>
      <c r="U11" s="210"/>
      <c r="V11" s="210"/>
      <c r="W11" s="210"/>
      <c r="X11" s="211"/>
      <c r="Z11" s="117">
        <v>109</v>
      </c>
      <c r="AA11" s="117">
        <v>97</v>
      </c>
      <c r="AB11" s="117">
        <f t="shared" si="6"/>
        <v>1.1237113402061856</v>
      </c>
      <c r="AC11" s="117">
        <f t="shared" si="7"/>
        <v>139.34020618556701</v>
      </c>
      <c r="AD11" s="117">
        <f>(AC11+Z11)/2</f>
        <v>124.17010309278351</v>
      </c>
      <c r="AE11" s="117">
        <f t="shared" si="9"/>
        <v>116.58505154639175</v>
      </c>
    </row>
    <row r="12" spans="1:247" ht="69.95" customHeight="1">
      <c r="A12" s="18" t="s">
        <v>35</v>
      </c>
      <c r="B12" s="68" t="s">
        <v>32</v>
      </c>
      <c r="C12" s="57"/>
      <c r="D12" s="160" t="s">
        <v>19</v>
      </c>
      <c r="E12" s="58"/>
      <c r="F12" s="175" t="s">
        <v>19</v>
      </c>
      <c r="G12" s="116"/>
      <c r="H12" s="69" t="s">
        <v>25</v>
      </c>
      <c r="I12" s="114"/>
      <c r="J12" s="122"/>
      <c r="K12" s="57" t="s">
        <v>92</v>
      </c>
      <c r="L12" s="114" t="s">
        <v>19</v>
      </c>
      <c r="M12" s="118"/>
      <c r="N12" s="63" t="s">
        <v>25</v>
      </c>
      <c r="O12" s="70"/>
      <c r="R12" s="203"/>
      <c r="S12" s="210"/>
      <c r="T12" s="210"/>
      <c r="U12" s="210"/>
      <c r="V12" s="210"/>
      <c r="W12" s="210"/>
      <c r="X12" s="211"/>
      <c r="Z12" s="117">
        <v>127</v>
      </c>
      <c r="AA12" s="117">
        <v>105</v>
      </c>
      <c r="AB12" s="117">
        <f t="shared" si="6"/>
        <v>1.2095238095238094</v>
      </c>
      <c r="AC12" s="117">
        <f t="shared" si="7"/>
        <v>149.98095238095237</v>
      </c>
      <c r="AD12" s="117">
        <f t="shared" si="8"/>
        <v>138.49047619047619</v>
      </c>
      <c r="AE12" s="117">
        <f t="shared" si="9"/>
        <v>132.74523809523811</v>
      </c>
    </row>
    <row r="13" spans="1:247" ht="69.95" customHeight="1">
      <c r="A13" s="19" t="s">
        <v>40</v>
      </c>
      <c r="B13" s="64"/>
      <c r="C13" s="116" t="s">
        <v>41</v>
      </c>
      <c r="D13" s="65"/>
      <c r="E13" s="58" t="s">
        <v>83</v>
      </c>
      <c r="F13" s="60"/>
      <c r="G13" s="116" t="s">
        <v>41</v>
      </c>
      <c r="H13" s="69"/>
      <c r="I13" s="114" t="s">
        <v>41</v>
      </c>
      <c r="J13" s="57"/>
      <c r="K13" s="60" t="s">
        <v>25</v>
      </c>
      <c r="L13" s="58"/>
      <c r="M13" s="114" t="s">
        <v>41</v>
      </c>
      <c r="N13" s="57"/>
      <c r="O13" s="70" t="s">
        <v>41</v>
      </c>
      <c r="R13" s="203"/>
      <c r="S13" s="210"/>
      <c r="T13" s="210"/>
      <c r="U13" s="210"/>
      <c r="V13" s="210"/>
      <c r="W13" s="210"/>
      <c r="X13" s="211"/>
      <c r="Z13" s="117">
        <v>131</v>
      </c>
      <c r="AA13" s="117">
        <v>96</v>
      </c>
      <c r="AB13" s="117">
        <f t="shared" si="6"/>
        <v>1.3645833333333333</v>
      </c>
      <c r="AC13" s="117">
        <f t="shared" si="7"/>
        <v>169.20833333333331</v>
      </c>
      <c r="AD13" s="117">
        <f t="shared" si="8"/>
        <v>150.10416666666666</v>
      </c>
      <c r="AE13" s="117">
        <f t="shared" si="9"/>
        <v>140.55208333333331</v>
      </c>
    </row>
    <row r="14" spans="1:247" ht="69.95" customHeight="1">
      <c r="A14" s="56" t="s">
        <v>43</v>
      </c>
      <c r="B14" s="72" t="s">
        <v>93</v>
      </c>
      <c r="C14" s="75"/>
      <c r="D14" s="76" t="s">
        <v>93</v>
      </c>
      <c r="E14" s="73"/>
      <c r="F14" s="79" t="s">
        <v>25</v>
      </c>
      <c r="G14" s="72"/>
      <c r="H14" s="73" t="s">
        <v>82</v>
      </c>
      <c r="I14" s="77"/>
      <c r="J14" s="161" t="s">
        <v>82</v>
      </c>
      <c r="K14" s="72"/>
      <c r="L14" s="73" t="s">
        <v>44</v>
      </c>
      <c r="M14" s="73"/>
      <c r="N14" s="72" t="s">
        <v>94</v>
      </c>
      <c r="O14" s="72"/>
      <c r="R14" s="203"/>
      <c r="S14" s="210"/>
      <c r="T14" s="210"/>
      <c r="U14" s="210"/>
      <c r="V14" s="210"/>
      <c r="W14" s="210"/>
      <c r="X14" s="211"/>
      <c r="Z14" s="117">
        <v>143</v>
      </c>
      <c r="AA14" s="117">
        <v>83</v>
      </c>
      <c r="AB14" s="117">
        <f t="shared" si="6"/>
        <v>1.7228915662650603</v>
      </c>
      <c r="AC14" s="117">
        <f t="shared" si="7"/>
        <v>213.63855421686748</v>
      </c>
      <c r="AD14" s="117">
        <f t="shared" si="8"/>
        <v>178.31927710843374</v>
      </c>
      <c r="AE14" s="117">
        <f t="shared" si="9"/>
        <v>160.65963855421688</v>
      </c>
    </row>
    <row r="15" spans="1:247" ht="69.75" customHeight="1">
      <c r="A15" s="56" t="s">
        <v>45</v>
      </c>
      <c r="B15" s="74"/>
      <c r="C15" s="75" t="s">
        <v>48</v>
      </c>
      <c r="D15" s="77"/>
      <c r="E15" s="73" t="s">
        <v>48</v>
      </c>
      <c r="F15" s="79"/>
      <c r="G15" s="72" t="s">
        <v>48</v>
      </c>
      <c r="H15" s="77"/>
      <c r="I15" s="73" t="s">
        <v>48</v>
      </c>
      <c r="J15" s="74"/>
      <c r="K15" s="79" t="s">
        <v>25</v>
      </c>
      <c r="L15" s="77"/>
      <c r="M15" s="73" t="s">
        <v>48</v>
      </c>
      <c r="N15" s="123"/>
      <c r="O15" s="72" t="s">
        <v>48</v>
      </c>
      <c r="R15" s="164"/>
      <c r="S15" s="162"/>
      <c r="T15" s="162"/>
      <c r="U15" s="162"/>
      <c r="V15" s="162"/>
      <c r="W15" s="162"/>
      <c r="X15" s="163"/>
      <c r="Z15" s="117">
        <v>174</v>
      </c>
      <c r="AA15" s="117">
        <v>101</v>
      </c>
      <c r="AB15" s="117">
        <f t="shared" si="6"/>
        <v>1.7227722772277227</v>
      </c>
      <c r="AC15" s="117">
        <f t="shared" si="7"/>
        <v>213.62376237623761</v>
      </c>
      <c r="AD15" s="117">
        <f t="shared" si="8"/>
        <v>193.8118811881188</v>
      </c>
      <c r="AE15" s="117">
        <f t="shared" si="9"/>
        <v>183.90594059405942</v>
      </c>
    </row>
    <row r="16" spans="1:247" ht="69.75" customHeight="1">
      <c r="A16" s="56" t="s">
        <v>49</v>
      </c>
      <c r="B16" s="74"/>
      <c r="C16" s="75"/>
      <c r="D16" s="77"/>
      <c r="E16" s="73"/>
      <c r="F16" s="74"/>
      <c r="G16" s="72"/>
      <c r="H16" s="73"/>
      <c r="I16" s="73"/>
      <c r="J16" s="74"/>
      <c r="K16" s="72"/>
      <c r="L16" s="77"/>
      <c r="M16" s="73" t="s">
        <v>24</v>
      </c>
      <c r="N16" s="72" t="s">
        <v>82</v>
      </c>
      <c r="O16" s="72"/>
      <c r="R16" s="164"/>
      <c r="S16" s="162"/>
      <c r="T16" s="162"/>
      <c r="U16" s="162"/>
      <c r="V16" s="162"/>
      <c r="W16" s="162"/>
      <c r="X16" s="163"/>
      <c r="Z16" s="117"/>
      <c r="AA16" s="117"/>
      <c r="AB16" s="117"/>
      <c r="AC16" s="117"/>
      <c r="AD16" s="117"/>
    </row>
    <row r="17" spans="1:27" ht="69.95" customHeight="1">
      <c r="A17" s="56" t="s">
        <v>53</v>
      </c>
      <c r="B17" s="78"/>
      <c r="C17" s="75"/>
      <c r="D17" s="76"/>
      <c r="E17" s="73"/>
      <c r="F17" s="71"/>
      <c r="G17" s="72"/>
      <c r="H17" s="73"/>
      <c r="I17" s="73"/>
      <c r="J17" s="71"/>
      <c r="K17" s="75" t="s">
        <v>48</v>
      </c>
      <c r="L17" s="73"/>
      <c r="M17" s="73"/>
      <c r="N17" s="72"/>
      <c r="O17" s="72"/>
      <c r="R17" s="164"/>
      <c r="S17" s="162"/>
      <c r="T17" s="162"/>
      <c r="U17" s="162"/>
      <c r="V17" s="162"/>
      <c r="W17" s="162"/>
      <c r="X17" s="163"/>
    </row>
    <row r="18" spans="1:27" ht="69.95" customHeight="1">
      <c r="A18" s="56" t="s">
        <v>87</v>
      </c>
      <c r="B18" s="78"/>
      <c r="C18" s="75"/>
      <c r="D18" s="76" t="s">
        <v>52</v>
      </c>
      <c r="E18" s="73"/>
      <c r="F18" s="71" t="s">
        <v>52</v>
      </c>
      <c r="G18" s="72"/>
      <c r="H18" s="73" t="s">
        <v>23</v>
      </c>
      <c r="I18" s="73"/>
      <c r="J18" s="71" t="s">
        <v>23</v>
      </c>
      <c r="K18" s="72"/>
      <c r="L18" s="73" t="s">
        <v>82</v>
      </c>
      <c r="M18" s="73" t="s">
        <v>24</v>
      </c>
      <c r="N18" s="72" t="s">
        <v>23</v>
      </c>
      <c r="O18" s="72"/>
      <c r="R18" s="164"/>
      <c r="S18" s="162"/>
      <c r="T18" s="162"/>
      <c r="U18" s="162"/>
      <c r="V18" s="162"/>
      <c r="W18" s="162"/>
      <c r="X18" s="163"/>
    </row>
    <row r="19" spans="1:27" s="3" customFormat="1" ht="69.95" customHeight="1">
      <c r="A19" s="56" t="s">
        <v>54</v>
      </c>
      <c r="B19" s="71" t="s">
        <v>52</v>
      </c>
      <c r="C19" s="72"/>
      <c r="D19" s="73" t="s">
        <v>52</v>
      </c>
      <c r="E19" s="73"/>
      <c r="F19" s="72" t="s">
        <v>52</v>
      </c>
      <c r="G19" s="72"/>
      <c r="H19" s="73" t="s">
        <v>52</v>
      </c>
      <c r="I19" s="73"/>
      <c r="J19" s="72" t="s">
        <v>52</v>
      </c>
      <c r="K19" s="72"/>
      <c r="L19" s="73" t="s">
        <v>52</v>
      </c>
      <c r="M19" s="73"/>
      <c r="N19" s="79" t="s">
        <v>25</v>
      </c>
      <c r="O19" s="72"/>
      <c r="R19" s="203"/>
      <c r="S19" s="210"/>
      <c r="T19" s="210"/>
      <c r="U19" s="210"/>
      <c r="V19" s="210"/>
      <c r="W19" s="210"/>
      <c r="X19" s="211"/>
    </row>
    <row r="20" spans="1:27" s="3" customFormat="1" ht="69.95" customHeight="1">
      <c r="A20" s="20"/>
      <c r="B20" s="21"/>
      <c r="C20" s="22"/>
      <c r="D20" s="22"/>
      <c r="E20" s="22"/>
      <c r="F20" s="22"/>
      <c r="G20" s="22"/>
      <c r="H20" s="22"/>
      <c r="I20" s="22"/>
      <c r="J20" s="38"/>
      <c r="K20" s="22"/>
      <c r="L20" s="22"/>
      <c r="M20" s="22"/>
      <c r="N20" s="22"/>
      <c r="O20" s="22"/>
      <c r="R20" s="203"/>
      <c r="S20" s="210"/>
      <c r="T20" s="210"/>
      <c r="U20" s="210"/>
      <c r="V20" s="210"/>
      <c r="W20" s="210"/>
      <c r="X20" s="211"/>
    </row>
    <row r="21" spans="1:27" s="3" customFormat="1" ht="69.95" customHeight="1">
      <c r="A21" s="212"/>
      <c r="B21" s="214" t="s">
        <v>55</v>
      </c>
      <c r="C21" s="215"/>
      <c r="D21" s="216" t="s">
        <v>6</v>
      </c>
      <c r="E21" s="215"/>
      <c r="F21" s="216" t="s">
        <v>7</v>
      </c>
      <c r="G21" s="215"/>
      <c r="H21" s="216" t="s">
        <v>8</v>
      </c>
      <c r="I21" s="215"/>
      <c r="J21" s="216" t="s">
        <v>9</v>
      </c>
      <c r="K21" s="215"/>
      <c r="L21" s="216" t="s">
        <v>10</v>
      </c>
      <c r="M21" s="215"/>
      <c r="N21" s="216" t="s">
        <v>11</v>
      </c>
      <c r="O21" s="215"/>
    </row>
    <row r="22" spans="1:27" s="3" customFormat="1" ht="42.75" customHeight="1">
      <c r="A22" s="213"/>
      <c r="B22" s="217">
        <v>45740</v>
      </c>
      <c r="C22" s="218"/>
      <c r="D22" s="217">
        <v>45741</v>
      </c>
      <c r="E22" s="218"/>
      <c r="F22" s="217">
        <v>45742</v>
      </c>
      <c r="G22" s="218"/>
      <c r="H22" s="217">
        <v>45743</v>
      </c>
      <c r="I22" s="218"/>
      <c r="J22" s="217">
        <v>45744</v>
      </c>
      <c r="K22" s="218"/>
      <c r="L22" s="217">
        <v>45745</v>
      </c>
      <c r="M22" s="218"/>
      <c r="N22" s="217">
        <v>45746</v>
      </c>
      <c r="O22" s="218"/>
      <c r="P22" s="53"/>
    </row>
    <row r="23" spans="1:27" s="3" customFormat="1" ht="69.95" customHeight="1">
      <c r="A23" s="23" t="s">
        <v>63</v>
      </c>
      <c r="B23" s="105" t="s">
        <v>25</v>
      </c>
      <c r="C23" s="106"/>
      <c r="D23" s="107" t="s">
        <v>95</v>
      </c>
      <c r="E23" s="108"/>
      <c r="F23" s="109" t="s">
        <v>57</v>
      </c>
      <c r="G23" s="106" t="s">
        <v>57</v>
      </c>
      <c r="H23" s="107" t="s">
        <v>57</v>
      </c>
      <c r="I23" s="108" t="s">
        <v>57</v>
      </c>
      <c r="J23" s="109" t="s">
        <v>57</v>
      </c>
      <c r="K23" s="106" t="s">
        <v>57</v>
      </c>
      <c r="L23" s="110"/>
      <c r="M23" s="155" t="s">
        <v>61</v>
      </c>
      <c r="N23" s="105" t="s">
        <v>25</v>
      </c>
      <c r="O23" s="112"/>
      <c r="R23" s="203"/>
      <c r="S23" s="196"/>
      <c r="T23" s="196"/>
      <c r="U23" s="196"/>
      <c r="V23" s="196"/>
      <c r="W23" s="196"/>
      <c r="X23" s="197"/>
    </row>
    <row r="24" spans="1:27" s="3" customFormat="1" ht="69.75" customHeight="1">
      <c r="A24" s="23" t="s">
        <v>62</v>
      </c>
      <c r="B24" s="109" t="s">
        <v>60</v>
      </c>
      <c r="C24" s="106"/>
      <c r="D24" s="159" t="s">
        <v>25</v>
      </c>
      <c r="E24" s="83"/>
      <c r="F24" s="80" t="s">
        <v>60</v>
      </c>
      <c r="G24" s="80"/>
      <c r="H24" s="154" t="s">
        <v>60</v>
      </c>
      <c r="I24" s="102"/>
      <c r="J24" s="109" t="s">
        <v>60</v>
      </c>
      <c r="K24" s="106"/>
      <c r="L24" s="86" t="s">
        <v>60</v>
      </c>
      <c r="M24" s="84"/>
      <c r="N24" s="87" t="s">
        <v>60</v>
      </c>
      <c r="O24" s="88"/>
      <c r="R24" s="203"/>
      <c r="S24" s="196"/>
      <c r="T24" s="196"/>
      <c r="U24" s="196"/>
      <c r="V24" s="196"/>
      <c r="W24" s="196"/>
      <c r="X24" s="197"/>
    </row>
    <row r="25" spans="1:27" s="3" customFormat="1" ht="69.75" customHeight="1">
      <c r="A25" s="23" t="s">
        <v>96</v>
      </c>
      <c r="B25" s="80"/>
      <c r="C25" s="81" t="s">
        <v>24</v>
      </c>
      <c r="D25" s="152"/>
      <c r="E25" s="159" t="s">
        <v>25</v>
      </c>
      <c r="F25" s="80"/>
      <c r="G25" s="156" t="s">
        <v>25</v>
      </c>
      <c r="H25" s="86"/>
      <c r="I25" s="157" t="s">
        <v>25</v>
      </c>
      <c r="J25" s="80"/>
      <c r="K25" s="156" t="s">
        <v>25</v>
      </c>
      <c r="L25" s="86"/>
      <c r="M25" s="113" t="s">
        <v>25</v>
      </c>
      <c r="N25" s="91"/>
      <c r="O25" s="158" t="s">
        <v>25</v>
      </c>
      <c r="R25" s="164"/>
      <c r="S25" s="165"/>
      <c r="T25" s="165"/>
      <c r="U25" s="165"/>
      <c r="V25" s="165"/>
      <c r="W25" s="165"/>
      <c r="X25" s="166"/>
    </row>
    <row r="26" spans="1:27" s="3" customFormat="1" ht="69.75" customHeight="1">
      <c r="A26" s="23" t="s">
        <v>31</v>
      </c>
      <c r="B26" s="80" t="s">
        <v>97</v>
      </c>
      <c r="C26" s="81"/>
      <c r="D26" s="152"/>
      <c r="E26" s="154" t="s">
        <v>24</v>
      </c>
      <c r="F26" s="80"/>
      <c r="G26" s="156" t="s">
        <v>25</v>
      </c>
      <c r="H26" s="86"/>
      <c r="I26" s="89"/>
      <c r="J26" s="80"/>
      <c r="K26" s="81"/>
      <c r="L26" s="86"/>
      <c r="M26" s="86"/>
      <c r="N26" s="153"/>
      <c r="O26" s="92" t="s">
        <v>98</v>
      </c>
      <c r="R26" s="164"/>
      <c r="S26" s="165"/>
      <c r="T26" s="165"/>
      <c r="U26" s="165"/>
      <c r="V26" s="165"/>
      <c r="W26" s="165"/>
      <c r="X26" s="166"/>
    </row>
    <row r="27" spans="1:27" s="3" customFormat="1" ht="69.95" customHeight="1">
      <c r="A27" s="52" t="s">
        <v>99</v>
      </c>
      <c r="B27" s="80"/>
      <c r="C27" s="81"/>
      <c r="D27" s="86" t="s">
        <v>97</v>
      </c>
      <c r="E27" s="89"/>
      <c r="F27" s="80" t="s">
        <v>97</v>
      </c>
      <c r="G27" s="81"/>
      <c r="H27" s="145" t="s">
        <v>97</v>
      </c>
      <c r="I27" s="145" t="s">
        <v>90</v>
      </c>
      <c r="J27" s="85"/>
      <c r="K27" s="81"/>
      <c r="L27" s="86"/>
      <c r="M27" s="86" t="s">
        <v>100</v>
      </c>
      <c r="N27" s="87"/>
      <c r="O27" s="92"/>
      <c r="R27" s="167"/>
      <c r="S27" s="165"/>
      <c r="T27" s="165"/>
      <c r="U27" s="165"/>
      <c r="V27" s="165"/>
      <c r="W27" s="165"/>
      <c r="X27" s="166"/>
    </row>
    <row r="28" spans="1:27" s="3" customFormat="1" ht="69.95" customHeight="1">
      <c r="A28" s="204" t="s">
        <v>64</v>
      </c>
      <c r="B28" s="206" t="s">
        <v>55</v>
      </c>
      <c r="C28" s="207"/>
      <c r="D28" s="206" t="s">
        <v>6</v>
      </c>
      <c r="E28" s="207"/>
      <c r="F28" s="206" t="s">
        <v>7</v>
      </c>
      <c r="G28" s="207"/>
      <c r="H28" s="206" t="s">
        <v>8</v>
      </c>
      <c r="I28" s="207"/>
      <c r="J28" s="206" t="s">
        <v>9</v>
      </c>
      <c r="K28" s="207"/>
      <c r="L28" s="206" t="s">
        <v>10</v>
      </c>
      <c r="M28" s="207"/>
      <c r="N28" s="206" t="s">
        <v>11</v>
      </c>
      <c r="O28" s="207"/>
      <c r="R28" s="40"/>
      <c r="S28" s="40"/>
      <c r="T28" s="40"/>
      <c r="U28" s="40"/>
      <c r="V28" s="40"/>
      <c r="W28" s="40"/>
      <c r="X28" s="40"/>
    </row>
    <row r="29" spans="1:27" s="3" customFormat="1" ht="48.75" customHeight="1">
      <c r="A29" s="205"/>
      <c r="B29" s="208">
        <v>45740</v>
      </c>
      <c r="C29" s="209"/>
      <c r="D29" s="208">
        <v>45741</v>
      </c>
      <c r="E29" s="209"/>
      <c r="F29" s="208">
        <v>45742</v>
      </c>
      <c r="G29" s="209"/>
      <c r="H29" s="208">
        <v>45743</v>
      </c>
      <c r="I29" s="209"/>
      <c r="J29" s="208">
        <v>45744</v>
      </c>
      <c r="K29" s="209"/>
      <c r="L29" s="208">
        <v>45745</v>
      </c>
      <c r="M29" s="209"/>
      <c r="N29" s="208">
        <v>45746</v>
      </c>
      <c r="O29" s="209"/>
    </row>
    <row r="30" spans="1:27" s="3" customFormat="1" ht="62.25" customHeight="1">
      <c r="A30" s="24" t="s">
        <v>65</v>
      </c>
      <c r="B30" s="96" t="s">
        <v>66</v>
      </c>
      <c r="C30" s="94"/>
      <c r="D30" s="95" t="s">
        <v>66</v>
      </c>
      <c r="E30" s="84"/>
      <c r="F30" s="96" t="s">
        <v>66</v>
      </c>
      <c r="G30" s="91"/>
      <c r="H30" s="97" t="s">
        <v>66</v>
      </c>
      <c r="I30" s="102"/>
      <c r="J30" s="96" t="s">
        <v>66</v>
      </c>
      <c r="K30" s="88"/>
      <c r="L30" s="102" t="s">
        <v>25</v>
      </c>
      <c r="M30" s="84"/>
      <c r="N30" s="100" t="s">
        <v>25</v>
      </c>
      <c r="O30" s="96"/>
      <c r="R30" s="164"/>
      <c r="S30" s="162"/>
      <c r="T30" s="162"/>
      <c r="U30" s="162"/>
      <c r="V30" s="162"/>
      <c r="W30" s="162"/>
      <c r="X30" s="163"/>
      <c r="Y30" s="36"/>
    </row>
    <row r="31" spans="1:27" s="3" customFormat="1" ht="69.95" customHeight="1">
      <c r="A31" s="55" t="s">
        <v>67</v>
      </c>
      <c r="B31" s="91"/>
      <c r="C31" s="94" t="s">
        <v>68</v>
      </c>
      <c r="D31" s="97"/>
      <c r="E31" s="98" t="s">
        <v>68</v>
      </c>
      <c r="F31" s="91"/>
      <c r="G31" s="94"/>
      <c r="H31" s="102" t="s">
        <v>25</v>
      </c>
      <c r="I31" s="99"/>
      <c r="J31" s="100" t="s">
        <v>25</v>
      </c>
      <c r="K31" s="100"/>
      <c r="L31" s="101"/>
      <c r="M31" s="146" t="s">
        <v>68</v>
      </c>
      <c r="N31" s="91"/>
      <c r="O31" s="91" t="s">
        <v>68</v>
      </c>
      <c r="R31" s="195"/>
      <c r="S31" s="196"/>
      <c r="T31" s="196"/>
      <c r="U31" s="196"/>
      <c r="V31" s="196"/>
      <c r="W31" s="196"/>
      <c r="X31" s="197"/>
      <c r="Z31" s="41"/>
      <c r="AA31" s="41"/>
    </row>
    <row r="32" spans="1:27" s="3" customFormat="1" ht="69.95" customHeight="1">
      <c r="A32" s="24" t="s">
        <v>69</v>
      </c>
      <c r="B32" s="93" t="s">
        <v>25</v>
      </c>
      <c r="C32" s="93"/>
      <c r="D32" s="102" t="s">
        <v>25</v>
      </c>
      <c r="E32" s="97"/>
      <c r="F32" s="91"/>
      <c r="G32" s="94" t="s">
        <v>70</v>
      </c>
      <c r="H32" s="97"/>
      <c r="I32" s="99" t="s">
        <v>70</v>
      </c>
      <c r="J32" s="91"/>
      <c r="K32" s="94" t="s">
        <v>70</v>
      </c>
      <c r="L32" s="103" t="s">
        <v>71</v>
      </c>
      <c r="M32" s="99"/>
      <c r="N32" s="96" t="s">
        <v>71</v>
      </c>
      <c r="O32" s="91"/>
      <c r="R32" s="195"/>
      <c r="S32" s="196"/>
      <c r="T32" s="196"/>
      <c r="U32" s="196"/>
      <c r="V32" s="196"/>
      <c r="W32" s="196"/>
      <c r="X32" s="197"/>
      <c r="Y32" s="41"/>
      <c r="Z32" s="41"/>
      <c r="AA32" s="41"/>
    </row>
    <row r="33" spans="1:247" s="3" customFormat="1" ht="69.95" customHeight="1">
      <c r="A33" s="24" t="s">
        <v>72</v>
      </c>
      <c r="B33" s="93"/>
      <c r="C33" s="94"/>
      <c r="D33" s="97"/>
      <c r="E33" s="98"/>
      <c r="F33" s="91"/>
      <c r="G33" s="94"/>
      <c r="H33" s="97"/>
      <c r="I33" s="99"/>
      <c r="J33" s="91"/>
      <c r="K33" s="94"/>
      <c r="L33" s="104"/>
      <c r="M33" s="99"/>
      <c r="N33" s="91"/>
      <c r="O33" s="94"/>
      <c r="R33" s="195"/>
      <c r="S33" s="196"/>
      <c r="T33" s="196"/>
      <c r="U33" s="196"/>
      <c r="V33" s="196"/>
      <c r="W33" s="196"/>
      <c r="X33" s="197"/>
      <c r="Y33" s="41"/>
      <c r="Z33" s="41"/>
      <c r="AA33" s="41"/>
    </row>
    <row r="34" spans="1:247" s="3" customFormat="1" ht="69.75" customHeight="1">
      <c r="A34" s="25" t="s">
        <v>73</v>
      </c>
      <c r="B34" s="198"/>
      <c r="C34" s="199"/>
      <c r="D34" s="198"/>
      <c r="E34" s="199"/>
      <c r="F34" s="198"/>
      <c r="G34" s="199"/>
      <c r="H34" s="198"/>
      <c r="I34" s="199"/>
      <c r="J34" s="200"/>
      <c r="K34" s="201"/>
      <c r="L34" s="202" t="s">
        <v>3</v>
      </c>
      <c r="M34" s="199"/>
      <c r="N34" s="198"/>
      <c r="O34" s="199"/>
    </row>
    <row r="35" spans="1:247" s="3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247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247" ht="58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247" ht="36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247" ht="24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247" s="2" customFormat="1" ht="24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</row>
    <row r="41" spans="1:247" ht="22.5" customHeight="1"/>
    <row r="42" spans="1:247" ht="22.5" customHeight="1"/>
    <row r="43" spans="1:247" ht="22.5" customHeight="1"/>
    <row r="44" spans="1:247" ht="22.5" customHeight="1"/>
    <row r="45" spans="1:247" ht="23.1" customHeight="1"/>
    <row r="46" spans="1:247" ht="22.5" customHeight="1"/>
    <row r="47" spans="1:247" ht="22.5" customHeight="1"/>
    <row r="48" spans="1:247" ht="22.5" customHeight="1"/>
    <row r="49" spans="1:15" ht="22.5" customHeight="1"/>
    <row r="50" spans="1:15" s="3" customFormat="1" ht="22.5" customHeight="1"/>
    <row r="51" spans="1:15" s="3" customFormat="1" ht="21.75" customHeight="1">
      <c r="A51" s="26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</row>
    <row r="52" spans="1:15" s="3" customFormat="1" ht="0.95" customHeight="1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</row>
    <row r="53" spans="1:15" s="3" customFormat="1" ht="21.75" customHeight="1">
      <c r="A53" s="27"/>
      <c r="B53" s="28"/>
      <c r="C53" s="171"/>
      <c r="D53" s="29"/>
      <c r="E53" s="171"/>
      <c r="F53" s="29"/>
      <c r="G53" s="171"/>
      <c r="H53" s="29"/>
      <c r="I53" s="171"/>
      <c r="J53" s="29"/>
      <c r="K53" s="171"/>
      <c r="L53" s="28"/>
      <c r="M53" s="172"/>
      <c r="N53" s="32"/>
      <c r="O53" s="172"/>
    </row>
    <row r="54" spans="1:15" s="3" customFormat="1" ht="21.75" customHeight="1">
      <c r="A54" s="27"/>
      <c r="B54" s="174"/>
      <c r="C54" s="171"/>
      <c r="D54" s="29"/>
      <c r="E54" s="171"/>
      <c r="F54" s="30"/>
      <c r="G54" s="171"/>
      <c r="H54" s="174"/>
      <c r="I54" s="171"/>
      <c r="J54" s="30"/>
      <c r="K54" s="172"/>
      <c r="L54" s="29"/>
      <c r="M54" s="171"/>
      <c r="N54" s="29"/>
      <c r="O54" s="171"/>
    </row>
    <row r="55" spans="1:15" s="3" customFormat="1" ht="21.75" customHeight="1">
      <c r="A55" s="31"/>
      <c r="B55" s="29"/>
      <c r="C55" s="172"/>
      <c r="D55" s="32"/>
      <c r="E55" s="171"/>
      <c r="F55" s="32"/>
      <c r="G55" s="171"/>
      <c r="H55" s="29"/>
      <c r="I55" s="171"/>
      <c r="J55" s="32"/>
      <c r="K55" s="171"/>
      <c r="L55" s="32"/>
      <c r="M55" s="171"/>
      <c r="N55" s="32"/>
      <c r="O55" s="172"/>
    </row>
    <row r="56" spans="1:15" s="3" customFormat="1" ht="21.75" customHeight="1">
      <c r="A56" s="33"/>
      <c r="B56" s="29"/>
      <c r="C56" s="171"/>
      <c r="D56" s="29"/>
      <c r="E56" s="171"/>
      <c r="F56" s="29"/>
      <c r="G56" s="171"/>
      <c r="H56" s="29"/>
      <c r="I56" s="171"/>
      <c r="J56" s="32"/>
      <c r="K56" s="172"/>
      <c r="L56" s="29"/>
      <c r="M56" s="171"/>
      <c r="N56" s="29"/>
      <c r="O56" s="172"/>
    </row>
    <row r="57" spans="1:15" s="3" customFormat="1" ht="21.75" customHeight="1">
      <c r="A57" s="31"/>
      <c r="B57" s="29"/>
      <c r="C57" s="171"/>
      <c r="D57" s="29"/>
      <c r="E57" s="171"/>
      <c r="F57" s="29"/>
      <c r="G57" s="171"/>
      <c r="H57" s="174"/>
      <c r="I57" s="172"/>
      <c r="J57" s="174"/>
      <c r="K57" s="171"/>
      <c r="L57" s="32"/>
      <c r="M57" s="172"/>
      <c r="N57" s="29"/>
      <c r="O57" s="171"/>
    </row>
    <row r="58" spans="1:15" s="3" customFormat="1" ht="21.75" customHeight="1">
      <c r="A58" s="33"/>
      <c r="B58" s="174"/>
      <c r="C58" s="172"/>
      <c r="D58" s="171"/>
      <c r="E58" s="172"/>
      <c r="F58" s="174"/>
      <c r="G58" s="172"/>
      <c r="H58" s="174"/>
      <c r="I58" s="172"/>
      <c r="J58" s="30"/>
      <c r="K58" s="172"/>
      <c r="L58" s="29"/>
      <c r="M58" s="172"/>
      <c r="N58" s="171"/>
      <c r="O58" s="172"/>
    </row>
    <row r="59" spans="1:15" s="3" customFormat="1" ht="21.75" customHeight="1">
      <c r="A59" s="33"/>
      <c r="B59" s="174"/>
      <c r="C59" s="172"/>
      <c r="D59" s="171"/>
      <c r="E59" s="172"/>
      <c r="F59" s="174"/>
      <c r="G59" s="172"/>
      <c r="H59" s="174"/>
      <c r="I59" s="172"/>
      <c r="J59" s="30"/>
      <c r="K59" s="172"/>
      <c r="L59" s="29"/>
      <c r="M59" s="172"/>
      <c r="N59" s="171"/>
      <c r="O59" s="172"/>
    </row>
    <row r="60" spans="1:15" s="3" customFormat="1" ht="21.75" customHeight="1">
      <c r="A60" s="33"/>
      <c r="B60" s="29"/>
      <c r="C60" s="172"/>
      <c r="D60" s="29"/>
      <c r="E60" s="172"/>
      <c r="F60" s="32"/>
      <c r="G60" s="172"/>
      <c r="H60" s="29"/>
      <c r="I60" s="172"/>
      <c r="J60" s="32"/>
      <c r="K60" s="172"/>
      <c r="L60" s="29"/>
      <c r="M60" s="172"/>
      <c r="N60" s="29"/>
      <c r="O60" s="171"/>
    </row>
    <row r="61" spans="1:15" s="3" customFormat="1" ht="21.95" customHeight="1">
      <c r="A61" s="33"/>
      <c r="B61" s="34"/>
      <c r="C61" s="172"/>
      <c r="D61" s="32"/>
      <c r="E61" s="172"/>
      <c r="F61" s="32"/>
      <c r="G61" s="172"/>
      <c r="H61" s="34"/>
      <c r="I61" s="172"/>
      <c r="J61" s="34"/>
      <c r="K61" s="172"/>
      <c r="L61" s="34"/>
      <c r="M61" s="172"/>
      <c r="N61" s="34"/>
      <c r="O61" s="172"/>
    </row>
    <row r="62" spans="1:15" s="3" customFormat="1" ht="0.9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</row>
    <row r="63" spans="1:15" s="3" customFormat="1" ht="21.95" customHeight="1">
      <c r="A63" s="35"/>
      <c r="B63" s="29"/>
      <c r="C63" s="32"/>
      <c r="D63" s="32"/>
      <c r="E63" s="32"/>
      <c r="F63" s="32"/>
      <c r="G63" s="32"/>
      <c r="H63" s="32"/>
      <c r="I63" s="32"/>
      <c r="J63" s="29"/>
      <c r="K63" s="32"/>
      <c r="L63" s="174"/>
      <c r="M63" s="32"/>
      <c r="N63" s="29"/>
      <c r="O63" s="32"/>
    </row>
    <row r="64" spans="1:15" s="3" customFormat="1" ht="21.95" customHeight="1">
      <c r="A64" s="35"/>
      <c r="B64" s="32"/>
      <c r="C64" s="32"/>
      <c r="D64" s="32"/>
      <c r="E64" s="172"/>
      <c r="F64" s="32"/>
      <c r="G64" s="172"/>
      <c r="H64" s="32"/>
      <c r="I64" s="32"/>
      <c r="J64" s="32"/>
      <c r="K64" s="169"/>
      <c r="L64" s="32"/>
      <c r="M64" s="32"/>
      <c r="N64" s="169"/>
      <c r="O64" s="172"/>
    </row>
    <row r="65" spans="1:15" s="3" customFormat="1" ht="21.95" customHeight="1">
      <c r="A65" s="35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9"/>
      <c r="O65" s="32"/>
    </row>
    <row r="66" spans="1:15" s="3" customFormat="1" ht="21.95" customHeight="1">
      <c r="A66" s="42"/>
      <c r="B66" s="32"/>
      <c r="C66" s="43"/>
      <c r="D66" s="32"/>
      <c r="E66" s="43"/>
      <c r="F66" s="32"/>
      <c r="G66" s="43"/>
      <c r="H66" s="32"/>
      <c r="I66" s="43"/>
      <c r="J66" s="32"/>
      <c r="K66" s="43"/>
      <c r="L66" s="32"/>
      <c r="M66" s="43"/>
      <c r="N66" s="32"/>
      <c r="O66" s="43"/>
    </row>
    <row r="67" spans="1:15" s="3" customFormat="1" ht="0.95" customHeight="1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</row>
    <row r="68" spans="1:15" s="3" customFormat="1" ht="21.95" customHeight="1">
      <c r="A68" s="169"/>
      <c r="B68" s="172"/>
      <c r="C68" s="34"/>
      <c r="D68" s="169"/>
      <c r="E68" s="169"/>
      <c r="F68" s="172"/>
      <c r="G68" s="169"/>
      <c r="H68" s="172"/>
      <c r="I68" s="169"/>
      <c r="J68" s="172"/>
      <c r="K68" s="169"/>
      <c r="L68" s="172"/>
      <c r="M68" s="169"/>
      <c r="N68" s="172"/>
      <c r="O68" s="169"/>
    </row>
    <row r="69" spans="1:15" s="3" customFormat="1" ht="0.95" customHeight="1">
      <c r="A69" s="194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</row>
    <row r="70" spans="1:15" s="3" customFormat="1" ht="21.95" customHeight="1">
      <c r="A70" s="170"/>
      <c r="B70" s="168"/>
      <c r="C70" s="170"/>
      <c r="D70" s="168"/>
      <c r="E70" s="170"/>
      <c r="F70" s="171"/>
      <c r="G70" s="170"/>
      <c r="H70" s="171"/>
      <c r="I70" s="173"/>
      <c r="J70" s="168"/>
      <c r="K70" s="170"/>
      <c r="L70" s="168"/>
      <c r="M70" s="170"/>
      <c r="N70" s="168"/>
      <c r="O70" s="170"/>
    </row>
    <row r="71" spans="1:15" s="3" customFormat="1" ht="21.95" customHeight="1">
      <c r="A71" s="44"/>
      <c r="B71" s="182"/>
      <c r="C71" s="183"/>
      <c r="D71" s="182"/>
      <c r="E71" s="183"/>
      <c r="F71" s="182"/>
      <c r="G71" s="183"/>
      <c r="H71" s="182"/>
      <c r="I71" s="183"/>
      <c r="J71" s="182"/>
      <c r="K71" s="183"/>
      <c r="L71" s="182"/>
      <c r="M71" s="183"/>
      <c r="N71" s="182"/>
      <c r="O71" s="183"/>
    </row>
    <row r="72" spans="1:15" s="3" customFormat="1" ht="21.95" customHeight="1">
      <c r="A72" s="45"/>
      <c r="B72" s="181"/>
      <c r="C72" s="181"/>
      <c r="D72" s="181"/>
      <c r="E72" s="181"/>
      <c r="F72" s="181"/>
      <c r="G72" s="181"/>
      <c r="H72" s="181"/>
      <c r="I72" s="181"/>
      <c r="J72" s="190"/>
      <c r="K72" s="190"/>
      <c r="L72" s="190"/>
      <c r="M72" s="190"/>
      <c r="N72" s="181"/>
      <c r="O72" s="181"/>
    </row>
    <row r="73" spans="1:15" s="3" customFormat="1" ht="21.95" customHeight="1">
      <c r="A73" s="44"/>
      <c r="B73" s="181"/>
      <c r="C73" s="181"/>
      <c r="D73" s="181"/>
      <c r="E73" s="181"/>
      <c r="F73" s="190"/>
      <c r="G73" s="190"/>
      <c r="H73" s="181"/>
      <c r="I73" s="181"/>
      <c r="J73" s="190"/>
      <c r="K73" s="190"/>
      <c r="L73" s="190"/>
      <c r="M73" s="190"/>
      <c r="N73" s="181"/>
      <c r="O73" s="181"/>
    </row>
    <row r="74" spans="1:15" s="3" customFormat="1" ht="21.95" customHeight="1">
      <c r="A74" s="44"/>
      <c r="B74" s="190"/>
      <c r="C74" s="190"/>
      <c r="D74" s="181"/>
      <c r="E74" s="181"/>
      <c r="F74" s="181"/>
      <c r="G74" s="181"/>
      <c r="H74" s="190"/>
      <c r="I74" s="190"/>
      <c r="J74" s="190"/>
      <c r="K74" s="190"/>
      <c r="L74" s="190"/>
      <c r="M74" s="190"/>
      <c r="N74" s="190"/>
      <c r="O74" s="190"/>
    </row>
    <row r="75" spans="1:15" s="3" customFormat="1" ht="21.95" customHeight="1">
      <c r="A75" s="44"/>
      <c r="B75" s="184"/>
      <c r="C75" s="185"/>
      <c r="D75" s="184"/>
      <c r="E75" s="185"/>
      <c r="F75" s="188"/>
      <c r="G75" s="189"/>
      <c r="H75" s="184"/>
      <c r="I75" s="185"/>
      <c r="J75" s="188"/>
      <c r="K75" s="189"/>
      <c r="L75" s="184"/>
      <c r="M75" s="185"/>
      <c r="N75" s="184"/>
      <c r="O75" s="185"/>
    </row>
    <row r="76" spans="1:15" s="3" customFormat="1" ht="21.95" customHeight="1">
      <c r="A76" s="46"/>
      <c r="B76" s="186"/>
      <c r="C76" s="187"/>
      <c r="D76" s="186"/>
      <c r="E76" s="187"/>
      <c r="F76" s="186"/>
      <c r="G76" s="187"/>
      <c r="H76" s="186"/>
      <c r="I76" s="187"/>
      <c r="J76" s="186"/>
      <c r="K76" s="187"/>
      <c r="L76" s="186"/>
      <c r="M76" s="186"/>
      <c r="N76" s="186"/>
      <c r="O76" s="187"/>
    </row>
    <row r="77" spans="1:15" s="3" customFormat="1" ht="21.95" customHeight="1">
      <c r="A77" s="47"/>
      <c r="B77" s="182"/>
      <c r="C77" s="183"/>
      <c r="D77" s="182"/>
      <c r="E77" s="183"/>
      <c r="F77" s="179"/>
      <c r="G77" s="180"/>
      <c r="H77" s="178"/>
      <c r="I77" s="178"/>
      <c r="J77" s="182"/>
      <c r="K77" s="183"/>
      <c r="L77" s="182"/>
      <c r="M77" s="183"/>
      <c r="N77" s="179"/>
      <c r="O77" s="180"/>
    </row>
    <row r="78" spans="1:15" s="3" customFormat="1" ht="21.95" customHeight="1">
      <c r="A78" s="48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</row>
    <row r="79" spans="1:15" s="3" customFormat="1" ht="21.95" customHeight="1">
      <c r="A79" s="49"/>
      <c r="B79" s="179"/>
      <c r="C79" s="179"/>
      <c r="D79" s="179"/>
      <c r="E79" s="179"/>
      <c r="F79" s="178"/>
      <c r="G79" s="178"/>
      <c r="H79" s="178"/>
      <c r="I79" s="178"/>
      <c r="J79" s="178"/>
      <c r="K79" s="178"/>
      <c r="L79" s="178"/>
      <c r="M79" s="178"/>
      <c r="N79" s="178"/>
      <c r="O79" s="178"/>
    </row>
    <row r="80" spans="1:15" s="3" customFormat="1" ht="21.95" customHeight="1">
      <c r="A80" s="50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</row>
    <row r="81" spans="1:15" s="3" customFormat="1" ht="15.9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spans="1:15" s="3" customFormat="1" ht="15.9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spans="1:15" s="3" customFormat="1" ht="15.95" customHeight="1">
      <c r="A83" s="51"/>
      <c r="B83" s="176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51"/>
      <c r="O83" s="51"/>
    </row>
    <row r="84" spans="1:15" s="3" customFormat="1" ht="15.95" customHeight="1">
      <c r="A84" s="51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51"/>
      <c r="O84" s="51"/>
    </row>
    <row r="85" spans="1:15" s="3" customFormat="1" ht="15.95" customHeight="1">
      <c r="A85" s="51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51"/>
      <c r="O85" s="51"/>
    </row>
    <row r="86" spans="1:15" s="3" customFormat="1" ht="15.9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spans="1:15" s="3" customFormat="1" ht="15.9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</row>
  </sheetData>
  <mergeCells count="168">
    <mergeCell ref="B83:M85"/>
    <mergeCell ref="N79:O79"/>
    <mergeCell ref="B80:C80"/>
    <mergeCell ref="D80:E80"/>
    <mergeCell ref="F80:G80"/>
    <mergeCell ref="H80:I80"/>
    <mergeCell ref="J80:K80"/>
    <mergeCell ref="L80:M80"/>
    <mergeCell ref="N80:O80"/>
    <mergeCell ref="B79:C79"/>
    <mergeCell ref="D79:E79"/>
    <mergeCell ref="F79:G79"/>
    <mergeCell ref="H79:I79"/>
    <mergeCell ref="J79:K79"/>
    <mergeCell ref="L79:M79"/>
    <mergeCell ref="N77:O77"/>
    <mergeCell ref="B78:C78"/>
    <mergeCell ref="D78:E78"/>
    <mergeCell ref="F78:G78"/>
    <mergeCell ref="H78:I78"/>
    <mergeCell ref="J78:K78"/>
    <mergeCell ref="L78:M78"/>
    <mergeCell ref="N78:O78"/>
    <mergeCell ref="B77:C77"/>
    <mergeCell ref="D77:E77"/>
    <mergeCell ref="F77:G77"/>
    <mergeCell ref="H77:I77"/>
    <mergeCell ref="J77:K77"/>
    <mergeCell ref="L77:M77"/>
    <mergeCell ref="N75:O75"/>
    <mergeCell ref="B76:C76"/>
    <mergeCell ref="D76:E76"/>
    <mergeCell ref="F76:G76"/>
    <mergeCell ref="H76:I76"/>
    <mergeCell ref="J76:K76"/>
    <mergeCell ref="L76:M76"/>
    <mergeCell ref="N76:O76"/>
    <mergeCell ref="B75:C75"/>
    <mergeCell ref="D75:E75"/>
    <mergeCell ref="F75:G75"/>
    <mergeCell ref="H75:I75"/>
    <mergeCell ref="J75:K75"/>
    <mergeCell ref="L75:M75"/>
    <mergeCell ref="N73:O73"/>
    <mergeCell ref="B74:C74"/>
    <mergeCell ref="D74:E74"/>
    <mergeCell ref="F74:G74"/>
    <mergeCell ref="H74:I74"/>
    <mergeCell ref="J74:K74"/>
    <mergeCell ref="L74:M74"/>
    <mergeCell ref="N74:O74"/>
    <mergeCell ref="B73:C73"/>
    <mergeCell ref="D73:E73"/>
    <mergeCell ref="F73:G73"/>
    <mergeCell ref="H73:I73"/>
    <mergeCell ref="J73:K73"/>
    <mergeCell ref="L73:M73"/>
    <mergeCell ref="N71:O71"/>
    <mergeCell ref="B72:C72"/>
    <mergeCell ref="D72:E72"/>
    <mergeCell ref="F72:G72"/>
    <mergeCell ref="H72:I72"/>
    <mergeCell ref="J72:K72"/>
    <mergeCell ref="L72:M72"/>
    <mergeCell ref="N72:O72"/>
    <mergeCell ref="A52:O52"/>
    <mergeCell ref="A62:O62"/>
    <mergeCell ref="A67:O67"/>
    <mergeCell ref="A69:O69"/>
    <mergeCell ref="B71:C71"/>
    <mergeCell ref="D71:E71"/>
    <mergeCell ref="F71:G71"/>
    <mergeCell ref="H71:I71"/>
    <mergeCell ref="J71:K71"/>
    <mergeCell ref="L71:M71"/>
    <mergeCell ref="B51:C51"/>
    <mergeCell ref="D51:E51"/>
    <mergeCell ref="F51:G51"/>
    <mergeCell ref="H51:I51"/>
    <mergeCell ref="J51:K51"/>
    <mergeCell ref="L51:M51"/>
    <mergeCell ref="N51:O51"/>
    <mergeCell ref="N29:O29"/>
    <mergeCell ref="B29:C29"/>
    <mergeCell ref="D29:E29"/>
    <mergeCell ref="F29:G29"/>
    <mergeCell ref="H29:I29"/>
    <mergeCell ref="J29:K29"/>
    <mergeCell ref="L29:M29"/>
    <mergeCell ref="R32:X32"/>
    <mergeCell ref="R33:X33"/>
    <mergeCell ref="B34:C34"/>
    <mergeCell ref="D34:E34"/>
    <mergeCell ref="F34:G34"/>
    <mergeCell ref="H34:I34"/>
    <mergeCell ref="J34:K34"/>
    <mergeCell ref="L34:M34"/>
    <mergeCell ref="N34:O34"/>
    <mergeCell ref="A21:A22"/>
    <mergeCell ref="B21:C21"/>
    <mergeCell ref="D21:E21"/>
    <mergeCell ref="F21:G21"/>
    <mergeCell ref="H21:I21"/>
    <mergeCell ref="J21:K21"/>
    <mergeCell ref="L21:M21"/>
    <mergeCell ref="N21:O21"/>
    <mergeCell ref="R31:X31"/>
    <mergeCell ref="R23:X23"/>
    <mergeCell ref="R24:X24"/>
    <mergeCell ref="A28:A29"/>
    <mergeCell ref="B28:C28"/>
    <mergeCell ref="D28:E28"/>
    <mergeCell ref="F28:G28"/>
    <mergeCell ref="H28:I28"/>
    <mergeCell ref="J28:K28"/>
    <mergeCell ref="L28:M28"/>
    <mergeCell ref="N28:O28"/>
    <mergeCell ref="R13:X13"/>
    <mergeCell ref="B6:C6"/>
    <mergeCell ref="D6:E6"/>
    <mergeCell ref="F6:G6"/>
    <mergeCell ref="H6:I6"/>
    <mergeCell ref="J6:K6"/>
    <mergeCell ref="L6:M6"/>
    <mergeCell ref="J22:K22"/>
    <mergeCell ref="L22:M22"/>
    <mergeCell ref="N22:O22"/>
    <mergeCell ref="R14:X14"/>
    <mergeCell ref="R19:X19"/>
    <mergeCell ref="R20:X20"/>
    <mergeCell ref="B22:C22"/>
    <mergeCell ref="D22:E22"/>
    <mergeCell ref="F22:G22"/>
    <mergeCell ref="H22:I22"/>
    <mergeCell ref="N6:O6"/>
    <mergeCell ref="R9:X9"/>
    <mergeCell ref="R10:X10"/>
    <mergeCell ref="R11:X11"/>
    <mergeCell ref="R12:X12"/>
    <mergeCell ref="N4:O4"/>
    <mergeCell ref="R4:X5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ageMargins left="0.25" right="0.25" top="0.75" bottom="0.75" header="0.3" footer="0.3"/>
  <pageSetup paperSize="9" scale="18" fitToWidth="0" orientation="landscape"/>
  <headerFooter>
    <oddFooter>&amp;C&amp;"Helvetica,Regular"&amp;11&amp;K000000&amp;P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6B06-DB2F-41E7-B1EA-BE2A150D1B38}">
  <dimension ref="A1:IM86"/>
  <sheetViews>
    <sheetView showGridLines="0" tabSelected="1" zoomScale="30" zoomScaleNormal="30" zoomScalePageLayoutView="60" workbookViewId="0">
      <selection activeCell="F11" sqref="F11"/>
    </sheetView>
  </sheetViews>
  <sheetFormatPr defaultColWidth="10.875" defaultRowHeight="15.95" customHeight="1"/>
  <cols>
    <col min="1" max="15" width="48.75" style="3" customWidth="1"/>
    <col min="16" max="16" width="4.125" style="3" customWidth="1"/>
    <col min="17" max="17" width="10.625" style="3" hidden="1" customWidth="1"/>
    <col min="18" max="23" width="10.625" style="3" customWidth="1"/>
    <col min="24" max="24" width="38.875" style="3" customWidth="1"/>
    <col min="25" max="25" width="10.625" style="3" customWidth="1"/>
    <col min="26" max="28" width="17.75" style="3" customWidth="1"/>
    <col min="29" max="29" width="19.375" style="3" customWidth="1"/>
    <col min="30" max="30" width="30.25" style="3" customWidth="1"/>
    <col min="31" max="31" width="23.5" style="3" customWidth="1"/>
    <col min="32" max="32" width="17.625" style="3" customWidth="1"/>
    <col min="33" max="247" width="10.625" style="3" customWidth="1"/>
  </cols>
  <sheetData>
    <row r="1" spans="1:247" s="1" customFormat="1" ht="102.75" customHeight="1">
      <c r="A1" s="4"/>
      <c r="B1" s="233">
        <f>(B6)/40</f>
        <v>5.080541237113402</v>
      </c>
      <c r="C1" s="234"/>
      <c r="D1" s="233">
        <f t="shared" ref="D1" si="0">(D6)/40</f>
        <v>3.9662500000000001</v>
      </c>
      <c r="E1" s="234"/>
      <c r="F1" s="233">
        <f t="shared" ref="F1" si="1">(F6)/40</f>
        <v>4.1862499999999994</v>
      </c>
      <c r="G1" s="234"/>
      <c r="H1" s="233">
        <f t="shared" ref="H1" si="2">(H6)/40</f>
        <v>4.3585695876288657</v>
      </c>
      <c r="I1" s="234"/>
      <c r="J1" s="233">
        <f t="shared" ref="J1" si="3">(J6)/40</f>
        <v>4.3383426966292138</v>
      </c>
      <c r="K1" s="234"/>
      <c r="L1" s="233">
        <f t="shared" ref="L1" si="4">(L6)/40</f>
        <v>5.0003221649484537</v>
      </c>
      <c r="M1" s="234"/>
      <c r="N1" s="233">
        <f t="shared" ref="N1" si="5">(N6)/40</f>
        <v>4.8883044554455441</v>
      </c>
      <c r="O1" s="234"/>
      <c r="P1" s="36" t="s">
        <v>0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</row>
    <row r="2" spans="1:247" s="1" customFormat="1" ht="337.5" customHeight="1">
      <c r="A2" s="5"/>
      <c r="B2" s="235" t="s">
        <v>101</v>
      </c>
      <c r="C2" s="236"/>
      <c r="D2" s="235" t="s">
        <v>101</v>
      </c>
      <c r="E2" s="236"/>
      <c r="F2" s="235" t="s">
        <v>101</v>
      </c>
      <c r="G2" s="236"/>
      <c r="H2" s="239" t="s">
        <v>102</v>
      </c>
      <c r="I2" s="240"/>
      <c r="J2" s="235" t="s">
        <v>101</v>
      </c>
      <c r="K2" s="236"/>
      <c r="L2" s="239" t="s">
        <v>103</v>
      </c>
      <c r="M2" s="241"/>
      <c r="N2" s="242"/>
      <c r="O2" s="241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54" t="s">
        <v>3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</row>
    <row r="3" spans="1:247" s="1" customFormat="1" ht="84" customHeight="1">
      <c r="A3" s="115" t="s">
        <v>4</v>
      </c>
      <c r="B3" s="121">
        <f>Foglio1!F2</f>
        <v>197.16</v>
      </c>
      <c r="C3" s="121">
        <f>Foglio1!G2</f>
        <v>178.07999999999998</v>
      </c>
      <c r="D3" s="121">
        <f>Foglio1!F3</f>
        <v>161.54128440366972</v>
      </c>
      <c r="E3" s="121">
        <f>Foglio1!G3</f>
        <v>151.77064220183485</v>
      </c>
      <c r="F3" s="121">
        <f>Foglio1!F4</f>
        <v>163.81651376146789</v>
      </c>
      <c r="G3" s="121">
        <f>Foglio1!G4</f>
        <v>153.90825688073394</v>
      </c>
      <c r="H3" s="121">
        <f>Foglio1!F5</f>
        <v>161.51260504201682</v>
      </c>
      <c r="I3" s="121">
        <f>Foglio1!G5</f>
        <v>158.25630252100842</v>
      </c>
      <c r="J3" s="121">
        <f>Foglio1!F6</f>
        <v>178.17475728155341</v>
      </c>
      <c r="K3" s="121">
        <f>Foglio1!G6</f>
        <v>163.08737864077671</v>
      </c>
      <c r="L3" s="121">
        <f>Foglio1!F7</f>
        <v>209.17171717171718</v>
      </c>
      <c r="M3" s="121">
        <f>Foglio1!G7</f>
        <v>188.0858585858586</v>
      </c>
      <c r="N3" s="121">
        <f>Foglio1!F8</f>
        <v>207.88235294117646</v>
      </c>
      <c r="O3" s="121">
        <f>Foglio1!G8</f>
        <v>189.44117647058823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</row>
    <row r="4" spans="1:247" ht="30" customHeight="1">
      <c r="A4" s="6"/>
      <c r="B4" s="229" t="s">
        <v>5</v>
      </c>
      <c r="C4" s="230"/>
      <c r="D4" s="229" t="s">
        <v>6</v>
      </c>
      <c r="E4" s="230"/>
      <c r="F4" s="229" t="s">
        <v>7</v>
      </c>
      <c r="G4" s="230"/>
      <c r="H4" s="229" t="s">
        <v>8</v>
      </c>
      <c r="I4" s="230"/>
      <c r="J4" s="229" t="s">
        <v>9</v>
      </c>
      <c r="K4" s="230"/>
      <c r="L4" s="229" t="s">
        <v>10</v>
      </c>
      <c r="M4" s="230"/>
      <c r="N4" s="229" t="s">
        <v>11</v>
      </c>
      <c r="O4" s="230"/>
      <c r="R4" s="219" t="s">
        <v>12</v>
      </c>
      <c r="S4" s="220"/>
      <c r="T4" s="220"/>
      <c r="U4" s="220"/>
      <c r="V4" s="220"/>
      <c r="W4" s="220"/>
      <c r="X4" s="221"/>
    </row>
    <row r="5" spans="1:247" ht="51.75" customHeight="1">
      <c r="A5" s="7"/>
      <c r="B5" s="225">
        <v>45768</v>
      </c>
      <c r="C5" s="226"/>
      <c r="D5" s="225">
        <v>45769</v>
      </c>
      <c r="E5" s="226"/>
      <c r="F5" s="225">
        <v>45770</v>
      </c>
      <c r="G5" s="226"/>
      <c r="H5" s="225">
        <v>45771</v>
      </c>
      <c r="I5" s="226"/>
      <c r="J5" s="225">
        <v>45772</v>
      </c>
      <c r="K5" s="226"/>
      <c r="L5" s="225">
        <v>45773</v>
      </c>
      <c r="M5" s="226"/>
      <c r="N5" s="225">
        <v>45774</v>
      </c>
      <c r="O5" s="226"/>
      <c r="R5" s="222"/>
      <c r="S5" s="223"/>
      <c r="T5" s="223"/>
      <c r="U5" s="223"/>
      <c r="V5" s="223"/>
      <c r="W5" s="223"/>
      <c r="X5" s="224"/>
    </row>
    <row r="6" spans="1:247" s="2" customFormat="1" ht="74.25" customHeight="1">
      <c r="A6" s="8" t="s">
        <v>13</v>
      </c>
      <c r="B6" s="227">
        <f>Foglio1!H23</f>
        <v>203.22164948453607</v>
      </c>
      <c r="C6" s="228"/>
      <c r="D6" s="227">
        <f>Foglio1!H24</f>
        <v>158.65</v>
      </c>
      <c r="E6" s="228"/>
      <c r="F6" s="227">
        <f>Foglio1!H25</f>
        <v>167.45</v>
      </c>
      <c r="G6" s="228"/>
      <c r="H6" s="227">
        <f>Foglio1!H26</f>
        <v>174.34278350515464</v>
      </c>
      <c r="I6" s="228"/>
      <c r="J6" s="227">
        <f>Foglio1!H27</f>
        <v>173.53370786516854</v>
      </c>
      <c r="K6" s="228"/>
      <c r="L6" s="227">
        <f>Foglio1!H28</f>
        <v>200.01288659793815</v>
      </c>
      <c r="M6" s="228"/>
      <c r="N6" s="227">
        <f>Foglio1!H29</f>
        <v>195.53217821782178</v>
      </c>
      <c r="O6" s="228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</row>
    <row r="7" spans="1:247" s="2" customFormat="1" ht="32.1" customHeight="1">
      <c r="A7" s="8" t="s">
        <v>14</v>
      </c>
      <c r="B7" s="9"/>
      <c r="C7" s="10"/>
      <c r="D7" s="9"/>
      <c r="E7" s="10"/>
      <c r="F7" s="11"/>
      <c r="G7" s="12"/>
      <c r="H7" s="11"/>
      <c r="I7" s="12"/>
      <c r="J7" s="11"/>
      <c r="K7" s="12"/>
      <c r="L7" s="11"/>
      <c r="M7" s="12"/>
      <c r="N7" s="11"/>
      <c r="O7" s="12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</row>
    <row r="8" spans="1:247" ht="30" customHeight="1">
      <c r="A8" s="13"/>
      <c r="B8" s="14" t="s">
        <v>15</v>
      </c>
      <c r="C8" s="15" t="s">
        <v>16</v>
      </c>
      <c r="D8" s="9" t="s">
        <v>15</v>
      </c>
      <c r="E8" s="16" t="s">
        <v>16</v>
      </c>
      <c r="F8" s="9" t="s">
        <v>15</v>
      </c>
      <c r="G8" s="16" t="s">
        <v>16</v>
      </c>
      <c r="H8" s="9" t="s">
        <v>15</v>
      </c>
      <c r="I8" s="16" t="s">
        <v>16</v>
      </c>
      <c r="J8" s="9" t="s">
        <v>15</v>
      </c>
      <c r="K8" s="16" t="s">
        <v>16</v>
      </c>
      <c r="L8" s="9" t="s">
        <v>15</v>
      </c>
      <c r="M8" s="16" t="s">
        <v>16</v>
      </c>
      <c r="N8" s="9" t="s">
        <v>15</v>
      </c>
      <c r="O8" s="16" t="s">
        <v>16</v>
      </c>
    </row>
    <row r="9" spans="1:247" ht="69.95" customHeight="1">
      <c r="A9" s="17" t="s">
        <v>17</v>
      </c>
      <c r="B9" s="63" t="s">
        <v>104</v>
      </c>
      <c r="C9" s="57"/>
      <c r="D9" s="58" t="s">
        <v>32</v>
      </c>
      <c r="E9" s="59"/>
      <c r="F9" s="57" t="s">
        <v>19</v>
      </c>
      <c r="G9" s="60"/>
      <c r="H9" s="58" t="s">
        <v>105</v>
      </c>
      <c r="I9" s="58" t="s">
        <v>106</v>
      </c>
      <c r="J9" s="119" t="s">
        <v>19</v>
      </c>
      <c r="K9" s="57"/>
      <c r="L9" s="61" t="s">
        <v>25</v>
      </c>
      <c r="M9" s="62"/>
      <c r="N9" s="63" t="s">
        <v>25</v>
      </c>
      <c r="O9" s="57"/>
      <c r="R9" s="231"/>
      <c r="S9" s="210"/>
      <c r="T9" s="210"/>
      <c r="U9" s="210"/>
      <c r="V9" s="210"/>
      <c r="W9" s="210"/>
      <c r="X9" s="211"/>
      <c r="Z9" s="117">
        <v>104</v>
      </c>
      <c r="AA9" s="117">
        <v>77</v>
      </c>
      <c r="AB9" s="117">
        <f>Z9/AA9</f>
        <v>1.3506493506493507</v>
      </c>
      <c r="AC9" s="117">
        <f>AB9*124</f>
        <v>167.48051948051949</v>
      </c>
      <c r="AD9" s="117">
        <f>(AC9+Z9)/2</f>
        <v>135.74025974025975</v>
      </c>
      <c r="AE9" s="117">
        <f>(AD9+Z9)/2</f>
        <v>119.87012987012987</v>
      </c>
      <c r="AF9" s="117"/>
    </row>
    <row r="10" spans="1:247" ht="69.95" customHeight="1">
      <c r="A10" s="17" t="s">
        <v>22</v>
      </c>
      <c r="B10" s="68" t="s">
        <v>107</v>
      </c>
      <c r="C10" s="57"/>
      <c r="D10" s="65" t="s">
        <v>25</v>
      </c>
      <c r="E10" s="58"/>
      <c r="F10" s="57" t="s">
        <v>108</v>
      </c>
      <c r="G10" s="57" t="s">
        <v>37</v>
      </c>
      <c r="H10" s="59"/>
      <c r="I10" s="58" t="s">
        <v>109</v>
      </c>
      <c r="J10" s="57" t="s">
        <v>81</v>
      </c>
      <c r="K10" s="57"/>
      <c r="L10" s="61" t="s">
        <v>25</v>
      </c>
      <c r="M10" s="62"/>
      <c r="N10" s="63" t="s">
        <v>25</v>
      </c>
      <c r="O10" s="67"/>
      <c r="R10" s="232"/>
      <c r="S10" s="210"/>
      <c r="T10" s="210"/>
      <c r="U10" s="210"/>
      <c r="V10" s="210"/>
      <c r="W10" s="210"/>
      <c r="X10" s="211"/>
      <c r="Z10" s="117">
        <v>106</v>
      </c>
      <c r="AA10" s="117">
        <v>90</v>
      </c>
      <c r="AB10" s="117">
        <f t="shared" ref="AB10:AB15" si="6">Z10/AA10</f>
        <v>1.1777777777777778</v>
      </c>
      <c r="AC10" s="117">
        <f t="shared" ref="AC10:AC15" si="7">AB10*124</f>
        <v>146.04444444444445</v>
      </c>
      <c r="AD10" s="117">
        <f t="shared" ref="AD10:AD15" si="8">(AC10+Z10)/2</f>
        <v>126.02222222222223</v>
      </c>
      <c r="AE10" s="117">
        <f t="shared" ref="AE10:AE15" si="9">(AD10+Z10)/2</f>
        <v>116.01111111111112</v>
      </c>
    </row>
    <row r="11" spans="1:247" ht="69.95" customHeight="1">
      <c r="A11" s="18" t="s">
        <v>31</v>
      </c>
      <c r="B11" s="64" t="s">
        <v>104</v>
      </c>
      <c r="C11" s="68"/>
      <c r="D11" s="65" t="s">
        <v>25</v>
      </c>
      <c r="E11" s="58"/>
      <c r="F11" s="57" t="s">
        <v>81</v>
      </c>
      <c r="G11" s="60"/>
      <c r="H11" s="59" t="s">
        <v>36</v>
      </c>
      <c r="I11" s="59"/>
      <c r="J11" s="57" t="s">
        <v>44</v>
      </c>
      <c r="K11" s="57"/>
      <c r="L11" s="58" t="s">
        <v>82</v>
      </c>
      <c r="M11" s="66"/>
      <c r="N11" s="57" t="s">
        <v>79</v>
      </c>
      <c r="O11" s="67"/>
      <c r="R11" s="203"/>
      <c r="S11" s="210"/>
      <c r="T11" s="210"/>
      <c r="U11" s="210"/>
      <c r="V11" s="210"/>
      <c r="W11" s="210"/>
      <c r="X11" s="211"/>
      <c r="Z11" s="117">
        <v>109</v>
      </c>
      <c r="AA11" s="117">
        <v>97</v>
      </c>
      <c r="AB11" s="117">
        <f t="shared" si="6"/>
        <v>1.1237113402061856</v>
      </c>
      <c r="AC11" s="117">
        <f t="shared" si="7"/>
        <v>139.34020618556701</v>
      </c>
      <c r="AD11" s="117">
        <f>(AC11+Z11)/2</f>
        <v>124.17010309278351</v>
      </c>
      <c r="AE11" s="117">
        <f t="shared" si="9"/>
        <v>116.58505154639175</v>
      </c>
    </row>
    <row r="12" spans="1:247" ht="69.95" customHeight="1">
      <c r="A12" s="18" t="s">
        <v>35</v>
      </c>
      <c r="B12" s="68"/>
      <c r="C12" s="57" t="s">
        <v>92</v>
      </c>
      <c r="D12" s="160" t="s">
        <v>110</v>
      </c>
      <c r="E12" s="58"/>
      <c r="F12" s="60" t="s">
        <v>25</v>
      </c>
      <c r="G12" s="116"/>
      <c r="H12" s="69" t="s">
        <v>25</v>
      </c>
      <c r="I12" s="114"/>
      <c r="J12" s="122" t="s">
        <v>19</v>
      </c>
      <c r="K12" s="57"/>
      <c r="L12" s="114" t="s">
        <v>19</v>
      </c>
      <c r="M12" s="118"/>
      <c r="N12" s="116" t="s">
        <v>82</v>
      </c>
      <c r="O12" s="70"/>
      <c r="R12" s="203"/>
      <c r="S12" s="210"/>
      <c r="T12" s="210"/>
      <c r="U12" s="210"/>
      <c r="V12" s="210"/>
      <c r="W12" s="210"/>
      <c r="X12" s="211"/>
      <c r="Z12" s="117">
        <v>127</v>
      </c>
      <c r="AA12" s="117">
        <v>105</v>
      </c>
      <c r="AB12" s="117">
        <f t="shared" si="6"/>
        <v>1.2095238095238094</v>
      </c>
      <c r="AC12" s="117">
        <f t="shared" si="7"/>
        <v>149.98095238095237</v>
      </c>
      <c r="AD12" s="117">
        <f t="shared" si="8"/>
        <v>138.49047619047619</v>
      </c>
      <c r="AE12" s="117">
        <f t="shared" si="9"/>
        <v>132.74523809523811</v>
      </c>
    </row>
    <row r="13" spans="1:247" ht="69.95" customHeight="1">
      <c r="A13" s="19" t="s">
        <v>40</v>
      </c>
      <c r="B13" s="64"/>
      <c r="C13" s="60" t="s">
        <v>25</v>
      </c>
      <c r="D13" s="65"/>
      <c r="E13" s="58" t="s">
        <v>83</v>
      </c>
      <c r="F13" s="60"/>
      <c r="G13" s="60" t="s">
        <v>25</v>
      </c>
      <c r="H13" s="69"/>
      <c r="I13" s="114" t="s">
        <v>41</v>
      </c>
      <c r="J13" s="57"/>
      <c r="K13" s="116" t="s">
        <v>41</v>
      </c>
      <c r="L13" s="58"/>
      <c r="M13" s="114" t="s">
        <v>41</v>
      </c>
      <c r="N13" s="57"/>
      <c r="O13" s="70" t="s">
        <v>41</v>
      </c>
      <c r="R13" s="203"/>
      <c r="S13" s="210"/>
      <c r="T13" s="210"/>
      <c r="U13" s="210"/>
      <c r="V13" s="210"/>
      <c r="W13" s="210"/>
      <c r="X13" s="211"/>
      <c r="Z13" s="117">
        <v>131</v>
      </c>
      <c r="AA13" s="117">
        <v>96</v>
      </c>
      <c r="AB13" s="117">
        <f t="shared" si="6"/>
        <v>1.3645833333333333</v>
      </c>
      <c r="AC13" s="117">
        <f t="shared" si="7"/>
        <v>169.20833333333331</v>
      </c>
      <c r="AD13" s="117">
        <f t="shared" si="8"/>
        <v>150.10416666666666</v>
      </c>
      <c r="AE13" s="117">
        <f t="shared" si="9"/>
        <v>140.55208333333331</v>
      </c>
    </row>
    <row r="14" spans="1:247" ht="69.95" customHeight="1">
      <c r="A14" s="56" t="s">
        <v>43</v>
      </c>
      <c r="B14" s="72" t="s">
        <v>34</v>
      </c>
      <c r="C14" s="75"/>
      <c r="D14" s="73" t="s">
        <v>84</v>
      </c>
      <c r="E14" s="73"/>
      <c r="F14" s="72" t="s">
        <v>34</v>
      </c>
      <c r="G14" s="72"/>
      <c r="H14" s="73" t="s">
        <v>82</v>
      </c>
      <c r="I14" s="77"/>
      <c r="J14" s="74" t="s">
        <v>25</v>
      </c>
      <c r="K14" s="72"/>
      <c r="L14" s="73" t="s">
        <v>44</v>
      </c>
      <c r="M14" s="73"/>
      <c r="N14" s="72" t="s">
        <v>44</v>
      </c>
      <c r="O14" s="72"/>
      <c r="R14" s="203"/>
      <c r="S14" s="210"/>
      <c r="T14" s="210"/>
      <c r="U14" s="210"/>
      <c r="V14" s="210"/>
      <c r="W14" s="210"/>
      <c r="X14" s="211"/>
      <c r="Z14" s="117">
        <v>143</v>
      </c>
      <c r="AA14" s="117">
        <v>83</v>
      </c>
      <c r="AB14" s="117">
        <f t="shared" si="6"/>
        <v>1.7228915662650603</v>
      </c>
      <c r="AC14" s="117">
        <f t="shared" si="7"/>
        <v>213.63855421686748</v>
      </c>
      <c r="AD14" s="117">
        <f t="shared" si="8"/>
        <v>178.31927710843374</v>
      </c>
      <c r="AE14" s="117">
        <f t="shared" si="9"/>
        <v>160.65963855421688</v>
      </c>
    </row>
    <row r="15" spans="1:247" ht="69.75" customHeight="1">
      <c r="A15" s="56" t="s">
        <v>45</v>
      </c>
      <c r="B15" s="74"/>
      <c r="C15" s="75" t="s">
        <v>48</v>
      </c>
      <c r="D15" s="77"/>
      <c r="E15" s="73" t="s">
        <v>48</v>
      </c>
      <c r="F15" s="79"/>
      <c r="G15" s="79" t="s">
        <v>25</v>
      </c>
      <c r="H15" s="77"/>
      <c r="I15" s="73" t="s">
        <v>47</v>
      </c>
      <c r="J15" s="74"/>
      <c r="K15" s="75" t="s">
        <v>48</v>
      </c>
      <c r="L15" s="77"/>
      <c r="M15" s="73" t="s">
        <v>48</v>
      </c>
      <c r="N15" s="123" t="s">
        <v>23</v>
      </c>
      <c r="O15" s="72" t="s">
        <v>48</v>
      </c>
      <c r="R15" s="164"/>
      <c r="S15" s="162"/>
      <c r="T15" s="162"/>
      <c r="U15" s="162"/>
      <c r="V15" s="162"/>
      <c r="W15" s="162"/>
      <c r="X15" s="163"/>
      <c r="Z15" s="117">
        <v>174</v>
      </c>
      <c r="AA15" s="117">
        <v>101</v>
      </c>
      <c r="AB15" s="117">
        <f t="shared" si="6"/>
        <v>1.7227722772277227</v>
      </c>
      <c r="AC15" s="117">
        <f t="shared" si="7"/>
        <v>213.62376237623761</v>
      </c>
      <c r="AD15" s="117">
        <f t="shared" si="8"/>
        <v>193.8118811881188</v>
      </c>
      <c r="AE15" s="117">
        <f t="shared" si="9"/>
        <v>183.90594059405942</v>
      </c>
    </row>
    <row r="16" spans="1:247" ht="69.75" customHeight="1">
      <c r="A16" s="56" t="s">
        <v>49</v>
      </c>
      <c r="B16" s="161" t="s">
        <v>23</v>
      </c>
      <c r="C16" s="75"/>
      <c r="D16" s="77"/>
      <c r="E16" s="73"/>
      <c r="F16" s="74"/>
      <c r="G16" s="72"/>
      <c r="H16" s="73"/>
      <c r="I16" s="73" t="s">
        <v>86</v>
      </c>
      <c r="J16" s="74"/>
      <c r="K16" s="72"/>
      <c r="L16" s="77"/>
      <c r="M16" s="73"/>
      <c r="N16" s="72" t="s">
        <v>52</v>
      </c>
      <c r="O16" s="72"/>
      <c r="R16" s="164"/>
      <c r="S16" s="162"/>
      <c r="T16" s="162"/>
      <c r="U16" s="162"/>
      <c r="V16" s="162"/>
      <c r="W16" s="162"/>
      <c r="X16" s="163"/>
      <c r="Z16" s="117"/>
      <c r="AA16" s="117"/>
      <c r="AB16" s="117"/>
      <c r="AC16" s="117"/>
      <c r="AD16" s="117"/>
    </row>
    <row r="17" spans="1:27" ht="69.95" customHeight="1">
      <c r="A17" s="56" t="s">
        <v>53</v>
      </c>
      <c r="B17" s="78"/>
      <c r="C17" s="75"/>
      <c r="D17" s="76"/>
      <c r="E17" s="73"/>
      <c r="F17" s="71"/>
      <c r="G17" s="72" t="s">
        <v>48</v>
      </c>
      <c r="H17" s="73"/>
      <c r="I17" s="73"/>
      <c r="J17" s="71"/>
      <c r="K17" s="72"/>
      <c r="L17" s="73"/>
      <c r="M17" s="73"/>
      <c r="N17" s="72"/>
      <c r="O17" s="72"/>
      <c r="R17" s="164"/>
      <c r="S17" s="162"/>
      <c r="T17" s="162"/>
      <c r="U17" s="162"/>
      <c r="V17" s="162"/>
      <c r="W17" s="162"/>
      <c r="X17" s="163"/>
    </row>
    <row r="18" spans="1:27" ht="69.95" customHeight="1">
      <c r="A18" s="56" t="s">
        <v>87</v>
      </c>
      <c r="B18" s="78" t="s">
        <v>82</v>
      </c>
      <c r="C18" s="75"/>
      <c r="D18" s="76" t="s">
        <v>23</v>
      </c>
      <c r="E18" s="73"/>
      <c r="F18" s="71"/>
      <c r="G18" s="72"/>
      <c r="H18" s="73"/>
      <c r="I18" s="73"/>
      <c r="J18" s="71"/>
      <c r="K18" s="72"/>
      <c r="L18" s="73"/>
      <c r="M18" s="73"/>
      <c r="N18" s="72"/>
      <c r="O18" s="72"/>
      <c r="R18" s="164"/>
      <c r="S18" s="162"/>
      <c r="T18" s="162"/>
      <c r="U18" s="162"/>
      <c r="V18" s="162"/>
      <c r="W18" s="162"/>
      <c r="X18" s="163"/>
    </row>
    <row r="19" spans="1:27" s="3" customFormat="1" ht="69.95" customHeight="1">
      <c r="A19" s="56" t="s">
        <v>54</v>
      </c>
      <c r="B19" s="71" t="s">
        <v>52</v>
      </c>
      <c r="C19" s="72"/>
      <c r="D19" s="73" t="s">
        <v>52</v>
      </c>
      <c r="E19" s="73"/>
      <c r="F19" s="72" t="s">
        <v>52</v>
      </c>
      <c r="G19" s="72"/>
      <c r="H19" s="73" t="s">
        <v>52</v>
      </c>
      <c r="I19" s="73"/>
      <c r="J19" s="72" t="s">
        <v>52</v>
      </c>
      <c r="K19" s="72"/>
      <c r="L19" s="73" t="s">
        <v>52</v>
      </c>
      <c r="M19" s="73"/>
      <c r="N19" s="79" t="s">
        <v>25</v>
      </c>
      <c r="O19" s="72"/>
      <c r="R19" s="203"/>
      <c r="S19" s="210"/>
      <c r="T19" s="210"/>
      <c r="U19" s="210"/>
      <c r="V19" s="210"/>
      <c r="W19" s="210"/>
      <c r="X19" s="211"/>
    </row>
    <row r="20" spans="1:27" s="3" customFormat="1" ht="69.95" customHeight="1">
      <c r="A20" s="20"/>
      <c r="B20" s="21"/>
      <c r="C20" s="22"/>
      <c r="D20" s="22"/>
      <c r="E20" s="22"/>
      <c r="F20" s="22"/>
      <c r="G20" s="22"/>
      <c r="H20" s="22"/>
      <c r="I20" s="22"/>
      <c r="J20" s="38"/>
      <c r="K20" s="22"/>
      <c r="L20" s="22"/>
      <c r="M20" s="22"/>
      <c r="N20" s="22"/>
      <c r="O20" s="22"/>
      <c r="R20" s="203"/>
      <c r="S20" s="210"/>
      <c r="T20" s="210"/>
      <c r="U20" s="210"/>
      <c r="V20" s="210"/>
      <c r="W20" s="210"/>
      <c r="X20" s="211"/>
    </row>
    <row r="21" spans="1:27" s="3" customFormat="1" ht="69.95" customHeight="1">
      <c r="A21" s="212"/>
      <c r="B21" s="214" t="s">
        <v>55</v>
      </c>
      <c r="C21" s="215"/>
      <c r="D21" s="216" t="s">
        <v>6</v>
      </c>
      <c r="E21" s="215"/>
      <c r="F21" s="216" t="s">
        <v>7</v>
      </c>
      <c r="G21" s="215"/>
      <c r="H21" s="216" t="s">
        <v>8</v>
      </c>
      <c r="I21" s="215"/>
      <c r="J21" s="216" t="s">
        <v>9</v>
      </c>
      <c r="K21" s="215"/>
      <c r="L21" s="216" t="s">
        <v>10</v>
      </c>
      <c r="M21" s="215"/>
      <c r="N21" s="216" t="s">
        <v>11</v>
      </c>
      <c r="O21" s="215"/>
    </row>
    <row r="22" spans="1:27" s="3" customFormat="1" ht="42.75" customHeight="1">
      <c r="A22" s="213"/>
      <c r="B22" s="217">
        <v>45740</v>
      </c>
      <c r="C22" s="218"/>
      <c r="D22" s="217">
        <v>45741</v>
      </c>
      <c r="E22" s="218"/>
      <c r="F22" s="217">
        <v>45742</v>
      </c>
      <c r="G22" s="218"/>
      <c r="H22" s="217">
        <v>45743</v>
      </c>
      <c r="I22" s="218"/>
      <c r="J22" s="217">
        <v>45744</v>
      </c>
      <c r="K22" s="218"/>
      <c r="L22" s="217">
        <v>45745</v>
      </c>
      <c r="M22" s="218"/>
      <c r="N22" s="217">
        <v>45746</v>
      </c>
      <c r="O22" s="218"/>
      <c r="P22" s="53"/>
    </row>
    <row r="23" spans="1:27" s="3" customFormat="1" ht="69.95" customHeight="1">
      <c r="A23" s="23" t="s">
        <v>56</v>
      </c>
      <c r="B23" s="109"/>
      <c r="C23" s="106"/>
      <c r="D23" s="107"/>
      <c r="E23" s="108"/>
      <c r="F23" s="109"/>
      <c r="G23" s="106"/>
      <c r="H23" s="107" t="s">
        <v>57</v>
      </c>
      <c r="I23" s="108" t="s">
        <v>57</v>
      </c>
      <c r="J23" s="109" t="s">
        <v>57</v>
      </c>
      <c r="K23" s="106" t="s">
        <v>57</v>
      </c>
      <c r="L23" s="110" t="s">
        <v>25</v>
      </c>
      <c r="M23" s="111"/>
      <c r="N23" s="105" t="s">
        <v>25</v>
      </c>
      <c r="O23" s="112"/>
      <c r="R23" s="203"/>
      <c r="S23" s="196"/>
      <c r="T23" s="196"/>
      <c r="U23" s="196"/>
      <c r="V23" s="196"/>
      <c r="W23" s="196"/>
      <c r="X23" s="197"/>
    </row>
    <row r="24" spans="1:27" s="3" customFormat="1" ht="69.75" customHeight="1">
      <c r="A24" s="23" t="s">
        <v>31</v>
      </c>
      <c r="B24" s="109" t="s">
        <v>57</v>
      </c>
      <c r="C24" s="106" t="s">
        <v>57</v>
      </c>
      <c r="D24" s="82" t="s">
        <v>58</v>
      </c>
      <c r="E24" s="83" t="s">
        <v>57</v>
      </c>
      <c r="F24" s="80" t="s">
        <v>57</v>
      </c>
      <c r="G24" s="80" t="s">
        <v>57</v>
      </c>
      <c r="H24" s="102" t="s">
        <v>25</v>
      </c>
      <c r="I24" s="102" t="s">
        <v>25</v>
      </c>
      <c r="J24" s="109" t="s">
        <v>60</v>
      </c>
      <c r="K24" s="106"/>
      <c r="L24" s="86" t="s">
        <v>57</v>
      </c>
      <c r="M24" s="84" t="s">
        <v>57</v>
      </c>
      <c r="N24" s="87" t="s">
        <v>57</v>
      </c>
      <c r="O24" s="88" t="s">
        <v>57</v>
      </c>
      <c r="R24" s="203"/>
      <c r="S24" s="196"/>
      <c r="T24" s="196"/>
      <c r="U24" s="196"/>
      <c r="V24" s="196"/>
      <c r="W24" s="196"/>
      <c r="X24" s="197"/>
    </row>
    <row r="25" spans="1:27" s="3" customFormat="1" ht="69.75" customHeight="1">
      <c r="A25" s="23" t="s">
        <v>62</v>
      </c>
      <c r="B25" s="80" t="s">
        <v>60</v>
      </c>
      <c r="C25" s="81"/>
      <c r="D25" s="97" t="s">
        <v>60</v>
      </c>
      <c r="E25" s="102"/>
      <c r="F25" s="80" t="s">
        <v>60</v>
      </c>
      <c r="G25" s="81"/>
      <c r="H25" s="86" t="s">
        <v>60</v>
      </c>
      <c r="I25" s="90"/>
      <c r="J25" s="80" t="s">
        <v>25</v>
      </c>
      <c r="K25" s="81"/>
      <c r="L25" s="86" t="s">
        <v>60</v>
      </c>
      <c r="M25" s="86"/>
      <c r="N25" s="91" t="s">
        <v>60</v>
      </c>
      <c r="O25" s="92"/>
      <c r="R25" s="164"/>
      <c r="S25" s="165"/>
      <c r="T25" s="165"/>
      <c r="U25" s="165"/>
      <c r="V25" s="165"/>
      <c r="W25" s="165"/>
      <c r="X25" s="166"/>
    </row>
    <row r="26" spans="1:27" s="3" customFormat="1" ht="69.95" customHeight="1">
      <c r="A26" s="52"/>
      <c r="B26" s="80"/>
      <c r="C26" s="81"/>
      <c r="D26" s="86"/>
      <c r="E26" s="89"/>
      <c r="F26" s="80"/>
      <c r="G26" s="81"/>
      <c r="H26" s="113"/>
      <c r="I26" s="113"/>
      <c r="J26" s="85"/>
      <c r="K26" s="81"/>
      <c r="L26" s="86"/>
      <c r="M26" s="86"/>
      <c r="N26" s="87"/>
      <c r="O26" s="92"/>
      <c r="R26" s="167"/>
      <c r="S26" s="165"/>
      <c r="T26" s="165"/>
      <c r="U26" s="165"/>
      <c r="V26" s="165"/>
      <c r="W26" s="165"/>
      <c r="X26" s="166"/>
    </row>
    <row r="27" spans="1:27" s="3" customFormat="1" ht="69.95" customHeight="1">
      <c r="A27" s="204" t="s">
        <v>64</v>
      </c>
      <c r="B27" s="206" t="s">
        <v>55</v>
      </c>
      <c r="C27" s="207"/>
      <c r="D27" s="206" t="s">
        <v>6</v>
      </c>
      <c r="E27" s="207"/>
      <c r="F27" s="206" t="s">
        <v>7</v>
      </c>
      <c r="G27" s="207"/>
      <c r="H27" s="206" t="s">
        <v>8</v>
      </c>
      <c r="I27" s="207"/>
      <c r="J27" s="206" t="s">
        <v>9</v>
      </c>
      <c r="K27" s="207"/>
      <c r="L27" s="206" t="s">
        <v>10</v>
      </c>
      <c r="M27" s="207"/>
      <c r="N27" s="206" t="s">
        <v>11</v>
      </c>
      <c r="O27" s="207"/>
      <c r="R27" s="40"/>
      <c r="S27" s="40"/>
      <c r="T27" s="40"/>
      <c r="U27" s="40"/>
      <c r="V27" s="40"/>
      <c r="W27" s="40"/>
      <c r="X27" s="40"/>
    </row>
    <row r="28" spans="1:27" s="3" customFormat="1" ht="48.75" customHeight="1">
      <c r="A28" s="205"/>
      <c r="B28" s="208">
        <v>45740</v>
      </c>
      <c r="C28" s="209"/>
      <c r="D28" s="208">
        <v>45741</v>
      </c>
      <c r="E28" s="209"/>
      <c r="F28" s="208">
        <v>45742</v>
      </c>
      <c r="G28" s="209"/>
      <c r="H28" s="208">
        <v>45743</v>
      </c>
      <c r="I28" s="209"/>
      <c r="J28" s="208">
        <v>45744</v>
      </c>
      <c r="K28" s="209"/>
      <c r="L28" s="208">
        <v>45745</v>
      </c>
      <c r="M28" s="209"/>
      <c r="N28" s="208">
        <v>45746</v>
      </c>
      <c r="O28" s="209"/>
    </row>
    <row r="29" spans="1:27" s="3" customFormat="1" ht="62.25" customHeight="1">
      <c r="A29" s="24" t="s">
        <v>65</v>
      </c>
      <c r="B29" s="96" t="s">
        <v>66</v>
      </c>
      <c r="C29" s="94"/>
      <c r="D29" s="95" t="s">
        <v>66</v>
      </c>
      <c r="E29" s="84"/>
      <c r="F29" s="91" t="s">
        <v>25</v>
      </c>
      <c r="G29" s="91"/>
      <c r="H29" s="97" t="s">
        <v>66</v>
      </c>
      <c r="I29" s="102"/>
      <c r="J29" s="96" t="s">
        <v>66</v>
      </c>
      <c r="K29" s="88"/>
      <c r="L29" s="86" t="s">
        <v>25</v>
      </c>
      <c r="M29" s="84"/>
      <c r="N29" s="87" t="s">
        <v>66</v>
      </c>
      <c r="O29" s="96"/>
      <c r="R29" s="164"/>
      <c r="S29" s="162"/>
      <c r="T29" s="162"/>
      <c r="U29" s="162"/>
      <c r="V29" s="162"/>
      <c r="W29" s="162"/>
      <c r="X29" s="163"/>
      <c r="Y29" s="36"/>
    </row>
    <row r="30" spans="1:27" s="3" customFormat="1" ht="69.95" customHeight="1">
      <c r="A30" s="55" t="s">
        <v>67</v>
      </c>
      <c r="B30" s="91"/>
      <c r="C30" s="94" t="s">
        <v>68</v>
      </c>
      <c r="D30" s="97"/>
      <c r="E30" s="98" t="s">
        <v>68</v>
      </c>
      <c r="F30" s="91"/>
      <c r="G30" s="94" t="s">
        <v>68</v>
      </c>
      <c r="H30" s="97" t="s">
        <v>25</v>
      </c>
      <c r="I30" s="99"/>
      <c r="J30" s="100" t="s">
        <v>25</v>
      </c>
      <c r="K30" s="100"/>
      <c r="L30" s="101"/>
      <c r="M30" s="101" t="s">
        <v>68</v>
      </c>
      <c r="N30" s="91"/>
      <c r="O30" s="94"/>
      <c r="R30" s="195"/>
      <c r="S30" s="196"/>
      <c r="T30" s="196"/>
      <c r="U30" s="196"/>
      <c r="V30" s="196"/>
      <c r="W30" s="196"/>
      <c r="X30" s="197"/>
      <c r="Z30" s="41"/>
      <c r="AA30" s="41"/>
    </row>
    <row r="31" spans="1:27" s="3" customFormat="1" ht="69.95" customHeight="1">
      <c r="A31" s="24" t="s">
        <v>69</v>
      </c>
      <c r="B31" s="93" t="s">
        <v>25</v>
      </c>
      <c r="C31" s="93"/>
      <c r="D31" s="102" t="s">
        <v>25</v>
      </c>
      <c r="E31" s="97"/>
      <c r="F31" s="91" t="s">
        <v>71</v>
      </c>
      <c r="G31" s="94"/>
      <c r="H31" s="97"/>
      <c r="I31" s="99" t="s">
        <v>68</v>
      </c>
      <c r="J31" s="91"/>
      <c r="K31" s="94" t="s">
        <v>68</v>
      </c>
      <c r="L31" s="103" t="s">
        <v>71</v>
      </c>
      <c r="M31" s="99"/>
      <c r="N31" s="93" t="s">
        <v>25</v>
      </c>
      <c r="O31" s="91" t="s">
        <v>68</v>
      </c>
      <c r="R31" s="195"/>
      <c r="S31" s="196"/>
      <c r="T31" s="196"/>
      <c r="U31" s="196"/>
      <c r="V31" s="196"/>
      <c r="W31" s="196"/>
      <c r="X31" s="197"/>
      <c r="Y31" s="41"/>
      <c r="Z31" s="41"/>
      <c r="AA31" s="41"/>
    </row>
    <row r="32" spans="1:27" s="3" customFormat="1" ht="69.95" customHeight="1">
      <c r="A32" s="24" t="s">
        <v>72</v>
      </c>
      <c r="B32" s="93"/>
      <c r="C32" s="94"/>
      <c r="D32" s="97"/>
      <c r="E32" s="98"/>
      <c r="F32" s="91"/>
      <c r="G32" s="94"/>
      <c r="H32" s="97"/>
      <c r="I32" s="99"/>
      <c r="J32" s="91"/>
      <c r="K32" s="94"/>
      <c r="L32" s="104"/>
      <c r="M32" s="99"/>
      <c r="N32" s="91"/>
      <c r="O32" s="94"/>
      <c r="R32" s="195"/>
      <c r="S32" s="196"/>
      <c r="T32" s="196"/>
      <c r="U32" s="196"/>
      <c r="V32" s="196"/>
      <c r="W32" s="196"/>
      <c r="X32" s="197"/>
      <c r="Y32" s="41"/>
      <c r="Z32" s="41"/>
      <c r="AA32" s="41"/>
    </row>
    <row r="33" spans="1:247" s="3" customFormat="1" ht="69.75" customHeight="1">
      <c r="A33" s="25" t="s">
        <v>73</v>
      </c>
      <c r="B33" s="198"/>
      <c r="C33" s="199"/>
      <c r="D33" s="198"/>
      <c r="E33" s="199"/>
      <c r="F33" s="198"/>
      <c r="G33" s="199"/>
      <c r="H33" s="198"/>
      <c r="I33" s="199"/>
      <c r="J33" s="200"/>
      <c r="K33" s="201"/>
      <c r="L33" s="202" t="s">
        <v>3</v>
      </c>
      <c r="M33" s="199"/>
      <c r="N33" s="198"/>
      <c r="O33" s="199"/>
    </row>
    <row r="34" spans="1:247" s="3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247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247" ht="58.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247" ht="36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247" ht="24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247" s="2" customFormat="1" ht="24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</row>
    <row r="40" spans="1:247" ht="22.5" customHeight="1"/>
    <row r="41" spans="1:247" ht="22.5" customHeight="1"/>
    <row r="42" spans="1:247" ht="22.5" customHeight="1"/>
    <row r="43" spans="1:247" ht="22.5" customHeight="1"/>
    <row r="44" spans="1:247" ht="23.1" customHeight="1"/>
    <row r="45" spans="1:247" ht="22.5" customHeight="1"/>
    <row r="46" spans="1:247" ht="22.5" customHeight="1"/>
    <row r="47" spans="1:247" ht="22.5" customHeight="1"/>
    <row r="48" spans="1:247" ht="22.5" customHeight="1"/>
    <row r="49" spans="1:15" s="3" customFormat="1" ht="22.5" customHeight="1"/>
    <row r="50" spans="1:15" s="3" customFormat="1" ht="21.75" customHeight="1">
      <c r="A50" s="26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</row>
    <row r="51" spans="1:15" s="3" customFormat="1" ht="0.95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</row>
    <row r="52" spans="1:15" s="3" customFormat="1" ht="21.75" customHeight="1">
      <c r="A52" s="27"/>
      <c r="B52" s="28"/>
      <c r="C52" s="171"/>
      <c r="D52" s="29"/>
      <c r="E52" s="171"/>
      <c r="F52" s="29"/>
      <c r="G52" s="171"/>
      <c r="H52" s="29"/>
      <c r="I52" s="171"/>
      <c r="J52" s="29"/>
      <c r="K52" s="171"/>
      <c r="L52" s="28"/>
      <c r="M52" s="172"/>
      <c r="N52" s="32"/>
      <c r="O52" s="172"/>
    </row>
    <row r="53" spans="1:15" s="3" customFormat="1" ht="21.75" customHeight="1">
      <c r="A53" s="27"/>
      <c r="B53" s="174"/>
      <c r="C53" s="171"/>
      <c r="D53" s="29"/>
      <c r="E53" s="171"/>
      <c r="F53" s="30"/>
      <c r="G53" s="171"/>
      <c r="H53" s="174"/>
      <c r="I53" s="171"/>
      <c r="J53" s="30"/>
      <c r="K53" s="172"/>
      <c r="L53" s="29"/>
      <c r="M53" s="171"/>
      <c r="N53" s="29"/>
      <c r="O53" s="171"/>
    </row>
    <row r="54" spans="1:15" s="3" customFormat="1" ht="21.75" customHeight="1">
      <c r="A54" s="31"/>
      <c r="B54" s="29"/>
      <c r="C54" s="172"/>
      <c r="D54" s="32"/>
      <c r="E54" s="171"/>
      <c r="F54" s="32"/>
      <c r="G54" s="171"/>
      <c r="H54" s="29"/>
      <c r="I54" s="171"/>
      <c r="J54" s="32"/>
      <c r="K54" s="171"/>
      <c r="L54" s="32"/>
      <c r="M54" s="171"/>
      <c r="N54" s="32"/>
      <c r="O54" s="172"/>
    </row>
    <row r="55" spans="1:15" s="3" customFormat="1" ht="21.75" customHeight="1">
      <c r="A55" s="33"/>
      <c r="B55" s="29"/>
      <c r="C55" s="171"/>
      <c r="D55" s="29"/>
      <c r="E55" s="171"/>
      <c r="F55" s="29"/>
      <c r="G55" s="171"/>
      <c r="H55" s="29"/>
      <c r="I55" s="171"/>
      <c r="J55" s="32"/>
      <c r="K55" s="172"/>
      <c r="L55" s="29"/>
      <c r="M55" s="171"/>
      <c r="N55" s="29"/>
      <c r="O55" s="172"/>
    </row>
    <row r="56" spans="1:15" s="3" customFormat="1" ht="21.75" customHeight="1">
      <c r="A56" s="31"/>
      <c r="B56" s="29"/>
      <c r="C56" s="171"/>
      <c r="D56" s="29"/>
      <c r="E56" s="171"/>
      <c r="F56" s="29"/>
      <c r="G56" s="171"/>
      <c r="H56" s="174"/>
      <c r="I56" s="172"/>
      <c r="J56" s="174"/>
      <c r="K56" s="171"/>
      <c r="L56" s="32"/>
      <c r="M56" s="172"/>
      <c r="N56" s="29"/>
      <c r="O56" s="171"/>
    </row>
    <row r="57" spans="1:15" s="3" customFormat="1" ht="21.75" customHeight="1">
      <c r="A57" s="33"/>
      <c r="B57" s="174"/>
      <c r="C57" s="172"/>
      <c r="D57" s="171"/>
      <c r="E57" s="172"/>
      <c r="F57" s="174"/>
      <c r="G57" s="172"/>
      <c r="H57" s="174"/>
      <c r="I57" s="172"/>
      <c r="J57" s="30"/>
      <c r="K57" s="172"/>
      <c r="L57" s="29"/>
      <c r="M57" s="172"/>
      <c r="N57" s="171"/>
      <c r="O57" s="172"/>
    </row>
    <row r="58" spans="1:15" s="3" customFormat="1" ht="21.75" customHeight="1">
      <c r="A58" s="33"/>
      <c r="B58" s="174"/>
      <c r="C58" s="172"/>
      <c r="D58" s="171"/>
      <c r="E58" s="172"/>
      <c r="F58" s="174"/>
      <c r="G58" s="172"/>
      <c r="H58" s="174"/>
      <c r="I58" s="172"/>
      <c r="J58" s="30"/>
      <c r="K58" s="172"/>
      <c r="L58" s="29"/>
      <c r="M58" s="172"/>
      <c r="N58" s="171"/>
      <c r="O58" s="172"/>
    </row>
    <row r="59" spans="1:15" s="3" customFormat="1" ht="21.75" customHeight="1">
      <c r="A59" s="33"/>
      <c r="B59" s="29"/>
      <c r="C59" s="172"/>
      <c r="D59" s="29"/>
      <c r="E59" s="172"/>
      <c r="F59" s="32"/>
      <c r="G59" s="172"/>
      <c r="H59" s="29"/>
      <c r="I59" s="172"/>
      <c r="J59" s="32"/>
      <c r="K59" s="172"/>
      <c r="L59" s="29"/>
      <c r="M59" s="172"/>
      <c r="N59" s="29"/>
      <c r="O59" s="171"/>
    </row>
    <row r="60" spans="1:15" s="3" customFormat="1" ht="21.95" customHeight="1">
      <c r="A60" s="33"/>
      <c r="B60" s="34"/>
      <c r="C60" s="172"/>
      <c r="D60" s="32"/>
      <c r="E60" s="172"/>
      <c r="F60" s="32"/>
      <c r="G60" s="172"/>
      <c r="H60" s="34"/>
      <c r="I60" s="172"/>
      <c r="J60" s="34"/>
      <c r="K60" s="172"/>
      <c r="L60" s="34"/>
      <c r="M60" s="172"/>
      <c r="N60" s="34"/>
      <c r="O60" s="172"/>
    </row>
    <row r="61" spans="1:15" s="3" customFormat="1" ht="0.95" customHeight="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</row>
    <row r="62" spans="1:15" s="3" customFormat="1" ht="21.95" customHeight="1">
      <c r="A62" s="35"/>
      <c r="B62" s="29"/>
      <c r="C62" s="32"/>
      <c r="D62" s="32"/>
      <c r="E62" s="32"/>
      <c r="F62" s="32"/>
      <c r="G62" s="32"/>
      <c r="H62" s="32"/>
      <c r="I62" s="32"/>
      <c r="J62" s="29"/>
      <c r="K62" s="32"/>
      <c r="L62" s="174"/>
      <c r="M62" s="32"/>
      <c r="N62" s="29"/>
      <c r="O62" s="32"/>
    </row>
    <row r="63" spans="1:15" s="3" customFormat="1" ht="21.95" customHeight="1">
      <c r="A63" s="35"/>
      <c r="B63" s="32"/>
      <c r="C63" s="32"/>
      <c r="D63" s="32"/>
      <c r="E63" s="172"/>
      <c r="F63" s="32"/>
      <c r="G63" s="172"/>
      <c r="H63" s="32"/>
      <c r="I63" s="32"/>
      <c r="J63" s="32"/>
      <c r="K63" s="169"/>
      <c r="L63" s="32"/>
      <c r="M63" s="32"/>
      <c r="N63" s="169"/>
      <c r="O63" s="172"/>
    </row>
    <row r="64" spans="1:15" s="3" customFormat="1" ht="21.95" customHeight="1">
      <c r="A64" s="35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9"/>
      <c r="O64" s="32"/>
    </row>
    <row r="65" spans="1:15" s="3" customFormat="1" ht="21.95" customHeight="1">
      <c r="A65" s="42"/>
      <c r="B65" s="32"/>
      <c r="C65" s="43"/>
      <c r="D65" s="32"/>
      <c r="E65" s="43"/>
      <c r="F65" s="32"/>
      <c r="G65" s="43"/>
      <c r="H65" s="32"/>
      <c r="I65" s="43"/>
      <c r="J65" s="32"/>
      <c r="K65" s="43"/>
      <c r="L65" s="32"/>
      <c r="M65" s="43"/>
      <c r="N65" s="32"/>
      <c r="O65" s="43"/>
    </row>
    <row r="66" spans="1:15" s="3" customFormat="1" ht="0.95" customHeight="1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</row>
    <row r="67" spans="1:15" s="3" customFormat="1" ht="21.95" customHeight="1">
      <c r="A67" s="169"/>
      <c r="B67" s="172"/>
      <c r="C67" s="34"/>
      <c r="D67" s="169"/>
      <c r="E67" s="169"/>
      <c r="F67" s="172"/>
      <c r="G67" s="169"/>
      <c r="H67" s="172"/>
      <c r="I67" s="169"/>
      <c r="J67" s="172"/>
      <c r="K67" s="169"/>
      <c r="L67" s="172"/>
      <c r="M67" s="169"/>
      <c r="N67" s="172"/>
      <c r="O67" s="169"/>
    </row>
    <row r="68" spans="1:15" s="3" customFormat="1" ht="0.95" customHeight="1">
      <c r="A68" s="194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</row>
    <row r="69" spans="1:15" s="3" customFormat="1" ht="21.95" customHeight="1">
      <c r="A69" s="170"/>
      <c r="B69" s="168"/>
      <c r="C69" s="170"/>
      <c r="D69" s="168"/>
      <c r="E69" s="170"/>
      <c r="F69" s="171"/>
      <c r="G69" s="170"/>
      <c r="H69" s="171"/>
      <c r="I69" s="173"/>
      <c r="J69" s="168"/>
      <c r="K69" s="170"/>
      <c r="L69" s="168"/>
      <c r="M69" s="170"/>
      <c r="N69" s="168"/>
      <c r="O69" s="170"/>
    </row>
    <row r="70" spans="1:15" s="3" customFormat="1" ht="21.95" customHeight="1">
      <c r="A70" s="44"/>
      <c r="B70" s="182"/>
      <c r="C70" s="183"/>
      <c r="D70" s="182"/>
      <c r="E70" s="183"/>
      <c r="F70" s="182"/>
      <c r="G70" s="183"/>
      <c r="H70" s="182"/>
      <c r="I70" s="183"/>
      <c r="J70" s="182"/>
      <c r="K70" s="183"/>
      <c r="L70" s="182"/>
      <c r="M70" s="183"/>
      <c r="N70" s="182"/>
      <c r="O70" s="183"/>
    </row>
    <row r="71" spans="1:15" s="3" customFormat="1" ht="21.95" customHeight="1">
      <c r="A71" s="45"/>
      <c r="B71" s="181"/>
      <c r="C71" s="181"/>
      <c r="D71" s="181"/>
      <c r="E71" s="181"/>
      <c r="F71" s="181"/>
      <c r="G71" s="181"/>
      <c r="H71" s="181"/>
      <c r="I71" s="181"/>
      <c r="J71" s="190"/>
      <c r="K71" s="190"/>
      <c r="L71" s="190"/>
      <c r="M71" s="190"/>
      <c r="N71" s="181"/>
      <c r="O71" s="181"/>
    </row>
    <row r="72" spans="1:15" s="3" customFormat="1" ht="21.95" customHeight="1">
      <c r="A72" s="44"/>
      <c r="B72" s="181"/>
      <c r="C72" s="181"/>
      <c r="D72" s="181"/>
      <c r="E72" s="181"/>
      <c r="F72" s="190"/>
      <c r="G72" s="190"/>
      <c r="H72" s="181"/>
      <c r="I72" s="181"/>
      <c r="J72" s="190"/>
      <c r="K72" s="190"/>
      <c r="L72" s="190"/>
      <c r="M72" s="190"/>
      <c r="N72" s="181"/>
      <c r="O72" s="181"/>
    </row>
    <row r="73" spans="1:15" s="3" customFormat="1" ht="21.95" customHeight="1">
      <c r="A73" s="44"/>
      <c r="B73" s="190"/>
      <c r="C73" s="190"/>
      <c r="D73" s="181"/>
      <c r="E73" s="181"/>
      <c r="F73" s="181"/>
      <c r="G73" s="181"/>
      <c r="H73" s="190"/>
      <c r="I73" s="190"/>
      <c r="J73" s="190"/>
      <c r="K73" s="190"/>
      <c r="L73" s="190"/>
      <c r="M73" s="190"/>
      <c r="N73" s="190"/>
      <c r="O73" s="190"/>
    </row>
    <row r="74" spans="1:15" s="3" customFormat="1" ht="21.95" customHeight="1">
      <c r="A74" s="44"/>
      <c r="B74" s="184"/>
      <c r="C74" s="185"/>
      <c r="D74" s="184"/>
      <c r="E74" s="185"/>
      <c r="F74" s="188"/>
      <c r="G74" s="189"/>
      <c r="H74" s="184"/>
      <c r="I74" s="185"/>
      <c r="J74" s="188"/>
      <c r="K74" s="189"/>
      <c r="L74" s="184"/>
      <c r="M74" s="185"/>
      <c r="N74" s="184"/>
      <c r="O74" s="185"/>
    </row>
    <row r="75" spans="1:15" s="3" customFormat="1" ht="21.95" customHeight="1">
      <c r="A75" s="46"/>
      <c r="B75" s="186"/>
      <c r="C75" s="187"/>
      <c r="D75" s="186"/>
      <c r="E75" s="187"/>
      <c r="F75" s="186"/>
      <c r="G75" s="187"/>
      <c r="H75" s="186"/>
      <c r="I75" s="187"/>
      <c r="J75" s="186"/>
      <c r="K75" s="187"/>
      <c r="L75" s="186"/>
      <c r="M75" s="186"/>
      <c r="N75" s="186"/>
      <c r="O75" s="187"/>
    </row>
    <row r="76" spans="1:15" s="3" customFormat="1" ht="21.95" customHeight="1">
      <c r="A76" s="47"/>
      <c r="B76" s="182"/>
      <c r="C76" s="183"/>
      <c r="D76" s="182"/>
      <c r="E76" s="183"/>
      <c r="F76" s="179"/>
      <c r="G76" s="180"/>
      <c r="H76" s="178"/>
      <c r="I76" s="178"/>
      <c r="J76" s="182"/>
      <c r="K76" s="183"/>
      <c r="L76" s="182"/>
      <c r="M76" s="183"/>
      <c r="N76" s="179"/>
      <c r="O76" s="180"/>
    </row>
    <row r="77" spans="1:15" s="3" customFormat="1" ht="21.95" customHeight="1">
      <c r="A77" s="48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</row>
    <row r="78" spans="1:15" s="3" customFormat="1" ht="21.95" customHeight="1">
      <c r="A78" s="49"/>
      <c r="B78" s="179"/>
      <c r="C78" s="179"/>
      <c r="D78" s="179"/>
      <c r="E78" s="179"/>
      <c r="F78" s="178"/>
      <c r="G78" s="178"/>
      <c r="H78" s="178"/>
      <c r="I78" s="178"/>
      <c r="J78" s="178"/>
      <c r="K78" s="178"/>
      <c r="L78" s="178"/>
      <c r="M78" s="178"/>
      <c r="N78" s="178"/>
      <c r="O78" s="178"/>
    </row>
    <row r="79" spans="1:15" s="3" customFormat="1" ht="21.95" customHeight="1">
      <c r="A79" s="50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</row>
    <row r="80" spans="1:15" s="3" customFormat="1" ht="15.9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spans="1:15" s="3" customFormat="1" ht="15.9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spans="1:15" s="3" customFormat="1" ht="15.95" customHeight="1">
      <c r="A82" s="51"/>
      <c r="B82" s="176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51"/>
      <c r="O82" s="51"/>
    </row>
    <row r="83" spans="1:15" s="3" customFormat="1" ht="15.95" customHeight="1">
      <c r="A83" s="5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51"/>
      <c r="O83" s="51"/>
    </row>
    <row r="84" spans="1:15" s="3" customFormat="1" ht="15.95" customHeight="1">
      <c r="A84" s="51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51"/>
      <c r="O84" s="51"/>
    </row>
    <row r="85" spans="1:15" s="3" customFormat="1" ht="15.9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spans="1:15" s="3" customFormat="1" ht="15.9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</sheetData>
  <mergeCells count="168">
    <mergeCell ref="B82:M84"/>
    <mergeCell ref="N78:O78"/>
    <mergeCell ref="B79:C79"/>
    <mergeCell ref="D79:E79"/>
    <mergeCell ref="F79:G79"/>
    <mergeCell ref="H79:I79"/>
    <mergeCell ref="J79:K79"/>
    <mergeCell ref="L79:M79"/>
    <mergeCell ref="N79:O79"/>
    <mergeCell ref="B78:C78"/>
    <mergeCell ref="D78:E78"/>
    <mergeCell ref="F78:G78"/>
    <mergeCell ref="H78:I78"/>
    <mergeCell ref="J78:K78"/>
    <mergeCell ref="L78:M78"/>
    <mergeCell ref="N76:O76"/>
    <mergeCell ref="B77:C77"/>
    <mergeCell ref="D77:E77"/>
    <mergeCell ref="F77:G77"/>
    <mergeCell ref="H77:I77"/>
    <mergeCell ref="J77:K77"/>
    <mergeCell ref="L77:M77"/>
    <mergeCell ref="N77:O77"/>
    <mergeCell ref="B76:C76"/>
    <mergeCell ref="D76:E76"/>
    <mergeCell ref="F76:G76"/>
    <mergeCell ref="H76:I76"/>
    <mergeCell ref="J76:K76"/>
    <mergeCell ref="L76:M76"/>
    <mergeCell ref="N74:O74"/>
    <mergeCell ref="B75:C75"/>
    <mergeCell ref="D75:E75"/>
    <mergeCell ref="F75:G75"/>
    <mergeCell ref="H75:I75"/>
    <mergeCell ref="J75:K75"/>
    <mergeCell ref="L75:M75"/>
    <mergeCell ref="N75:O75"/>
    <mergeCell ref="B74:C74"/>
    <mergeCell ref="D74:E74"/>
    <mergeCell ref="F74:G74"/>
    <mergeCell ref="H74:I74"/>
    <mergeCell ref="J74:K74"/>
    <mergeCell ref="L74:M74"/>
    <mergeCell ref="N72:O72"/>
    <mergeCell ref="B73:C73"/>
    <mergeCell ref="D73:E73"/>
    <mergeCell ref="F73:G73"/>
    <mergeCell ref="H73:I73"/>
    <mergeCell ref="J73:K73"/>
    <mergeCell ref="L73:M73"/>
    <mergeCell ref="N73:O73"/>
    <mergeCell ref="B72:C72"/>
    <mergeCell ref="D72:E72"/>
    <mergeCell ref="F72:G72"/>
    <mergeCell ref="H72:I72"/>
    <mergeCell ref="J72:K72"/>
    <mergeCell ref="L72:M72"/>
    <mergeCell ref="N70:O70"/>
    <mergeCell ref="B71:C71"/>
    <mergeCell ref="D71:E71"/>
    <mergeCell ref="F71:G71"/>
    <mergeCell ref="H71:I71"/>
    <mergeCell ref="J71:K71"/>
    <mergeCell ref="L71:M71"/>
    <mergeCell ref="N71:O71"/>
    <mergeCell ref="A51:O51"/>
    <mergeCell ref="A61:O61"/>
    <mergeCell ref="A66:O66"/>
    <mergeCell ref="A68:O68"/>
    <mergeCell ref="B70:C70"/>
    <mergeCell ref="D70:E70"/>
    <mergeCell ref="F70:G70"/>
    <mergeCell ref="H70:I70"/>
    <mergeCell ref="J70:K70"/>
    <mergeCell ref="L70:M70"/>
    <mergeCell ref="B50:C50"/>
    <mergeCell ref="D50:E50"/>
    <mergeCell ref="F50:G50"/>
    <mergeCell ref="H50:I50"/>
    <mergeCell ref="J50:K50"/>
    <mergeCell ref="L50:M50"/>
    <mergeCell ref="N50:O50"/>
    <mergeCell ref="N28:O28"/>
    <mergeCell ref="B28:C28"/>
    <mergeCell ref="D28:E28"/>
    <mergeCell ref="F28:G28"/>
    <mergeCell ref="H28:I28"/>
    <mergeCell ref="J28:K28"/>
    <mergeCell ref="L28:M28"/>
    <mergeCell ref="R31:X31"/>
    <mergeCell ref="R32:X32"/>
    <mergeCell ref="B33:C33"/>
    <mergeCell ref="D33:E33"/>
    <mergeCell ref="F33:G33"/>
    <mergeCell ref="H33:I33"/>
    <mergeCell ref="J33:K33"/>
    <mergeCell ref="L33:M33"/>
    <mergeCell ref="N33:O33"/>
    <mergeCell ref="A21:A22"/>
    <mergeCell ref="B21:C21"/>
    <mergeCell ref="D21:E21"/>
    <mergeCell ref="F21:G21"/>
    <mergeCell ref="H21:I21"/>
    <mergeCell ref="J21:K21"/>
    <mergeCell ref="L21:M21"/>
    <mergeCell ref="N21:O21"/>
    <mergeCell ref="R30:X30"/>
    <mergeCell ref="R23:X23"/>
    <mergeCell ref="R24:X24"/>
    <mergeCell ref="A27:A28"/>
    <mergeCell ref="B27:C27"/>
    <mergeCell ref="D27:E27"/>
    <mergeCell ref="F27:G27"/>
    <mergeCell ref="H27:I27"/>
    <mergeCell ref="J27:K27"/>
    <mergeCell ref="L27:M27"/>
    <mergeCell ref="N27:O27"/>
    <mergeCell ref="R13:X13"/>
    <mergeCell ref="B6:C6"/>
    <mergeCell ref="D6:E6"/>
    <mergeCell ref="F6:G6"/>
    <mergeCell ref="H6:I6"/>
    <mergeCell ref="J6:K6"/>
    <mergeCell ref="L6:M6"/>
    <mergeCell ref="J22:K22"/>
    <mergeCell ref="L22:M22"/>
    <mergeCell ref="N22:O22"/>
    <mergeCell ref="R14:X14"/>
    <mergeCell ref="R19:X19"/>
    <mergeCell ref="R20:X20"/>
    <mergeCell ref="B22:C22"/>
    <mergeCell ref="D22:E22"/>
    <mergeCell ref="F22:G22"/>
    <mergeCell ref="H22:I22"/>
    <mergeCell ref="N6:O6"/>
    <mergeCell ref="R9:X9"/>
    <mergeCell ref="R10:X10"/>
    <mergeCell ref="R11:X11"/>
    <mergeCell ref="R12:X12"/>
    <mergeCell ref="N4:O4"/>
    <mergeCell ref="R4:X5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ageMargins left="0.25" right="0.25" top="0.75" bottom="0.75" header="0.3" footer="0.3"/>
  <pageSetup paperSize="9" scale="18" fitToWidth="0" orientation="landscape"/>
  <headerFooter>
    <oddFooter>&amp;C&amp;"Helvetica,Regular"&amp;11&amp;K000000&amp;P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F071-FF30-4BA6-A41D-9C154244BD53}">
  <dimension ref="A1:IM85"/>
  <sheetViews>
    <sheetView showGridLines="0" zoomScale="30" zoomScaleNormal="30" zoomScalePageLayoutView="60" workbookViewId="0">
      <selection activeCell="H2" sqref="H2:K2"/>
    </sheetView>
  </sheetViews>
  <sheetFormatPr defaultColWidth="10.875" defaultRowHeight="15.95" customHeight="1"/>
  <cols>
    <col min="1" max="15" width="48.75" style="3" customWidth="1"/>
    <col min="16" max="16" width="4.125" style="3" customWidth="1"/>
    <col min="17" max="17" width="10.625" style="3" hidden="1" customWidth="1"/>
    <col min="18" max="23" width="10.625" style="3" customWidth="1"/>
    <col min="24" max="24" width="38.875" style="3" customWidth="1"/>
    <col min="25" max="25" width="10.625" style="3" customWidth="1"/>
    <col min="26" max="28" width="17.75" style="3" customWidth="1"/>
    <col min="29" max="29" width="19.375" style="3" customWidth="1"/>
    <col min="30" max="30" width="30.25" style="3" customWidth="1"/>
    <col min="31" max="31" width="23.5" style="3" customWidth="1"/>
    <col min="32" max="32" width="17.625" style="3" customWidth="1"/>
    <col min="33" max="247" width="10.625" style="3" customWidth="1"/>
  </cols>
  <sheetData>
    <row r="1" spans="1:247" s="1" customFormat="1" ht="102.75" customHeight="1">
      <c r="A1" s="4"/>
      <c r="B1" s="233">
        <f>(B6)/40</f>
        <v>4.2437500000000004</v>
      </c>
      <c r="C1" s="234"/>
      <c r="D1" s="233">
        <f t="shared" ref="D1" si="0">(D6)/40</f>
        <v>4.2535714285714281</v>
      </c>
      <c r="E1" s="234"/>
      <c r="F1" s="233">
        <f t="shared" ref="F1" si="1">(F6)/40</f>
        <v>4.4398026315789476</v>
      </c>
      <c r="G1" s="234"/>
      <c r="H1" s="233">
        <f t="shared" ref="H1" si="2">(H6)/40</f>
        <v>3.987339743589744</v>
      </c>
      <c r="I1" s="234"/>
      <c r="J1" s="233">
        <f t="shared" ref="J1" si="3">(J6)/40</f>
        <v>4.4646875000000001</v>
      </c>
      <c r="K1" s="234"/>
      <c r="L1" s="233">
        <f t="shared" ref="L1" si="4">(L6)/40</f>
        <v>4.8224431818181817</v>
      </c>
      <c r="M1" s="234"/>
      <c r="N1" s="233">
        <f t="shared" ref="N1" si="5">(N6)/40</f>
        <v>4.6624999999999996</v>
      </c>
      <c r="O1" s="234"/>
      <c r="P1" s="36" t="s">
        <v>0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</row>
    <row r="2" spans="1:247" s="1" customFormat="1" ht="337.5" customHeight="1">
      <c r="A2" s="5"/>
      <c r="B2" s="235"/>
      <c r="C2" s="236"/>
      <c r="D2" s="237"/>
      <c r="E2" s="238"/>
      <c r="F2" s="235"/>
      <c r="G2" s="236"/>
      <c r="H2" s="239" t="s">
        <v>2</v>
      </c>
      <c r="I2" s="240"/>
      <c r="J2" s="239"/>
      <c r="K2" s="241"/>
      <c r="L2" s="239"/>
      <c r="M2" s="241"/>
      <c r="N2" s="242"/>
      <c r="O2" s="241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54" t="s">
        <v>3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</row>
    <row r="3" spans="1:247" s="1" customFormat="1" ht="84" customHeight="1">
      <c r="A3" s="115" t="s">
        <v>4</v>
      </c>
      <c r="B3" s="121">
        <f>Foglio1!F2</f>
        <v>197.16</v>
      </c>
      <c r="C3" s="121">
        <f>Foglio1!G2</f>
        <v>178.07999999999998</v>
      </c>
      <c r="D3" s="121">
        <f>Foglio1!F3</f>
        <v>161.54128440366972</v>
      </c>
      <c r="E3" s="121">
        <f>Foglio1!G3</f>
        <v>151.77064220183485</v>
      </c>
      <c r="F3" s="121">
        <f>Foglio1!F4</f>
        <v>163.81651376146789</v>
      </c>
      <c r="G3" s="121">
        <f>Foglio1!G4</f>
        <v>153.90825688073394</v>
      </c>
      <c r="H3" s="121">
        <f>Foglio1!F5</f>
        <v>161.51260504201682</v>
      </c>
      <c r="I3" s="121">
        <f>Foglio1!G5</f>
        <v>158.25630252100842</v>
      </c>
      <c r="J3" s="121">
        <f>Foglio1!F6</f>
        <v>178.17475728155341</v>
      </c>
      <c r="K3" s="121">
        <f>Foglio1!G6</f>
        <v>163.08737864077671</v>
      </c>
      <c r="L3" s="121">
        <f>Foglio1!F7</f>
        <v>209.17171717171718</v>
      </c>
      <c r="M3" s="121">
        <f>Foglio1!G7</f>
        <v>188.0858585858586</v>
      </c>
      <c r="N3" s="121">
        <f>Foglio1!F8</f>
        <v>207.88235294117646</v>
      </c>
      <c r="O3" s="121">
        <f>Foglio1!G8</f>
        <v>189.44117647058823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</row>
    <row r="4" spans="1:247" ht="30" customHeight="1">
      <c r="A4" s="6"/>
      <c r="B4" s="229" t="s">
        <v>5</v>
      </c>
      <c r="C4" s="230"/>
      <c r="D4" s="229" t="s">
        <v>6</v>
      </c>
      <c r="E4" s="230"/>
      <c r="F4" s="229" t="s">
        <v>7</v>
      </c>
      <c r="G4" s="230"/>
      <c r="H4" s="229" t="s">
        <v>8</v>
      </c>
      <c r="I4" s="230"/>
      <c r="J4" s="229" t="s">
        <v>9</v>
      </c>
      <c r="K4" s="230"/>
      <c r="L4" s="229" t="s">
        <v>10</v>
      </c>
      <c r="M4" s="230"/>
      <c r="N4" s="229" t="s">
        <v>11</v>
      </c>
      <c r="O4" s="230"/>
      <c r="R4" s="219" t="s">
        <v>12</v>
      </c>
      <c r="S4" s="220"/>
      <c r="T4" s="220"/>
      <c r="U4" s="220"/>
      <c r="V4" s="220"/>
      <c r="W4" s="220"/>
      <c r="X4" s="221"/>
    </row>
    <row r="5" spans="1:247" ht="51.75" customHeight="1">
      <c r="A5" s="7"/>
      <c r="B5" s="225">
        <v>45775</v>
      </c>
      <c r="C5" s="226"/>
      <c r="D5" s="225">
        <v>45776</v>
      </c>
      <c r="E5" s="226"/>
      <c r="F5" s="225">
        <v>45777</v>
      </c>
      <c r="G5" s="226"/>
      <c r="H5" s="225">
        <v>45778</v>
      </c>
      <c r="I5" s="226"/>
      <c r="J5" s="225">
        <v>45779</v>
      </c>
      <c r="K5" s="226"/>
      <c r="L5" s="225">
        <v>45780</v>
      </c>
      <c r="M5" s="226"/>
      <c r="N5" s="225">
        <v>45781</v>
      </c>
      <c r="O5" s="226"/>
      <c r="R5" s="222"/>
      <c r="S5" s="223"/>
      <c r="T5" s="223"/>
      <c r="U5" s="223"/>
      <c r="V5" s="223"/>
      <c r="W5" s="223"/>
      <c r="X5" s="224"/>
    </row>
    <row r="6" spans="1:247" s="2" customFormat="1" ht="74.25" customHeight="1">
      <c r="A6" s="8" t="s">
        <v>13</v>
      </c>
      <c r="B6" s="227">
        <f>Foglio1!H20</f>
        <v>169.75</v>
      </c>
      <c r="C6" s="228"/>
      <c r="D6" s="227">
        <f>Foglio1!H31</f>
        <v>170.14285714285714</v>
      </c>
      <c r="E6" s="228"/>
      <c r="F6" s="227">
        <f>Foglio1!H32</f>
        <v>177.59210526315789</v>
      </c>
      <c r="G6" s="228"/>
      <c r="H6" s="227">
        <f>Foglio1!H33</f>
        <v>159.49358974358975</v>
      </c>
      <c r="I6" s="228"/>
      <c r="J6" s="227">
        <f>Foglio1!H34</f>
        <v>178.58750000000001</v>
      </c>
      <c r="K6" s="228"/>
      <c r="L6" s="227">
        <f>Foglio1!H35</f>
        <v>192.89772727272725</v>
      </c>
      <c r="M6" s="228"/>
      <c r="N6" s="227">
        <f>Foglio1!H36</f>
        <v>186.5</v>
      </c>
      <c r="O6" s="228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</row>
    <row r="7" spans="1:247" s="2" customFormat="1" ht="32.1" customHeight="1">
      <c r="A7" s="8" t="s">
        <v>14</v>
      </c>
      <c r="B7" s="9"/>
      <c r="C7" s="10"/>
      <c r="D7" s="9"/>
      <c r="E7" s="10"/>
      <c r="F7" s="11"/>
      <c r="G7" s="12"/>
      <c r="H7" s="11"/>
      <c r="I7" s="12"/>
      <c r="J7" s="11"/>
      <c r="K7" s="12"/>
      <c r="L7" s="11"/>
      <c r="M7" s="12"/>
      <c r="N7" s="11"/>
      <c r="O7" s="12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</row>
    <row r="8" spans="1:247" ht="30" customHeight="1">
      <c r="A8" s="13"/>
      <c r="B8" s="14" t="s">
        <v>15</v>
      </c>
      <c r="C8" s="15" t="s">
        <v>16</v>
      </c>
      <c r="D8" s="9" t="s">
        <v>15</v>
      </c>
      <c r="E8" s="16" t="s">
        <v>16</v>
      </c>
      <c r="F8" s="9" t="s">
        <v>15</v>
      </c>
      <c r="G8" s="16" t="s">
        <v>16</v>
      </c>
      <c r="H8" s="9" t="s">
        <v>15</v>
      </c>
      <c r="I8" s="16" t="s">
        <v>16</v>
      </c>
      <c r="J8" s="9" t="s">
        <v>15</v>
      </c>
      <c r="K8" s="16" t="s">
        <v>16</v>
      </c>
      <c r="L8" s="9" t="s">
        <v>15</v>
      </c>
      <c r="M8" s="16" t="s">
        <v>16</v>
      </c>
      <c r="N8" s="9" t="s">
        <v>15</v>
      </c>
      <c r="O8" s="16" t="s">
        <v>16</v>
      </c>
    </row>
    <row r="9" spans="1:247" ht="69.95" customHeight="1">
      <c r="A9" s="17" t="s">
        <v>17</v>
      </c>
      <c r="B9" s="68" t="s">
        <v>88</v>
      </c>
      <c r="C9" s="57"/>
      <c r="D9" s="58" t="s">
        <v>77</v>
      </c>
      <c r="E9" s="59"/>
      <c r="F9" s="57" t="s">
        <v>19</v>
      </c>
      <c r="G9" s="60"/>
      <c r="H9" s="58" t="s">
        <v>105</v>
      </c>
      <c r="I9" s="58" t="s">
        <v>106</v>
      </c>
      <c r="J9" s="119" t="s">
        <v>19</v>
      </c>
      <c r="K9" s="57"/>
      <c r="L9" s="61" t="s">
        <v>25</v>
      </c>
      <c r="M9" s="62"/>
      <c r="N9" s="63" t="s">
        <v>25</v>
      </c>
      <c r="O9" s="57"/>
      <c r="R9" s="231"/>
      <c r="S9" s="210"/>
      <c r="T9" s="210"/>
      <c r="U9" s="210"/>
      <c r="V9" s="210"/>
      <c r="W9" s="210"/>
      <c r="X9" s="211"/>
      <c r="Z9" s="117">
        <v>104</v>
      </c>
      <c r="AA9" s="117">
        <v>77</v>
      </c>
      <c r="AB9" s="117">
        <f>Z9/AA9</f>
        <v>1.3506493506493507</v>
      </c>
      <c r="AC9" s="117">
        <f>AB9*124</f>
        <v>167.48051948051949</v>
      </c>
      <c r="AD9" s="117">
        <f>(AC9+Z9)/2</f>
        <v>135.74025974025975</v>
      </c>
      <c r="AE9" s="117">
        <f>(AD9+Z9)/2</f>
        <v>119.87012987012987</v>
      </c>
      <c r="AF9" s="117"/>
    </row>
    <row r="10" spans="1:247" ht="69.95" customHeight="1">
      <c r="A10" s="17" t="s">
        <v>22</v>
      </c>
      <c r="B10" s="68" t="s">
        <v>79</v>
      </c>
      <c r="C10" s="57"/>
      <c r="D10" s="114" t="s">
        <v>19</v>
      </c>
      <c r="E10" s="58"/>
      <c r="F10" s="57"/>
      <c r="G10" s="57" t="s">
        <v>37</v>
      </c>
      <c r="H10" s="59"/>
      <c r="I10" s="58" t="s">
        <v>109</v>
      </c>
      <c r="J10" s="57" t="s">
        <v>81</v>
      </c>
      <c r="K10" s="57"/>
      <c r="L10" s="61" t="s">
        <v>25</v>
      </c>
      <c r="M10" s="62"/>
      <c r="N10" s="63" t="s">
        <v>25</v>
      </c>
      <c r="O10" s="67"/>
      <c r="R10" s="232"/>
      <c r="S10" s="210"/>
      <c r="T10" s="210"/>
      <c r="U10" s="210"/>
      <c r="V10" s="210"/>
      <c r="W10" s="210"/>
      <c r="X10" s="211"/>
      <c r="Z10" s="117">
        <v>106</v>
      </c>
      <c r="AA10" s="117">
        <v>90</v>
      </c>
      <c r="AB10" s="117">
        <f t="shared" ref="AB10:AB15" si="6">Z10/AA10</f>
        <v>1.1777777777777778</v>
      </c>
      <c r="AC10" s="117">
        <f t="shared" ref="AC10:AC15" si="7">AB10*124</f>
        <v>146.04444444444445</v>
      </c>
      <c r="AD10" s="117">
        <f t="shared" ref="AD10:AD15" si="8">(AC10+Z10)/2</f>
        <v>126.02222222222223</v>
      </c>
      <c r="AE10" s="117">
        <f t="shared" ref="AE10:AE15" si="9">(AD10+Z10)/2</f>
        <v>116.01111111111112</v>
      </c>
    </row>
    <row r="11" spans="1:247" ht="69.95" customHeight="1">
      <c r="A11" s="18" t="s">
        <v>31</v>
      </c>
      <c r="B11" s="64" t="s">
        <v>25</v>
      </c>
      <c r="C11" s="68"/>
      <c r="D11" s="65" t="s">
        <v>25</v>
      </c>
      <c r="E11" s="58"/>
      <c r="F11" s="57" t="s">
        <v>81</v>
      </c>
      <c r="G11" s="60"/>
      <c r="H11" s="59" t="s">
        <v>36</v>
      </c>
      <c r="I11" s="59"/>
      <c r="J11" s="57" t="s">
        <v>44</v>
      </c>
      <c r="K11" s="57"/>
      <c r="L11" s="58" t="s">
        <v>82</v>
      </c>
      <c r="M11" s="66"/>
      <c r="N11" s="57" t="s">
        <v>79</v>
      </c>
      <c r="O11" s="67"/>
      <c r="R11" s="203"/>
      <c r="S11" s="210"/>
      <c r="T11" s="210"/>
      <c r="U11" s="210"/>
      <c r="V11" s="210"/>
      <c r="W11" s="210"/>
      <c r="X11" s="211"/>
      <c r="Z11" s="117">
        <v>109</v>
      </c>
      <c r="AA11" s="117">
        <v>97</v>
      </c>
      <c r="AB11" s="117">
        <f t="shared" si="6"/>
        <v>1.1237113402061856</v>
      </c>
      <c r="AC11" s="117">
        <f t="shared" si="7"/>
        <v>139.34020618556701</v>
      </c>
      <c r="AD11" s="117">
        <f>(AC11+Z11)/2</f>
        <v>124.17010309278351</v>
      </c>
      <c r="AE11" s="117">
        <f t="shared" si="9"/>
        <v>116.58505154639175</v>
      </c>
    </row>
    <row r="12" spans="1:247" ht="69.95" customHeight="1">
      <c r="A12" s="18" t="s">
        <v>35</v>
      </c>
      <c r="B12" s="68" t="s">
        <v>32</v>
      </c>
      <c r="C12" s="57"/>
      <c r="D12" s="65"/>
      <c r="E12" s="58" t="s">
        <v>30</v>
      </c>
      <c r="F12" s="60" t="s">
        <v>25</v>
      </c>
      <c r="G12" s="116"/>
      <c r="H12" s="69" t="s">
        <v>25</v>
      </c>
      <c r="I12" s="114"/>
      <c r="J12" s="122" t="s">
        <v>19</v>
      </c>
      <c r="K12" s="57"/>
      <c r="L12" s="114" t="s">
        <v>19</v>
      </c>
      <c r="M12" s="118"/>
      <c r="N12" s="116" t="s">
        <v>82</v>
      </c>
      <c r="O12" s="70"/>
      <c r="R12" s="203"/>
      <c r="S12" s="210"/>
      <c r="T12" s="210"/>
      <c r="U12" s="210"/>
      <c r="V12" s="210"/>
      <c r="W12" s="210"/>
      <c r="X12" s="211"/>
      <c r="Z12" s="117">
        <v>127</v>
      </c>
      <c r="AA12" s="117">
        <v>105</v>
      </c>
      <c r="AB12" s="117">
        <f t="shared" si="6"/>
        <v>1.2095238095238094</v>
      </c>
      <c r="AC12" s="117">
        <f t="shared" si="7"/>
        <v>149.98095238095237</v>
      </c>
      <c r="AD12" s="117">
        <f t="shared" si="8"/>
        <v>138.49047619047619</v>
      </c>
      <c r="AE12" s="117">
        <f t="shared" si="9"/>
        <v>132.74523809523811</v>
      </c>
    </row>
    <row r="13" spans="1:247" ht="69.95" customHeight="1">
      <c r="A13" s="19" t="s">
        <v>40</v>
      </c>
      <c r="B13" s="64"/>
      <c r="C13" s="116" t="s">
        <v>41</v>
      </c>
      <c r="D13" s="65"/>
      <c r="E13" s="58" t="s">
        <v>83</v>
      </c>
      <c r="F13" s="60"/>
      <c r="G13" s="60" t="s">
        <v>25</v>
      </c>
      <c r="H13" s="69"/>
      <c r="I13" s="114" t="s">
        <v>41</v>
      </c>
      <c r="J13" s="57"/>
      <c r="K13" s="116" t="s">
        <v>41</v>
      </c>
      <c r="L13" s="58"/>
      <c r="M13" s="114" t="s">
        <v>41</v>
      </c>
      <c r="N13" s="57"/>
      <c r="O13" s="70" t="s">
        <v>41</v>
      </c>
      <c r="R13" s="203"/>
      <c r="S13" s="210"/>
      <c r="T13" s="210"/>
      <c r="U13" s="210"/>
      <c r="V13" s="210"/>
      <c r="W13" s="210"/>
      <c r="X13" s="211"/>
      <c r="Z13" s="117">
        <v>131</v>
      </c>
      <c r="AA13" s="117">
        <v>96</v>
      </c>
      <c r="AB13" s="117">
        <f t="shared" si="6"/>
        <v>1.3645833333333333</v>
      </c>
      <c r="AC13" s="117">
        <f t="shared" si="7"/>
        <v>169.20833333333331</v>
      </c>
      <c r="AD13" s="117">
        <f t="shared" si="8"/>
        <v>150.10416666666666</v>
      </c>
      <c r="AE13" s="117">
        <f t="shared" si="9"/>
        <v>140.55208333333331</v>
      </c>
    </row>
    <row r="14" spans="1:247" ht="69.95" customHeight="1">
      <c r="A14" s="56" t="s">
        <v>43</v>
      </c>
      <c r="B14" s="72" t="s">
        <v>34</v>
      </c>
      <c r="C14" s="75"/>
      <c r="D14" s="76" t="s">
        <v>34</v>
      </c>
      <c r="E14" s="73"/>
      <c r="F14" s="72" t="s">
        <v>34</v>
      </c>
      <c r="G14" s="72"/>
      <c r="H14" s="73" t="s">
        <v>82</v>
      </c>
      <c r="I14" s="77"/>
      <c r="J14" s="74" t="s">
        <v>25</v>
      </c>
      <c r="K14" s="72"/>
      <c r="L14" s="73" t="s">
        <v>44</v>
      </c>
      <c r="M14" s="73"/>
      <c r="N14" s="72" t="s">
        <v>44</v>
      </c>
      <c r="O14" s="72"/>
      <c r="R14" s="203"/>
      <c r="S14" s="210"/>
      <c r="T14" s="210"/>
      <c r="U14" s="210"/>
      <c r="V14" s="210"/>
      <c r="W14" s="210"/>
      <c r="X14" s="211"/>
      <c r="Z14" s="117">
        <v>143</v>
      </c>
      <c r="AA14" s="117">
        <v>83</v>
      </c>
      <c r="AB14" s="117">
        <f t="shared" si="6"/>
        <v>1.7228915662650603</v>
      </c>
      <c r="AC14" s="117">
        <f t="shared" si="7"/>
        <v>213.63855421686748</v>
      </c>
      <c r="AD14" s="117">
        <f t="shared" si="8"/>
        <v>178.31927710843374</v>
      </c>
      <c r="AE14" s="117">
        <f t="shared" si="9"/>
        <v>160.65963855421688</v>
      </c>
    </row>
    <row r="15" spans="1:247" ht="69.75" customHeight="1">
      <c r="A15" s="56" t="s">
        <v>45</v>
      </c>
      <c r="B15" s="74"/>
      <c r="C15" s="75" t="s">
        <v>48</v>
      </c>
      <c r="D15" s="77"/>
      <c r="E15" s="73" t="s">
        <v>85</v>
      </c>
      <c r="F15" s="79"/>
      <c r="G15" s="79" t="s">
        <v>25</v>
      </c>
      <c r="H15" s="77"/>
      <c r="I15" s="73" t="s">
        <v>47</v>
      </c>
      <c r="J15" s="74"/>
      <c r="K15" s="75" t="s">
        <v>48</v>
      </c>
      <c r="L15" s="77"/>
      <c r="M15" s="73" t="s">
        <v>48</v>
      </c>
      <c r="N15" s="123" t="s">
        <v>23</v>
      </c>
      <c r="O15" s="72" t="s">
        <v>48</v>
      </c>
      <c r="R15" s="164"/>
      <c r="S15" s="162"/>
      <c r="T15" s="162"/>
      <c r="U15" s="162"/>
      <c r="V15" s="162"/>
      <c r="W15" s="162"/>
      <c r="X15" s="163"/>
      <c r="Z15" s="117">
        <v>174</v>
      </c>
      <c r="AA15" s="117">
        <v>101</v>
      </c>
      <c r="AB15" s="117">
        <f t="shared" si="6"/>
        <v>1.7227722772277227</v>
      </c>
      <c r="AC15" s="117">
        <f t="shared" si="7"/>
        <v>213.62376237623761</v>
      </c>
      <c r="AD15" s="117">
        <f t="shared" si="8"/>
        <v>193.8118811881188</v>
      </c>
      <c r="AE15" s="117">
        <f t="shared" si="9"/>
        <v>183.90594059405942</v>
      </c>
    </row>
    <row r="16" spans="1:247" ht="69.75" customHeight="1">
      <c r="A16" s="56" t="s">
        <v>49</v>
      </c>
      <c r="B16" s="74"/>
      <c r="C16" s="75"/>
      <c r="D16" s="77"/>
      <c r="E16" s="73"/>
      <c r="F16" s="74"/>
      <c r="G16" s="72"/>
      <c r="H16" s="73"/>
      <c r="I16" s="73" t="s">
        <v>86</v>
      </c>
      <c r="J16" s="74"/>
      <c r="K16" s="72"/>
      <c r="L16" s="77"/>
      <c r="M16" s="73"/>
      <c r="N16" s="72" t="s">
        <v>52</v>
      </c>
      <c r="O16" s="72"/>
      <c r="R16" s="164"/>
      <c r="S16" s="162"/>
      <c r="T16" s="162"/>
      <c r="U16" s="162"/>
      <c r="V16" s="162"/>
      <c r="W16" s="162"/>
      <c r="X16" s="163"/>
      <c r="Z16" s="117"/>
      <c r="AA16" s="117"/>
      <c r="AB16" s="117"/>
      <c r="AC16" s="117"/>
      <c r="AD16" s="117"/>
    </row>
    <row r="17" spans="1:27" ht="69.95" customHeight="1">
      <c r="A17" s="56" t="s">
        <v>53</v>
      </c>
      <c r="B17" s="78"/>
      <c r="C17" s="75"/>
      <c r="D17" s="76"/>
      <c r="E17" s="73"/>
      <c r="F17" s="71"/>
      <c r="G17" s="72" t="s">
        <v>48</v>
      </c>
      <c r="H17" s="73"/>
      <c r="I17" s="73"/>
      <c r="J17" s="71"/>
      <c r="K17" s="72"/>
      <c r="L17" s="73"/>
      <c r="M17" s="73"/>
      <c r="N17" s="72"/>
      <c r="O17" s="72"/>
      <c r="R17" s="164"/>
      <c r="S17" s="162"/>
      <c r="T17" s="162"/>
      <c r="U17" s="162"/>
      <c r="V17" s="162"/>
      <c r="W17" s="162"/>
      <c r="X17" s="163"/>
    </row>
    <row r="18" spans="1:27" s="3" customFormat="1" ht="69.95" customHeight="1">
      <c r="A18" s="56" t="s">
        <v>54</v>
      </c>
      <c r="B18" s="71" t="s">
        <v>52</v>
      </c>
      <c r="C18" s="72"/>
      <c r="D18" s="73" t="s">
        <v>52</v>
      </c>
      <c r="E18" s="73"/>
      <c r="F18" s="72" t="s">
        <v>52</v>
      </c>
      <c r="G18" s="72"/>
      <c r="H18" s="73" t="s">
        <v>52</v>
      </c>
      <c r="I18" s="73"/>
      <c r="J18" s="72" t="s">
        <v>52</v>
      </c>
      <c r="K18" s="72"/>
      <c r="L18" s="73" t="s">
        <v>52</v>
      </c>
      <c r="M18" s="73"/>
      <c r="N18" s="79" t="s">
        <v>25</v>
      </c>
      <c r="O18" s="72"/>
      <c r="R18" s="203"/>
      <c r="S18" s="210"/>
      <c r="T18" s="210"/>
      <c r="U18" s="210"/>
      <c r="V18" s="210"/>
      <c r="W18" s="210"/>
      <c r="X18" s="211"/>
    </row>
    <row r="19" spans="1:27" s="3" customFormat="1" ht="69.95" customHeight="1">
      <c r="A19" s="20"/>
      <c r="B19" s="21"/>
      <c r="C19" s="22"/>
      <c r="D19" s="22"/>
      <c r="E19" s="22"/>
      <c r="F19" s="22"/>
      <c r="G19" s="22"/>
      <c r="H19" s="22"/>
      <c r="I19" s="22"/>
      <c r="J19" s="38"/>
      <c r="K19" s="22"/>
      <c r="L19" s="22"/>
      <c r="M19" s="22"/>
      <c r="N19" s="22"/>
      <c r="O19" s="22"/>
      <c r="R19" s="203"/>
      <c r="S19" s="210"/>
      <c r="T19" s="210"/>
      <c r="U19" s="210"/>
      <c r="V19" s="210"/>
      <c r="W19" s="210"/>
      <c r="X19" s="211"/>
    </row>
    <row r="20" spans="1:27" s="3" customFormat="1" ht="69.95" customHeight="1">
      <c r="A20" s="212"/>
      <c r="B20" s="214" t="s">
        <v>55</v>
      </c>
      <c r="C20" s="215"/>
      <c r="D20" s="216" t="s">
        <v>6</v>
      </c>
      <c r="E20" s="215"/>
      <c r="F20" s="216" t="s">
        <v>7</v>
      </c>
      <c r="G20" s="215"/>
      <c r="H20" s="216" t="s">
        <v>8</v>
      </c>
      <c r="I20" s="215"/>
      <c r="J20" s="216" t="s">
        <v>9</v>
      </c>
      <c r="K20" s="215"/>
      <c r="L20" s="216" t="s">
        <v>10</v>
      </c>
      <c r="M20" s="215"/>
      <c r="N20" s="216" t="s">
        <v>11</v>
      </c>
      <c r="O20" s="215"/>
    </row>
    <row r="21" spans="1:27" s="3" customFormat="1" ht="42.75" customHeight="1">
      <c r="A21" s="213"/>
      <c r="B21" s="217">
        <v>45740</v>
      </c>
      <c r="C21" s="218"/>
      <c r="D21" s="217">
        <v>45741</v>
      </c>
      <c r="E21" s="218"/>
      <c r="F21" s="217">
        <v>45742</v>
      </c>
      <c r="G21" s="218"/>
      <c r="H21" s="217">
        <v>45743</v>
      </c>
      <c r="I21" s="218"/>
      <c r="J21" s="217">
        <v>45744</v>
      </c>
      <c r="K21" s="218"/>
      <c r="L21" s="217">
        <v>45745</v>
      </c>
      <c r="M21" s="218"/>
      <c r="N21" s="217">
        <v>45746</v>
      </c>
      <c r="O21" s="218"/>
      <c r="P21" s="53"/>
    </row>
    <row r="22" spans="1:27" s="3" customFormat="1" ht="69.95" customHeight="1">
      <c r="A22" s="23" t="s">
        <v>56</v>
      </c>
      <c r="B22" s="109"/>
      <c r="C22" s="106"/>
      <c r="D22" s="107"/>
      <c r="E22" s="108"/>
      <c r="F22" s="109"/>
      <c r="G22" s="106"/>
      <c r="H22" s="107" t="s">
        <v>57</v>
      </c>
      <c r="I22" s="108" t="s">
        <v>57</v>
      </c>
      <c r="J22" s="109" t="s">
        <v>57</v>
      </c>
      <c r="K22" s="106" t="s">
        <v>57</v>
      </c>
      <c r="L22" s="110" t="s">
        <v>25</v>
      </c>
      <c r="M22" s="111"/>
      <c r="N22" s="105" t="s">
        <v>25</v>
      </c>
      <c r="O22" s="112"/>
      <c r="R22" s="203"/>
      <c r="S22" s="196"/>
      <c r="T22" s="196"/>
      <c r="U22" s="196"/>
      <c r="V22" s="196"/>
      <c r="W22" s="196"/>
      <c r="X22" s="197"/>
    </row>
    <row r="23" spans="1:27" s="3" customFormat="1" ht="69.75" customHeight="1">
      <c r="A23" s="23" t="s">
        <v>31</v>
      </c>
      <c r="B23" s="109" t="s">
        <v>57</v>
      </c>
      <c r="C23" s="106" t="s">
        <v>57</v>
      </c>
      <c r="D23" s="82" t="s">
        <v>58</v>
      </c>
      <c r="E23" s="83" t="s">
        <v>57</v>
      </c>
      <c r="F23" s="80" t="s">
        <v>57</v>
      </c>
      <c r="G23" s="80" t="s">
        <v>57</v>
      </c>
      <c r="H23" s="102" t="s">
        <v>25</v>
      </c>
      <c r="I23" s="102" t="s">
        <v>25</v>
      </c>
      <c r="J23" s="109" t="s">
        <v>60</v>
      </c>
      <c r="K23" s="106"/>
      <c r="L23" s="86" t="s">
        <v>57</v>
      </c>
      <c r="M23" s="84" t="s">
        <v>57</v>
      </c>
      <c r="N23" s="87" t="s">
        <v>57</v>
      </c>
      <c r="O23" s="88" t="s">
        <v>57</v>
      </c>
      <c r="R23" s="203"/>
      <c r="S23" s="196"/>
      <c r="T23" s="196"/>
      <c r="U23" s="196"/>
      <c r="V23" s="196"/>
      <c r="W23" s="196"/>
      <c r="X23" s="197"/>
    </row>
    <row r="24" spans="1:27" s="3" customFormat="1" ht="69.75" customHeight="1">
      <c r="A24" s="23" t="s">
        <v>62</v>
      </c>
      <c r="B24" s="80" t="s">
        <v>60</v>
      </c>
      <c r="C24" s="81"/>
      <c r="D24" s="97" t="s">
        <v>60</v>
      </c>
      <c r="E24" s="102"/>
      <c r="F24" s="80" t="s">
        <v>60</v>
      </c>
      <c r="G24" s="81"/>
      <c r="H24" s="86" t="s">
        <v>60</v>
      </c>
      <c r="I24" s="90"/>
      <c r="J24" s="80" t="s">
        <v>25</v>
      </c>
      <c r="K24" s="81"/>
      <c r="L24" s="86" t="s">
        <v>60</v>
      </c>
      <c r="M24" s="86"/>
      <c r="N24" s="91" t="s">
        <v>60</v>
      </c>
      <c r="O24" s="92"/>
      <c r="R24" s="164"/>
      <c r="S24" s="165"/>
      <c r="T24" s="165"/>
      <c r="U24" s="165"/>
      <c r="V24" s="165"/>
      <c r="W24" s="165"/>
      <c r="X24" s="166"/>
    </row>
    <row r="25" spans="1:27" s="3" customFormat="1" ht="69.95" customHeight="1">
      <c r="A25" s="52"/>
      <c r="B25" s="80"/>
      <c r="C25" s="81"/>
      <c r="D25" s="86"/>
      <c r="E25" s="89"/>
      <c r="F25" s="80"/>
      <c r="G25" s="81"/>
      <c r="H25" s="113"/>
      <c r="I25" s="113"/>
      <c r="J25" s="85"/>
      <c r="K25" s="81"/>
      <c r="L25" s="86"/>
      <c r="M25" s="86"/>
      <c r="N25" s="87"/>
      <c r="O25" s="92"/>
      <c r="R25" s="167"/>
      <c r="S25" s="165"/>
      <c r="T25" s="165"/>
      <c r="U25" s="165"/>
      <c r="V25" s="165"/>
      <c r="W25" s="165"/>
      <c r="X25" s="166"/>
    </row>
    <row r="26" spans="1:27" s="3" customFormat="1" ht="69.95" customHeight="1">
      <c r="A26" s="204" t="s">
        <v>64</v>
      </c>
      <c r="B26" s="206" t="s">
        <v>55</v>
      </c>
      <c r="C26" s="207"/>
      <c r="D26" s="206" t="s">
        <v>6</v>
      </c>
      <c r="E26" s="207"/>
      <c r="F26" s="206" t="s">
        <v>7</v>
      </c>
      <c r="G26" s="207"/>
      <c r="H26" s="206" t="s">
        <v>8</v>
      </c>
      <c r="I26" s="207"/>
      <c r="J26" s="206" t="s">
        <v>9</v>
      </c>
      <c r="K26" s="207"/>
      <c r="L26" s="206" t="s">
        <v>10</v>
      </c>
      <c r="M26" s="207"/>
      <c r="N26" s="206" t="s">
        <v>11</v>
      </c>
      <c r="O26" s="207"/>
      <c r="R26" s="40"/>
      <c r="S26" s="40"/>
      <c r="T26" s="40"/>
      <c r="U26" s="40"/>
      <c r="V26" s="40"/>
      <c r="W26" s="40"/>
      <c r="X26" s="40"/>
    </row>
    <row r="27" spans="1:27" s="3" customFormat="1" ht="48.75" customHeight="1">
      <c r="A27" s="205"/>
      <c r="B27" s="208">
        <v>45740</v>
      </c>
      <c r="C27" s="209"/>
      <c r="D27" s="208">
        <v>45741</v>
      </c>
      <c r="E27" s="209"/>
      <c r="F27" s="208">
        <v>45742</v>
      </c>
      <c r="G27" s="209"/>
      <c r="H27" s="208">
        <v>45743</v>
      </c>
      <c r="I27" s="209"/>
      <c r="J27" s="208">
        <v>45744</v>
      </c>
      <c r="K27" s="209"/>
      <c r="L27" s="208">
        <v>45745</v>
      </c>
      <c r="M27" s="209"/>
      <c r="N27" s="208">
        <v>45746</v>
      </c>
      <c r="O27" s="209"/>
    </row>
    <row r="28" spans="1:27" s="3" customFormat="1" ht="62.25" customHeight="1">
      <c r="A28" s="24" t="s">
        <v>65</v>
      </c>
      <c r="B28" s="96" t="s">
        <v>66</v>
      </c>
      <c r="C28" s="94"/>
      <c r="D28" s="95" t="s">
        <v>66</v>
      </c>
      <c r="E28" s="84"/>
      <c r="F28" s="91" t="s">
        <v>25</v>
      </c>
      <c r="G28" s="91"/>
      <c r="H28" s="97" t="s">
        <v>66</v>
      </c>
      <c r="I28" s="102"/>
      <c r="J28" s="96" t="s">
        <v>66</v>
      </c>
      <c r="K28" s="88"/>
      <c r="L28" s="86" t="s">
        <v>25</v>
      </c>
      <c r="M28" s="84"/>
      <c r="N28" s="87" t="s">
        <v>66</v>
      </c>
      <c r="O28" s="96"/>
      <c r="R28" s="164"/>
      <c r="S28" s="162"/>
      <c r="T28" s="162"/>
      <c r="U28" s="162"/>
      <c r="V28" s="162"/>
      <c r="W28" s="162"/>
      <c r="X28" s="163"/>
      <c r="Y28" s="36"/>
    </row>
    <row r="29" spans="1:27" s="3" customFormat="1" ht="69.95" customHeight="1">
      <c r="A29" s="55" t="s">
        <v>67</v>
      </c>
      <c r="B29" s="91"/>
      <c r="C29" s="94" t="s">
        <v>68</v>
      </c>
      <c r="D29" s="97"/>
      <c r="E29" s="98" t="s">
        <v>68</v>
      </c>
      <c r="F29" s="91"/>
      <c r="G29" s="94" t="s">
        <v>68</v>
      </c>
      <c r="H29" s="97" t="s">
        <v>25</v>
      </c>
      <c r="I29" s="99"/>
      <c r="J29" s="100" t="s">
        <v>25</v>
      </c>
      <c r="K29" s="100"/>
      <c r="L29" s="101"/>
      <c r="M29" s="101" t="s">
        <v>68</v>
      </c>
      <c r="N29" s="91"/>
      <c r="O29" s="94"/>
      <c r="R29" s="195"/>
      <c r="S29" s="196"/>
      <c r="T29" s="196"/>
      <c r="U29" s="196"/>
      <c r="V29" s="196"/>
      <c r="W29" s="196"/>
      <c r="X29" s="197"/>
      <c r="Z29" s="41"/>
      <c r="AA29" s="41"/>
    </row>
    <row r="30" spans="1:27" s="3" customFormat="1" ht="69.95" customHeight="1">
      <c r="A30" s="24" t="s">
        <v>69</v>
      </c>
      <c r="B30" s="93" t="s">
        <v>25</v>
      </c>
      <c r="C30" s="93"/>
      <c r="D30" s="102" t="s">
        <v>25</v>
      </c>
      <c r="E30" s="97"/>
      <c r="F30" s="91" t="s">
        <v>71</v>
      </c>
      <c r="G30" s="94"/>
      <c r="H30" s="97"/>
      <c r="I30" s="99" t="s">
        <v>68</v>
      </c>
      <c r="J30" s="91"/>
      <c r="K30" s="94" t="s">
        <v>68</v>
      </c>
      <c r="L30" s="103" t="s">
        <v>71</v>
      </c>
      <c r="M30" s="99"/>
      <c r="N30" s="93" t="s">
        <v>25</v>
      </c>
      <c r="O30" s="91" t="s">
        <v>68</v>
      </c>
      <c r="R30" s="195"/>
      <c r="S30" s="196"/>
      <c r="T30" s="196"/>
      <c r="U30" s="196"/>
      <c r="V30" s="196"/>
      <c r="W30" s="196"/>
      <c r="X30" s="197"/>
      <c r="Y30" s="41"/>
      <c r="Z30" s="41"/>
      <c r="AA30" s="41"/>
    </row>
    <row r="31" spans="1:27" s="3" customFormat="1" ht="69.95" customHeight="1">
      <c r="A31" s="24" t="s">
        <v>72</v>
      </c>
      <c r="B31" s="93"/>
      <c r="C31" s="94"/>
      <c r="D31" s="97"/>
      <c r="E31" s="98"/>
      <c r="F31" s="91"/>
      <c r="G31" s="94"/>
      <c r="H31" s="97"/>
      <c r="I31" s="99"/>
      <c r="J31" s="91"/>
      <c r="K31" s="94"/>
      <c r="L31" s="104"/>
      <c r="M31" s="99"/>
      <c r="N31" s="91"/>
      <c r="O31" s="94"/>
      <c r="R31" s="195"/>
      <c r="S31" s="196"/>
      <c r="T31" s="196"/>
      <c r="U31" s="196"/>
      <c r="V31" s="196"/>
      <c r="W31" s="196"/>
      <c r="X31" s="197"/>
      <c r="Y31" s="41"/>
      <c r="Z31" s="41"/>
      <c r="AA31" s="41"/>
    </row>
    <row r="32" spans="1:27" s="3" customFormat="1" ht="69.75" customHeight="1">
      <c r="A32" s="25" t="s">
        <v>73</v>
      </c>
      <c r="B32" s="198"/>
      <c r="C32" s="199"/>
      <c r="D32" s="198"/>
      <c r="E32" s="199"/>
      <c r="F32" s="198"/>
      <c r="G32" s="199"/>
      <c r="H32" s="198"/>
      <c r="I32" s="199"/>
      <c r="J32" s="200"/>
      <c r="K32" s="201"/>
      <c r="L32" s="202" t="s">
        <v>3</v>
      </c>
      <c r="M32" s="199"/>
      <c r="N32" s="198"/>
      <c r="O32" s="199"/>
    </row>
    <row r="33" spans="1:247" s="3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247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247" ht="58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247" ht="36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247" ht="24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247" s="2" customFormat="1" ht="24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</row>
    <row r="39" spans="1:247" ht="22.5" customHeight="1"/>
    <row r="40" spans="1:247" ht="22.5" customHeight="1"/>
    <row r="41" spans="1:247" ht="22.5" customHeight="1"/>
    <row r="42" spans="1:247" ht="22.5" customHeight="1"/>
    <row r="43" spans="1:247" ht="23.1" customHeight="1"/>
    <row r="44" spans="1:247" ht="22.5" customHeight="1"/>
    <row r="45" spans="1:247" ht="22.5" customHeight="1"/>
    <row r="46" spans="1:247" ht="22.5" customHeight="1"/>
    <row r="47" spans="1:247" ht="22.5" customHeight="1"/>
    <row r="48" spans="1:247" s="3" customFormat="1" ht="22.5" customHeight="1"/>
    <row r="49" spans="1:15" s="3" customFormat="1" ht="21.75" customHeight="1">
      <c r="A49" s="26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</row>
    <row r="50" spans="1:15" s="3" customFormat="1" ht="0.95" customHeight="1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</row>
    <row r="51" spans="1:15" s="3" customFormat="1" ht="21.75" customHeight="1">
      <c r="A51" s="27"/>
      <c r="B51" s="28"/>
      <c r="C51" s="171"/>
      <c r="D51" s="29"/>
      <c r="E51" s="171"/>
      <c r="F51" s="29"/>
      <c r="G51" s="171"/>
      <c r="H51" s="29"/>
      <c r="I51" s="171"/>
      <c r="J51" s="29"/>
      <c r="K51" s="171"/>
      <c r="L51" s="28"/>
      <c r="M51" s="172"/>
      <c r="N51" s="32"/>
      <c r="O51" s="172"/>
    </row>
    <row r="52" spans="1:15" s="3" customFormat="1" ht="21.75" customHeight="1">
      <c r="A52" s="27"/>
      <c r="B52" s="174"/>
      <c r="C52" s="171"/>
      <c r="D52" s="29"/>
      <c r="E52" s="171"/>
      <c r="F52" s="30"/>
      <c r="G52" s="171"/>
      <c r="H52" s="174"/>
      <c r="I52" s="171"/>
      <c r="J52" s="30"/>
      <c r="K52" s="172"/>
      <c r="L52" s="29"/>
      <c r="M52" s="171"/>
      <c r="N52" s="29"/>
      <c r="O52" s="171"/>
    </row>
    <row r="53" spans="1:15" s="3" customFormat="1" ht="21.75" customHeight="1">
      <c r="A53" s="31"/>
      <c r="B53" s="29"/>
      <c r="C53" s="172"/>
      <c r="D53" s="32"/>
      <c r="E53" s="171"/>
      <c r="F53" s="32"/>
      <c r="G53" s="171"/>
      <c r="H53" s="29"/>
      <c r="I53" s="171"/>
      <c r="J53" s="32"/>
      <c r="K53" s="171"/>
      <c r="L53" s="32"/>
      <c r="M53" s="171"/>
      <c r="N53" s="32"/>
      <c r="O53" s="172"/>
    </row>
    <row r="54" spans="1:15" s="3" customFormat="1" ht="21.75" customHeight="1">
      <c r="A54" s="33"/>
      <c r="B54" s="29"/>
      <c r="C54" s="171"/>
      <c r="D54" s="29"/>
      <c r="E54" s="171"/>
      <c r="F54" s="29"/>
      <c r="G54" s="171"/>
      <c r="H54" s="29"/>
      <c r="I54" s="171"/>
      <c r="J54" s="32"/>
      <c r="K54" s="172"/>
      <c r="L54" s="29"/>
      <c r="M54" s="171"/>
      <c r="N54" s="29"/>
      <c r="O54" s="172"/>
    </row>
    <row r="55" spans="1:15" s="3" customFormat="1" ht="21.75" customHeight="1">
      <c r="A55" s="31"/>
      <c r="B55" s="29"/>
      <c r="C55" s="171"/>
      <c r="D55" s="29"/>
      <c r="E55" s="171"/>
      <c r="F55" s="29"/>
      <c r="G55" s="171"/>
      <c r="H55" s="174"/>
      <c r="I55" s="172"/>
      <c r="J55" s="174"/>
      <c r="K55" s="171"/>
      <c r="L55" s="32"/>
      <c r="M55" s="172"/>
      <c r="N55" s="29"/>
      <c r="O55" s="171"/>
    </row>
    <row r="56" spans="1:15" s="3" customFormat="1" ht="21.75" customHeight="1">
      <c r="A56" s="33"/>
      <c r="B56" s="174"/>
      <c r="C56" s="172"/>
      <c r="D56" s="171"/>
      <c r="E56" s="172"/>
      <c r="F56" s="174"/>
      <c r="G56" s="172"/>
      <c r="H56" s="174"/>
      <c r="I56" s="172"/>
      <c r="J56" s="30"/>
      <c r="K56" s="172"/>
      <c r="L56" s="29"/>
      <c r="M56" s="172"/>
      <c r="N56" s="171"/>
      <c r="O56" s="172"/>
    </row>
    <row r="57" spans="1:15" s="3" customFormat="1" ht="21.75" customHeight="1">
      <c r="A57" s="33"/>
      <c r="B57" s="174"/>
      <c r="C57" s="172"/>
      <c r="D57" s="171"/>
      <c r="E57" s="172"/>
      <c r="F57" s="174"/>
      <c r="G57" s="172"/>
      <c r="H57" s="174"/>
      <c r="I57" s="172"/>
      <c r="J57" s="30"/>
      <c r="K57" s="172"/>
      <c r="L57" s="29"/>
      <c r="M57" s="172"/>
      <c r="N57" s="171"/>
      <c r="O57" s="172"/>
    </row>
    <row r="58" spans="1:15" s="3" customFormat="1" ht="21.75" customHeight="1">
      <c r="A58" s="33"/>
      <c r="B58" s="29"/>
      <c r="C58" s="172"/>
      <c r="D58" s="29"/>
      <c r="E58" s="172"/>
      <c r="F58" s="32"/>
      <c r="G58" s="172"/>
      <c r="H58" s="29"/>
      <c r="I58" s="172"/>
      <c r="J58" s="32"/>
      <c r="K58" s="172"/>
      <c r="L58" s="29"/>
      <c r="M58" s="172"/>
      <c r="N58" s="29"/>
      <c r="O58" s="171"/>
    </row>
    <row r="59" spans="1:15" s="3" customFormat="1" ht="21.95" customHeight="1">
      <c r="A59" s="33"/>
      <c r="B59" s="34"/>
      <c r="C59" s="172"/>
      <c r="D59" s="32"/>
      <c r="E59" s="172"/>
      <c r="F59" s="32"/>
      <c r="G59" s="172"/>
      <c r="H59" s="34"/>
      <c r="I59" s="172"/>
      <c r="J59" s="34"/>
      <c r="K59" s="172"/>
      <c r="L59" s="34"/>
      <c r="M59" s="172"/>
      <c r="N59" s="34"/>
      <c r="O59" s="172"/>
    </row>
    <row r="60" spans="1:15" s="3" customFormat="1" ht="0.95" customHeight="1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</row>
    <row r="61" spans="1:15" s="3" customFormat="1" ht="21.95" customHeight="1">
      <c r="A61" s="35"/>
      <c r="B61" s="29"/>
      <c r="C61" s="32"/>
      <c r="D61" s="32"/>
      <c r="E61" s="32"/>
      <c r="F61" s="32"/>
      <c r="G61" s="32"/>
      <c r="H61" s="32"/>
      <c r="I61" s="32"/>
      <c r="J61" s="29"/>
      <c r="K61" s="32"/>
      <c r="L61" s="174"/>
      <c r="M61" s="32"/>
      <c r="N61" s="29"/>
      <c r="O61" s="32"/>
    </row>
    <row r="62" spans="1:15" s="3" customFormat="1" ht="21.95" customHeight="1">
      <c r="A62" s="35"/>
      <c r="B62" s="32"/>
      <c r="C62" s="32"/>
      <c r="D62" s="32"/>
      <c r="E62" s="172"/>
      <c r="F62" s="32"/>
      <c r="G62" s="172"/>
      <c r="H62" s="32"/>
      <c r="I62" s="32"/>
      <c r="J62" s="32"/>
      <c r="K62" s="169"/>
      <c r="L62" s="32"/>
      <c r="M62" s="32"/>
      <c r="N62" s="169"/>
      <c r="O62" s="172"/>
    </row>
    <row r="63" spans="1:15" s="3" customFormat="1" ht="21.95" customHeight="1">
      <c r="A63" s="35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9"/>
      <c r="O63" s="32"/>
    </row>
    <row r="64" spans="1:15" s="3" customFormat="1" ht="21.95" customHeight="1">
      <c r="A64" s="42"/>
      <c r="B64" s="32"/>
      <c r="C64" s="43"/>
      <c r="D64" s="32"/>
      <c r="E64" s="43"/>
      <c r="F64" s="32"/>
      <c r="G64" s="43"/>
      <c r="H64" s="32"/>
      <c r="I64" s="43"/>
      <c r="J64" s="32"/>
      <c r="K64" s="43"/>
      <c r="L64" s="32"/>
      <c r="M64" s="43"/>
      <c r="N64" s="32"/>
      <c r="O64" s="43"/>
    </row>
    <row r="65" spans="1:15" s="3" customFormat="1" ht="0.95" customHeight="1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</row>
    <row r="66" spans="1:15" s="3" customFormat="1" ht="21.95" customHeight="1">
      <c r="A66" s="169"/>
      <c r="B66" s="172"/>
      <c r="C66" s="34"/>
      <c r="D66" s="169"/>
      <c r="E66" s="169"/>
      <c r="F66" s="172"/>
      <c r="G66" s="169"/>
      <c r="H66" s="172"/>
      <c r="I66" s="169"/>
      <c r="J66" s="172"/>
      <c r="K66" s="169"/>
      <c r="L66" s="172"/>
      <c r="M66" s="169"/>
      <c r="N66" s="172"/>
      <c r="O66" s="169"/>
    </row>
    <row r="67" spans="1:15" s="3" customFormat="1" ht="0.95" customHeight="1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</row>
    <row r="68" spans="1:15" s="3" customFormat="1" ht="21.95" customHeight="1">
      <c r="A68" s="170"/>
      <c r="B68" s="168"/>
      <c r="C68" s="170"/>
      <c r="D68" s="168"/>
      <c r="E68" s="170"/>
      <c r="F68" s="171"/>
      <c r="G68" s="170"/>
      <c r="H68" s="171"/>
      <c r="I68" s="173"/>
      <c r="J68" s="168"/>
      <c r="K68" s="170"/>
      <c r="L68" s="168"/>
      <c r="M68" s="170"/>
      <c r="N68" s="168"/>
      <c r="O68" s="170"/>
    </row>
    <row r="69" spans="1:15" s="3" customFormat="1" ht="21.95" customHeight="1">
      <c r="A69" s="44"/>
      <c r="B69" s="182"/>
      <c r="C69" s="183"/>
      <c r="D69" s="182"/>
      <c r="E69" s="183"/>
      <c r="F69" s="182"/>
      <c r="G69" s="183"/>
      <c r="H69" s="182"/>
      <c r="I69" s="183"/>
      <c r="J69" s="182"/>
      <c r="K69" s="183"/>
      <c r="L69" s="182"/>
      <c r="M69" s="183"/>
      <c r="N69" s="182"/>
      <c r="O69" s="183"/>
    </row>
    <row r="70" spans="1:15" s="3" customFormat="1" ht="21.95" customHeight="1">
      <c r="A70" s="45"/>
      <c r="B70" s="181"/>
      <c r="C70" s="181"/>
      <c r="D70" s="181"/>
      <c r="E70" s="181"/>
      <c r="F70" s="181"/>
      <c r="G70" s="181"/>
      <c r="H70" s="181"/>
      <c r="I70" s="181"/>
      <c r="J70" s="190"/>
      <c r="K70" s="190"/>
      <c r="L70" s="190"/>
      <c r="M70" s="190"/>
      <c r="N70" s="181"/>
      <c r="O70" s="181"/>
    </row>
    <row r="71" spans="1:15" s="3" customFormat="1" ht="21.95" customHeight="1">
      <c r="A71" s="44"/>
      <c r="B71" s="181"/>
      <c r="C71" s="181"/>
      <c r="D71" s="181"/>
      <c r="E71" s="181"/>
      <c r="F71" s="190"/>
      <c r="G71" s="190"/>
      <c r="H71" s="181"/>
      <c r="I71" s="181"/>
      <c r="J71" s="190"/>
      <c r="K71" s="190"/>
      <c r="L71" s="190"/>
      <c r="M71" s="190"/>
      <c r="N71" s="181"/>
      <c r="O71" s="181"/>
    </row>
    <row r="72" spans="1:15" s="3" customFormat="1" ht="21.95" customHeight="1">
      <c r="A72" s="44"/>
      <c r="B72" s="190"/>
      <c r="C72" s="190"/>
      <c r="D72" s="181"/>
      <c r="E72" s="181"/>
      <c r="F72" s="181"/>
      <c r="G72" s="181"/>
      <c r="H72" s="190"/>
      <c r="I72" s="190"/>
      <c r="J72" s="190"/>
      <c r="K72" s="190"/>
      <c r="L72" s="190"/>
      <c r="M72" s="190"/>
      <c r="N72" s="190"/>
      <c r="O72" s="190"/>
    </row>
    <row r="73" spans="1:15" s="3" customFormat="1" ht="21.95" customHeight="1">
      <c r="A73" s="44"/>
      <c r="B73" s="184"/>
      <c r="C73" s="185"/>
      <c r="D73" s="184"/>
      <c r="E73" s="185"/>
      <c r="F73" s="188"/>
      <c r="G73" s="189"/>
      <c r="H73" s="184"/>
      <c r="I73" s="185"/>
      <c r="J73" s="188"/>
      <c r="K73" s="189"/>
      <c r="L73" s="184"/>
      <c r="M73" s="185"/>
      <c r="N73" s="184"/>
      <c r="O73" s="185"/>
    </row>
    <row r="74" spans="1:15" s="3" customFormat="1" ht="21.95" customHeight="1">
      <c r="A74" s="46"/>
      <c r="B74" s="186"/>
      <c r="C74" s="187"/>
      <c r="D74" s="186"/>
      <c r="E74" s="187"/>
      <c r="F74" s="186"/>
      <c r="G74" s="187"/>
      <c r="H74" s="186"/>
      <c r="I74" s="187"/>
      <c r="J74" s="186"/>
      <c r="K74" s="187"/>
      <c r="L74" s="186"/>
      <c r="M74" s="186"/>
      <c r="N74" s="186"/>
      <c r="O74" s="187"/>
    </row>
    <row r="75" spans="1:15" s="3" customFormat="1" ht="21.95" customHeight="1">
      <c r="A75" s="47"/>
      <c r="B75" s="182"/>
      <c r="C75" s="183"/>
      <c r="D75" s="182"/>
      <c r="E75" s="183"/>
      <c r="F75" s="179"/>
      <c r="G75" s="180"/>
      <c r="H75" s="178"/>
      <c r="I75" s="178"/>
      <c r="J75" s="182"/>
      <c r="K75" s="183"/>
      <c r="L75" s="182"/>
      <c r="M75" s="183"/>
      <c r="N75" s="179"/>
      <c r="O75" s="180"/>
    </row>
    <row r="76" spans="1:15" s="3" customFormat="1" ht="21.95" customHeight="1">
      <c r="A76" s="48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</row>
    <row r="77" spans="1:15" s="3" customFormat="1" ht="21.95" customHeight="1">
      <c r="A77" s="49"/>
      <c r="B77" s="179"/>
      <c r="C77" s="179"/>
      <c r="D77" s="179"/>
      <c r="E77" s="179"/>
      <c r="F77" s="178"/>
      <c r="G77" s="178"/>
      <c r="H77" s="178"/>
      <c r="I77" s="178"/>
      <c r="J77" s="178"/>
      <c r="K77" s="178"/>
      <c r="L77" s="178"/>
      <c r="M77" s="178"/>
      <c r="N77" s="178"/>
      <c r="O77" s="178"/>
    </row>
    <row r="78" spans="1:15" s="3" customFormat="1" ht="21.95" customHeight="1">
      <c r="A78" s="50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</row>
    <row r="79" spans="1:15" s="3" customFormat="1" ht="15.9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spans="1:15" s="3" customFormat="1" ht="15.9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spans="1:15" s="3" customFormat="1" ht="15.95" customHeight="1">
      <c r="A81" s="51"/>
      <c r="B81" s="176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51"/>
      <c r="O81" s="51"/>
    </row>
    <row r="82" spans="1:15" s="3" customFormat="1" ht="15.95" customHeight="1">
      <c r="A82" s="51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51"/>
      <c r="O82" s="51"/>
    </row>
    <row r="83" spans="1:15" s="3" customFormat="1" ht="15.95" customHeight="1">
      <c r="A83" s="5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51"/>
      <c r="O83" s="51"/>
    </row>
    <row r="84" spans="1:15" s="3" customFormat="1" ht="15.9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spans="1:15" s="3" customFormat="1" ht="15.9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</sheetData>
  <mergeCells count="168">
    <mergeCell ref="B81:M83"/>
    <mergeCell ref="N77:O77"/>
    <mergeCell ref="B78:C78"/>
    <mergeCell ref="D78:E78"/>
    <mergeCell ref="F78:G78"/>
    <mergeCell ref="H78:I78"/>
    <mergeCell ref="J78:K78"/>
    <mergeCell ref="L78:M78"/>
    <mergeCell ref="N78:O78"/>
    <mergeCell ref="B77:C77"/>
    <mergeCell ref="D77:E77"/>
    <mergeCell ref="F77:G77"/>
    <mergeCell ref="H77:I77"/>
    <mergeCell ref="J77:K77"/>
    <mergeCell ref="L77:M77"/>
    <mergeCell ref="N75:O75"/>
    <mergeCell ref="B76:C76"/>
    <mergeCell ref="D76:E76"/>
    <mergeCell ref="F76:G76"/>
    <mergeCell ref="H76:I76"/>
    <mergeCell ref="J76:K76"/>
    <mergeCell ref="L76:M76"/>
    <mergeCell ref="N76:O76"/>
    <mergeCell ref="B75:C75"/>
    <mergeCell ref="D75:E75"/>
    <mergeCell ref="F75:G75"/>
    <mergeCell ref="H75:I75"/>
    <mergeCell ref="J75:K75"/>
    <mergeCell ref="L75:M75"/>
    <mergeCell ref="N73:O73"/>
    <mergeCell ref="B74:C74"/>
    <mergeCell ref="D74:E74"/>
    <mergeCell ref="F74:G74"/>
    <mergeCell ref="H74:I74"/>
    <mergeCell ref="J74:K74"/>
    <mergeCell ref="L74:M74"/>
    <mergeCell ref="N74:O74"/>
    <mergeCell ref="B73:C73"/>
    <mergeCell ref="D73:E73"/>
    <mergeCell ref="F73:G73"/>
    <mergeCell ref="H73:I73"/>
    <mergeCell ref="J73:K73"/>
    <mergeCell ref="L73:M73"/>
    <mergeCell ref="N71:O71"/>
    <mergeCell ref="B72:C72"/>
    <mergeCell ref="D72:E72"/>
    <mergeCell ref="F72:G72"/>
    <mergeCell ref="H72:I72"/>
    <mergeCell ref="J72:K72"/>
    <mergeCell ref="L72:M72"/>
    <mergeCell ref="N72:O72"/>
    <mergeCell ref="B71:C71"/>
    <mergeCell ref="D71:E71"/>
    <mergeCell ref="F71:G71"/>
    <mergeCell ref="H71:I71"/>
    <mergeCell ref="J71:K71"/>
    <mergeCell ref="L71:M71"/>
    <mergeCell ref="N69:O69"/>
    <mergeCell ref="B70:C70"/>
    <mergeCell ref="D70:E70"/>
    <mergeCell ref="F70:G70"/>
    <mergeCell ref="H70:I70"/>
    <mergeCell ref="J70:K70"/>
    <mergeCell ref="L70:M70"/>
    <mergeCell ref="N70:O70"/>
    <mergeCell ref="A50:O50"/>
    <mergeCell ref="A60:O60"/>
    <mergeCell ref="A65:O65"/>
    <mergeCell ref="A67:O67"/>
    <mergeCell ref="B69:C69"/>
    <mergeCell ref="D69:E69"/>
    <mergeCell ref="F69:G69"/>
    <mergeCell ref="H69:I69"/>
    <mergeCell ref="J69:K69"/>
    <mergeCell ref="L69:M69"/>
    <mergeCell ref="B49:C49"/>
    <mergeCell ref="D49:E49"/>
    <mergeCell ref="F49:G49"/>
    <mergeCell ref="H49:I49"/>
    <mergeCell ref="J49:K49"/>
    <mergeCell ref="L49:M49"/>
    <mergeCell ref="N49:O49"/>
    <mergeCell ref="N27:O27"/>
    <mergeCell ref="B27:C27"/>
    <mergeCell ref="D27:E27"/>
    <mergeCell ref="F27:G27"/>
    <mergeCell ref="H27:I27"/>
    <mergeCell ref="J27:K27"/>
    <mergeCell ref="L27:M27"/>
    <mergeCell ref="R30:X30"/>
    <mergeCell ref="R31:X31"/>
    <mergeCell ref="B32:C32"/>
    <mergeCell ref="D32:E32"/>
    <mergeCell ref="F32:G32"/>
    <mergeCell ref="H32:I32"/>
    <mergeCell ref="J32:K32"/>
    <mergeCell ref="L32:M32"/>
    <mergeCell ref="N32:O32"/>
    <mergeCell ref="A20:A21"/>
    <mergeCell ref="B20:C20"/>
    <mergeCell ref="D20:E20"/>
    <mergeCell ref="F20:G20"/>
    <mergeCell ref="H20:I20"/>
    <mergeCell ref="J20:K20"/>
    <mergeCell ref="L20:M20"/>
    <mergeCell ref="N20:O20"/>
    <mergeCell ref="R29:X29"/>
    <mergeCell ref="R22:X22"/>
    <mergeCell ref="R23:X23"/>
    <mergeCell ref="A26:A27"/>
    <mergeCell ref="B26:C26"/>
    <mergeCell ref="D26:E26"/>
    <mergeCell ref="F26:G26"/>
    <mergeCell ref="H26:I26"/>
    <mergeCell ref="J26:K26"/>
    <mergeCell ref="L26:M26"/>
    <mergeCell ref="N26:O26"/>
    <mergeCell ref="R13:X13"/>
    <mergeCell ref="B6:C6"/>
    <mergeCell ref="D6:E6"/>
    <mergeCell ref="F6:G6"/>
    <mergeCell ref="H6:I6"/>
    <mergeCell ref="J6:K6"/>
    <mergeCell ref="L6:M6"/>
    <mergeCell ref="J21:K21"/>
    <mergeCell ref="L21:M21"/>
    <mergeCell ref="N21:O21"/>
    <mergeCell ref="R14:X14"/>
    <mergeCell ref="R18:X18"/>
    <mergeCell ref="R19:X19"/>
    <mergeCell ref="B21:C21"/>
    <mergeCell ref="D21:E21"/>
    <mergeCell ref="F21:G21"/>
    <mergeCell ref="H21:I21"/>
    <mergeCell ref="N6:O6"/>
    <mergeCell ref="R9:X9"/>
    <mergeCell ref="R10:X10"/>
    <mergeCell ref="R11:X11"/>
    <mergeCell ref="R12:X12"/>
    <mergeCell ref="N4:O4"/>
    <mergeCell ref="R4:X5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ageMargins left="0.25" right="0.25" top="0.75" bottom="0.75" header="0.3" footer="0.3"/>
  <pageSetup paperSize="9" scale="18" fitToWidth="0" orientation="landscape"/>
  <headerFooter>
    <oddFooter>&amp;C&amp;"Helvetica,Regular"&amp;11&amp;K000000&amp;P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7FD3-49E3-44C0-8ADA-5F5530977C17}">
  <dimension ref="A1:M47"/>
  <sheetViews>
    <sheetView topLeftCell="A7" workbookViewId="0">
      <selection activeCell="H21" sqref="H21"/>
    </sheetView>
  </sheetViews>
  <sheetFormatPr defaultRowHeight="30.75"/>
  <cols>
    <col min="1" max="1" width="12.625" customWidth="1"/>
    <col min="2" max="2" width="22.875" style="125" customWidth="1"/>
    <col min="3" max="3" width="11.125" customWidth="1"/>
    <col min="4" max="4" width="14.625" customWidth="1"/>
    <col min="5" max="5" width="11.875" customWidth="1"/>
    <col min="6" max="6" width="14.125" customWidth="1"/>
    <col min="7" max="7" width="13.5" customWidth="1"/>
    <col min="8" max="8" width="11.875" customWidth="1"/>
    <col min="9" max="9" width="26.625" customWidth="1"/>
    <col min="10" max="10" width="33.375" customWidth="1"/>
    <col min="11" max="11" width="31.875" customWidth="1"/>
    <col min="12" max="12" width="31.625" customWidth="1"/>
    <col min="13" max="13" width="19" customWidth="1"/>
  </cols>
  <sheetData>
    <row r="1" spans="1:13">
      <c r="I1" s="128" t="s">
        <v>111</v>
      </c>
      <c r="J1" s="134" t="s">
        <v>112</v>
      </c>
      <c r="K1" s="134" t="s">
        <v>113</v>
      </c>
      <c r="L1" s="134" t="s">
        <v>114</v>
      </c>
    </row>
    <row r="2" spans="1:13" ht="46.5">
      <c r="A2" s="120" t="s">
        <v>115</v>
      </c>
      <c r="B2" s="124">
        <v>45747</v>
      </c>
      <c r="C2" s="117">
        <v>159</v>
      </c>
      <c r="D2" s="117">
        <v>100</v>
      </c>
      <c r="E2" s="126">
        <f>C2/D2</f>
        <v>1.59</v>
      </c>
      <c r="F2" s="127">
        <f>E2*124</f>
        <v>197.16</v>
      </c>
      <c r="G2" s="127">
        <f>(F2+C2)/2</f>
        <v>178.07999999999998</v>
      </c>
      <c r="H2" s="127">
        <f>(G2+C2)/2</f>
        <v>168.54</v>
      </c>
      <c r="I2" s="133">
        <f>H2/40</f>
        <v>4.2134999999999998</v>
      </c>
      <c r="J2" s="132">
        <f>C2*9.5</f>
        <v>1510.5</v>
      </c>
      <c r="K2" s="132">
        <f>F2*9.5</f>
        <v>1873.02</v>
      </c>
      <c r="L2" s="132">
        <f>H2*9.5</f>
        <v>1601.1299999999999</v>
      </c>
      <c r="M2" s="141">
        <f>L2-J2</f>
        <v>90.629999999999882</v>
      </c>
    </row>
    <row r="3" spans="1:13" ht="46.5">
      <c r="A3" s="120" t="s">
        <v>116</v>
      </c>
      <c r="B3" s="124">
        <v>45748</v>
      </c>
      <c r="C3" s="117">
        <v>142</v>
      </c>
      <c r="D3" s="117">
        <v>109</v>
      </c>
      <c r="E3" s="126">
        <f t="shared" ref="E3:E32" si="0">C3/D3</f>
        <v>1.3027522935779816</v>
      </c>
      <c r="F3" s="127">
        <f t="shared" ref="F3:F8" si="1">E3*124</f>
        <v>161.54128440366972</v>
      </c>
      <c r="G3" s="127">
        <f t="shared" ref="G3:G8" si="2">(F3+C3)/2</f>
        <v>151.77064220183485</v>
      </c>
      <c r="H3" s="127">
        <f>(G3+C3)/2</f>
        <v>146.88532110091742</v>
      </c>
      <c r="I3" s="133">
        <f t="shared" ref="I3:I32" si="3">H3/40</f>
        <v>3.6721330275229356</v>
      </c>
      <c r="J3" s="132">
        <f t="shared" ref="J3:J8" si="4">C3*9.5</f>
        <v>1349</v>
      </c>
      <c r="K3" s="132">
        <f t="shared" ref="K3:K8" si="5">F3*9.5</f>
        <v>1534.6422018348624</v>
      </c>
      <c r="L3" s="132">
        <f t="shared" ref="L3:L8" si="6">H3*9.5</f>
        <v>1395.4105504587155</v>
      </c>
      <c r="M3" s="141">
        <f t="shared" ref="M3:M32" si="7">L3-J3</f>
        <v>46.410550458715534</v>
      </c>
    </row>
    <row r="4" spans="1:13" ht="46.5">
      <c r="A4" s="120" t="s">
        <v>117</v>
      </c>
      <c r="B4" s="124">
        <v>45749</v>
      </c>
      <c r="C4" s="117">
        <v>144</v>
      </c>
      <c r="D4" s="117">
        <v>109</v>
      </c>
      <c r="E4" s="126">
        <f t="shared" si="0"/>
        <v>1.3211009174311927</v>
      </c>
      <c r="F4" s="127">
        <f t="shared" si="1"/>
        <v>163.81651376146789</v>
      </c>
      <c r="G4" s="127">
        <f t="shared" si="2"/>
        <v>153.90825688073394</v>
      </c>
      <c r="H4" s="127">
        <f t="shared" ref="H4:H8" si="8">(G4+C4)/2</f>
        <v>148.95412844036696</v>
      </c>
      <c r="I4" s="133">
        <f t="shared" si="3"/>
        <v>3.7238532110091738</v>
      </c>
      <c r="J4" s="132">
        <f t="shared" si="4"/>
        <v>1368</v>
      </c>
      <c r="K4" s="132">
        <f t="shared" si="5"/>
        <v>1556.2568807339449</v>
      </c>
      <c r="L4" s="132">
        <f t="shared" si="6"/>
        <v>1415.0642201834862</v>
      </c>
      <c r="M4" s="141">
        <f t="shared" si="7"/>
        <v>47.064220183486214</v>
      </c>
    </row>
    <row r="5" spans="1:13" ht="46.5">
      <c r="A5" s="120" t="s">
        <v>118</v>
      </c>
      <c r="B5" s="124">
        <v>45750</v>
      </c>
      <c r="C5" s="117">
        <v>155</v>
      </c>
      <c r="D5" s="117">
        <v>119</v>
      </c>
      <c r="E5" s="126">
        <f t="shared" si="0"/>
        <v>1.3025210084033614</v>
      </c>
      <c r="F5" s="127">
        <f t="shared" si="1"/>
        <v>161.51260504201682</v>
      </c>
      <c r="G5" s="127">
        <f t="shared" si="2"/>
        <v>158.25630252100842</v>
      </c>
      <c r="H5" s="127">
        <f t="shared" si="8"/>
        <v>156.62815126050421</v>
      </c>
      <c r="I5" s="133">
        <f t="shared" si="3"/>
        <v>3.9157037815126055</v>
      </c>
      <c r="J5" s="132">
        <f t="shared" si="4"/>
        <v>1472.5</v>
      </c>
      <c r="K5" s="132">
        <f t="shared" si="5"/>
        <v>1534.3697478991598</v>
      </c>
      <c r="L5" s="132">
        <f t="shared" si="6"/>
        <v>1487.96743697479</v>
      </c>
      <c r="M5" s="141">
        <f t="shared" si="7"/>
        <v>15.467436974789962</v>
      </c>
    </row>
    <row r="6" spans="1:13" ht="46.5">
      <c r="A6" s="120" t="s">
        <v>119</v>
      </c>
      <c r="B6" s="124">
        <v>45751</v>
      </c>
      <c r="C6" s="117">
        <v>148</v>
      </c>
      <c r="D6" s="117">
        <v>103</v>
      </c>
      <c r="E6" s="126">
        <f t="shared" si="0"/>
        <v>1.4368932038834952</v>
      </c>
      <c r="F6" s="127">
        <f t="shared" si="1"/>
        <v>178.17475728155341</v>
      </c>
      <c r="G6" s="127">
        <f t="shared" si="2"/>
        <v>163.08737864077671</v>
      </c>
      <c r="H6" s="127">
        <f t="shared" si="8"/>
        <v>155.54368932038835</v>
      </c>
      <c r="I6" s="133">
        <f t="shared" si="3"/>
        <v>3.8885922330097089</v>
      </c>
      <c r="J6" s="132">
        <f t="shared" si="4"/>
        <v>1406</v>
      </c>
      <c r="K6" s="132">
        <f t="shared" si="5"/>
        <v>1692.6601941747574</v>
      </c>
      <c r="L6" s="132">
        <f t="shared" si="6"/>
        <v>1477.6650485436894</v>
      </c>
      <c r="M6" s="141">
        <f t="shared" si="7"/>
        <v>71.665048543689409</v>
      </c>
    </row>
    <row r="7" spans="1:13" ht="46.5">
      <c r="A7" s="120" t="s">
        <v>120</v>
      </c>
      <c r="B7" s="124">
        <v>45752</v>
      </c>
      <c r="C7" s="117">
        <v>167</v>
      </c>
      <c r="D7" s="117">
        <v>99</v>
      </c>
      <c r="E7" s="126">
        <f t="shared" si="0"/>
        <v>1.6868686868686869</v>
      </c>
      <c r="F7" s="127">
        <f t="shared" si="1"/>
        <v>209.17171717171718</v>
      </c>
      <c r="G7" s="127">
        <f t="shared" si="2"/>
        <v>188.0858585858586</v>
      </c>
      <c r="H7" s="127">
        <f t="shared" si="8"/>
        <v>177.5429292929293</v>
      </c>
      <c r="I7" s="133">
        <f t="shared" si="3"/>
        <v>4.4385732323232325</v>
      </c>
      <c r="J7" s="132">
        <f t="shared" si="4"/>
        <v>1586.5</v>
      </c>
      <c r="K7" s="132">
        <f t="shared" si="5"/>
        <v>1987.1313131313132</v>
      </c>
      <c r="L7" s="132">
        <f t="shared" si="6"/>
        <v>1686.6578282828284</v>
      </c>
      <c r="M7" s="141">
        <f t="shared" si="7"/>
        <v>100.1578282828284</v>
      </c>
    </row>
    <row r="8" spans="1:13" ht="46.5">
      <c r="A8" s="120" t="s">
        <v>121</v>
      </c>
      <c r="B8" s="124">
        <v>45753</v>
      </c>
      <c r="C8" s="117">
        <v>171</v>
      </c>
      <c r="D8" s="117">
        <v>102</v>
      </c>
      <c r="E8" s="126">
        <f t="shared" si="0"/>
        <v>1.6764705882352942</v>
      </c>
      <c r="F8" s="127">
        <f t="shared" si="1"/>
        <v>207.88235294117646</v>
      </c>
      <c r="G8" s="127">
        <f t="shared" si="2"/>
        <v>189.44117647058823</v>
      </c>
      <c r="H8" s="127">
        <f t="shared" si="8"/>
        <v>180.22058823529412</v>
      </c>
      <c r="I8" s="133">
        <f t="shared" si="3"/>
        <v>4.5055147058823533</v>
      </c>
      <c r="J8" s="132">
        <f t="shared" si="4"/>
        <v>1624.5</v>
      </c>
      <c r="K8" s="132">
        <f t="shared" si="5"/>
        <v>1974.8823529411764</v>
      </c>
      <c r="L8" s="132">
        <f t="shared" si="6"/>
        <v>1712.0955882352941</v>
      </c>
      <c r="M8" s="141">
        <f t="shared" si="7"/>
        <v>87.595588235294144</v>
      </c>
    </row>
    <row r="9" spans="1:13" ht="46.5">
      <c r="A9" s="120" t="s">
        <v>115</v>
      </c>
      <c r="B9" s="124">
        <v>45754</v>
      </c>
      <c r="C9" s="117">
        <v>107</v>
      </c>
      <c r="D9" s="117">
        <v>81</v>
      </c>
      <c r="E9" s="126">
        <f t="shared" si="0"/>
        <v>1.3209876543209877</v>
      </c>
      <c r="F9" s="127">
        <f>E9*124</f>
        <v>163.80246913580248</v>
      </c>
      <c r="G9" s="127">
        <f t="shared" ref="G9:G32" si="9">(F9+C9)/2</f>
        <v>135.40123456790124</v>
      </c>
      <c r="H9" s="127">
        <f t="shared" ref="H9:H32" si="10">(G9+C9)/2</f>
        <v>121.20061728395062</v>
      </c>
      <c r="I9" s="133">
        <f t="shared" si="3"/>
        <v>3.0300154320987653</v>
      </c>
      <c r="J9" s="132">
        <f t="shared" ref="J9:J32" si="11">C9*9.5</f>
        <v>1016.5</v>
      </c>
      <c r="K9" s="132">
        <f t="shared" ref="K9:K32" si="12">F9*9.5</f>
        <v>1556.1234567901236</v>
      </c>
      <c r="L9" s="132">
        <f t="shared" ref="L9:L32" si="13">H9*9.5</f>
        <v>1151.4058641975309</v>
      </c>
      <c r="M9" s="141">
        <f t="shared" si="7"/>
        <v>134.90586419753095</v>
      </c>
    </row>
    <row r="10" spans="1:13" ht="46.5">
      <c r="A10" s="120" t="s">
        <v>116</v>
      </c>
      <c r="B10" s="124">
        <v>45755</v>
      </c>
      <c r="C10" s="117">
        <v>112</v>
      </c>
      <c r="D10" s="117">
        <v>95</v>
      </c>
      <c r="E10" s="126">
        <f t="shared" si="0"/>
        <v>1.1789473684210525</v>
      </c>
      <c r="F10" s="127">
        <f t="shared" ref="F9:F32" si="14">E10*124</f>
        <v>146.18947368421053</v>
      </c>
      <c r="G10" s="127">
        <f t="shared" si="9"/>
        <v>129.09473684210525</v>
      </c>
      <c r="H10" s="127">
        <f t="shared" si="10"/>
        <v>120.54736842105262</v>
      </c>
      <c r="I10" s="133">
        <f t="shared" si="3"/>
        <v>3.0136842105263155</v>
      </c>
      <c r="J10" s="132">
        <f t="shared" si="11"/>
        <v>1064</v>
      </c>
      <c r="K10" s="132">
        <f t="shared" si="12"/>
        <v>1388.8</v>
      </c>
      <c r="L10" s="132">
        <f t="shared" si="13"/>
        <v>1145.1999999999998</v>
      </c>
      <c r="M10" s="141">
        <f t="shared" si="7"/>
        <v>81.199999999999818</v>
      </c>
    </row>
    <row r="11" spans="1:13" ht="46.5">
      <c r="A11" s="120" t="s">
        <v>117</v>
      </c>
      <c r="B11" s="124">
        <v>45756</v>
      </c>
      <c r="C11" s="117">
        <v>133</v>
      </c>
      <c r="D11" s="117">
        <v>110</v>
      </c>
      <c r="E11" s="126">
        <f t="shared" si="0"/>
        <v>1.209090909090909</v>
      </c>
      <c r="F11" s="127">
        <f t="shared" si="14"/>
        <v>149.92727272727271</v>
      </c>
      <c r="G11" s="127">
        <f t="shared" si="9"/>
        <v>141.46363636363634</v>
      </c>
      <c r="H11" s="127">
        <f t="shared" si="10"/>
        <v>137.23181818181817</v>
      </c>
      <c r="I11" s="133">
        <f t="shared" si="3"/>
        <v>3.4307954545454544</v>
      </c>
      <c r="J11" s="132">
        <f t="shared" si="11"/>
        <v>1263.5</v>
      </c>
      <c r="K11" s="132">
        <f t="shared" si="12"/>
        <v>1424.3090909090906</v>
      </c>
      <c r="L11" s="132">
        <f t="shared" si="13"/>
        <v>1303.7022727272727</v>
      </c>
      <c r="M11" s="141">
        <f t="shared" si="7"/>
        <v>40.202272727272657</v>
      </c>
    </row>
    <row r="12" spans="1:13" ht="46.5">
      <c r="A12" s="120" t="s">
        <v>118</v>
      </c>
      <c r="B12" s="124">
        <v>45757</v>
      </c>
      <c r="C12" s="117">
        <v>140</v>
      </c>
      <c r="D12" s="117">
        <v>106</v>
      </c>
      <c r="E12" s="126">
        <f t="shared" si="0"/>
        <v>1.320754716981132</v>
      </c>
      <c r="F12" s="127">
        <f t="shared" si="14"/>
        <v>163.77358490566036</v>
      </c>
      <c r="G12" s="127">
        <f t="shared" si="9"/>
        <v>151.88679245283018</v>
      </c>
      <c r="H12" s="127">
        <f t="shared" si="10"/>
        <v>145.94339622641508</v>
      </c>
      <c r="I12" s="133">
        <f t="shared" si="3"/>
        <v>3.648584905660377</v>
      </c>
      <c r="J12" s="132">
        <f t="shared" si="11"/>
        <v>1330</v>
      </c>
      <c r="K12" s="132">
        <f t="shared" si="12"/>
        <v>1555.8490566037733</v>
      </c>
      <c r="L12" s="132">
        <f t="shared" si="13"/>
        <v>1386.4622641509432</v>
      </c>
      <c r="M12" s="141">
        <f t="shared" si="7"/>
        <v>56.462264150943156</v>
      </c>
    </row>
    <row r="13" spans="1:13" ht="46.5">
      <c r="A13" s="120" t="s">
        <v>119</v>
      </c>
      <c r="B13" s="124">
        <v>45758</v>
      </c>
      <c r="C13" s="117">
        <v>162</v>
      </c>
      <c r="D13" s="117">
        <v>121</v>
      </c>
      <c r="E13" s="126">
        <f t="shared" si="0"/>
        <v>1.3388429752066116</v>
      </c>
      <c r="F13" s="127">
        <f t="shared" si="14"/>
        <v>166.01652892561984</v>
      </c>
      <c r="G13" s="127">
        <f t="shared" si="9"/>
        <v>164.0082644628099</v>
      </c>
      <c r="H13" s="127">
        <f t="shared" si="10"/>
        <v>163.00413223140495</v>
      </c>
      <c r="I13" s="133">
        <f t="shared" si="3"/>
        <v>4.0751033057851238</v>
      </c>
      <c r="J13" s="132">
        <f t="shared" si="11"/>
        <v>1539</v>
      </c>
      <c r="K13" s="132">
        <f t="shared" si="12"/>
        <v>1577.1570247933885</v>
      </c>
      <c r="L13" s="132">
        <f t="shared" si="13"/>
        <v>1548.5392561983469</v>
      </c>
      <c r="M13" s="141">
        <f t="shared" si="7"/>
        <v>9.5392561983469477</v>
      </c>
    </row>
    <row r="14" spans="1:13" ht="46.5">
      <c r="A14" s="120" t="s">
        <v>120</v>
      </c>
      <c r="B14" s="124">
        <v>45759</v>
      </c>
      <c r="C14" s="117">
        <v>175</v>
      </c>
      <c r="D14" s="117">
        <v>103</v>
      </c>
      <c r="E14" s="126">
        <f t="shared" si="0"/>
        <v>1.6990291262135921</v>
      </c>
      <c r="F14" s="127">
        <f t="shared" si="14"/>
        <v>210.67961165048541</v>
      </c>
      <c r="G14" s="127">
        <f t="shared" si="9"/>
        <v>192.83980582524271</v>
      </c>
      <c r="H14" s="127">
        <f t="shared" si="10"/>
        <v>183.91990291262135</v>
      </c>
      <c r="I14" s="133">
        <f t="shared" si="3"/>
        <v>4.597997572815534</v>
      </c>
      <c r="J14" s="132">
        <f t="shared" si="11"/>
        <v>1662.5</v>
      </c>
      <c r="K14" s="132">
        <f t="shared" si="12"/>
        <v>2001.4563106796113</v>
      </c>
      <c r="L14" s="132">
        <f t="shared" si="13"/>
        <v>1747.2390776699028</v>
      </c>
      <c r="M14" s="141">
        <f t="shared" si="7"/>
        <v>84.739077669902827</v>
      </c>
    </row>
    <row r="15" spans="1:13" ht="46.5">
      <c r="A15" s="120" t="s">
        <v>121</v>
      </c>
      <c r="B15" s="124">
        <v>45760</v>
      </c>
      <c r="C15" s="117">
        <v>188</v>
      </c>
      <c r="D15" s="117">
        <v>106</v>
      </c>
      <c r="E15" s="126">
        <f t="shared" si="0"/>
        <v>1.7735849056603774</v>
      </c>
      <c r="F15" s="127">
        <f t="shared" si="14"/>
        <v>219.9245283018868</v>
      </c>
      <c r="G15" s="127">
        <f t="shared" si="9"/>
        <v>203.96226415094338</v>
      </c>
      <c r="H15" s="127">
        <f t="shared" si="10"/>
        <v>195.98113207547169</v>
      </c>
      <c r="I15" s="133">
        <f t="shared" si="3"/>
        <v>4.8995283018867921</v>
      </c>
      <c r="J15" s="132">
        <f t="shared" si="11"/>
        <v>1786</v>
      </c>
      <c r="K15" s="132">
        <f t="shared" si="12"/>
        <v>2089.2830188679245</v>
      </c>
      <c r="L15" s="132">
        <f t="shared" si="13"/>
        <v>1861.8207547169811</v>
      </c>
      <c r="M15" s="141">
        <f t="shared" si="7"/>
        <v>75.820754716981128</v>
      </c>
    </row>
    <row r="16" spans="1:13" ht="46.5">
      <c r="A16" s="120" t="s">
        <v>115</v>
      </c>
      <c r="B16" s="124">
        <v>45761</v>
      </c>
      <c r="C16" s="117">
        <v>163</v>
      </c>
      <c r="D16" s="117">
        <v>93</v>
      </c>
      <c r="E16" s="126">
        <f t="shared" si="0"/>
        <v>1.7526881720430108</v>
      </c>
      <c r="F16" s="127">
        <f t="shared" si="14"/>
        <v>217.33333333333334</v>
      </c>
      <c r="G16" s="127">
        <f t="shared" si="9"/>
        <v>190.16666666666669</v>
      </c>
      <c r="H16" s="127">
        <f t="shared" si="10"/>
        <v>176.58333333333334</v>
      </c>
      <c r="I16" s="133">
        <f t="shared" si="3"/>
        <v>4.4145833333333337</v>
      </c>
      <c r="J16" s="132">
        <f t="shared" si="11"/>
        <v>1548.5</v>
      </c>
      <c r="K16" s="132">
        <f t="shared" si="12"/>
        <v>2064.666666666667</v>
      </c>
      <c r="L16" s="132">
        <f t="shared" si="13"/>
        <v>1677.5416666666667</v>
      </c>
      <c r="M16" s="141">
        <f>L16-J16</f>
        <v>129.04166666666674</v>
      </c>
    </row>
    <row r="17" spans="1:13" ht="46.5">
      <c r="A17" s="120" t="s">
        <v>116</v>
      </c>
      <c r="B17" s="124">
        <v>45762</v>
      </c>
      <c r="C17" s="117">
        <v>161</v>
      </c>
      <c r="D17" s="117">
        <v>109</v>
      </c>
      <c r="E17" s="126">
        <f t="shared" si="0"/>
        <v>1.4770642201834863</v>
      </c>
      <c r="F17" s="127">
        <f t="shared" si="14"/>
        <v>183.1559633027523</v>
      </c>
      <c r="G17" s="127">
        <f t="shared" si="9"/>
        <v>172.07798165137615</v>
      </c>
      <c r="H17" s="127">
        <f t="shared" si="10"/>
        <v>166.53899082568807</v>
      </c>
      <c r="I17" s="133">
        <f t="shared" si="3"/>
        <v>4.1634747706422015</v>
      </c>
      <c r="J17" s="132">
        <f t="shared" si="11"/>
        <v>1529.5</v>
      </c>
      <c r="K17" s="132">
        <f t="shared" si="12"/>
        <v>1739.9816513761468</v>
      </c>
      <c r="L17" s="132">
        <f t="shared" si="13"/>
        <v>1582.1204128440368</v>
      </c>
      <c r="M17" s="141">
        <f t="shared" si="7"/>
        <v>52.620412844036764</v>
      </c>
    </row>
    <row r="18" spans="1:13" ht="46.5">
      <c r="A18" s="120" t="s">
        <v>117</v>
      </c>
      <c r="B18" s="124">
        <v>45763</v>
      </c>
      <c r="C18" s="117">
        <v>168</v>
      </c>
      <c r="D18" s="117">
        <v>114</v>
      </c>
      <c r="E18" s="126">
        <f t="shared" si="0"/>
        <v>1.4736842105263157</v>
      </c>
      <c r="F18" s="127">
        <f t="shared" si="14"/>
        <v>182.73684210526315</v>
      </c>
      <c r="G18" s="127">
        <f t="shared" si="9"/>
        <v>175.36842105263156</v>
      </c>
      <c r="H18" s="127">
        <f t="shared" si="10"/>
        <v>171.68421052631578</v>
      </c>
      <c r="I18" s="133">
        <f t="shared" si="3"/>
        <v>4.2921052631578949</v>
      </c>
      <c r="J18" s="132">
        <f t="shared" si="11"/>
        <v>1596</v>
      </c>
      <c r="K18" s="132">
        <f t="shared" si="12"/>
        <v>1736</v>
      </c>
      <c r="L18" s="132">
        <f t="shared" si="13"/>
        <v>1631</v>
      </c>
      <c r="M18" s="141">
        <f t="shared" si="7"/>
        <v>35</v>
      </c>
    </row>
    <row r="19" spans="1:13" ht="46.5">
      <c r="A19" s="120" t="s">
        <v>118</v>
      </c>
      <c r="B19" s="124">
        <v>45764</v>
      </c>
      <c r="C19" s="117">
        <v>169</v>
      </c>
      <c r="D19" s="117">
        <v>108</v>
      </c>
      <c r="E19" s="126">
        <f t="shared" si="0"/>
        <v>1.5648148148148149</v>
      </c>
      <c r="F19" s="127">
        <f t="shared" si="14"/>
        <v>194.03703703703704</v>
      </c>
      <c r="G19" s="127">
        <f t="shared" si="9"/>
        <v>181.51851851851853</v>
      </c>
      <c r="H19" s="127">
        <f t="shared" si="10"/>
        <v>175.25925925925927</v>
      </c>
      <c r="I19" s="133">
        <f t="shared" si="3"/>
        <v>4.3814814814814813</v>
      </c>
      <c r="J19" s="132">
        <f t="shared" si="11"/>
        <v>1605.5</v>
      </c>
      <c r="K19" s="132">
        <f t="shared" si="12"/>
        <v>1843.351851851852</v>
      </c>
      <c r="L19" s="132">
        <f t="shared" si="13"/>
        <v>1664.962962962963</v>
      </c>
      <c r="M19" s="141">
        <f t="shared" si="7"/>
        <v>59.462962962963047</v>
      </c>
    </row>
    <row r="20" spans="1:13" ht="46.5">
      <c r="A20" s="120" t="s">
        <v>119</v>
      </c>
      <c r="B20" s="124">
        <v>45765</v>
      </c>
      <c r="C20" s="117">
        <v>154</v>
      </c>
      <c r="D20" s="117">
        <v>88</v>
      </c>
      <c r="E20" s="126">
        <f t="shared" si="0"/>
        <v>1.75</v>
      </c>
      <c r="F20" s="127">
        <f t="shared" si="14"/>
        <v>217</v>
      </c>
      <c r="G20" s="127">
        <f t="shared" si="9"/>
        <v>185.5</v>
      </c>
      <c r="H20" s="127">
        <f t="shared" si="10"/>
        <v>169.75</v>
      </c>
      <c r="I20" s="133">
        <f t="shared" si="3"/>
        <v>4.2437500000000004</v>
      </c>
      <c r="J20" s="132">
        <f t="shared" si="11"/>
        <v>1463</v>
      </c>
      <c r="K20" s="132">
        <f t="shared" si="12"/>
        <v>2061.5</v>
      </c>
      <c r="L20" s="132">
        <f t="shared" si="13"/>
        <v>1612.625</v>
      </c>
      <c r="M20" s="141">
        <f t="shared" si="7"/>
        <v>149.625</v>
      </c>
    </row>
    <row r="21" spans="1:13" ht="46.5">
      <c r="A21" s="120" t="s">
        <v>120</v>
      </c>
      <c r="B21" s="124">
        <v>45766</v>
      </c>
      <c r="C21" s="117">
        <v>199</v>
      </c>
      <c r="D21" s="117">
        <v>103</v>
      </c>
      <c r="E21" s="126">
        <f t="shared" si="0"/>
        <v>1.9320388349514563</v>
      </c>
      <c r="F21" s="127">
        <f t="shared" si="14"/>
        <v>239.57281553398059</v>
      </c>
      <c r="G21" s="127">
        <f t="shared" si="9"/>
        <v>219.28640776699029</v>
      </c>
      <c r="H21" s="127">
        <f t="shared" si="10"/>
        <v>209.14320388349515</v>
      </c>
      <c r="I21" s="133">
        <f t="shared" si="3"/>
        <v>5.228580097087379</v>
      </c>
      <c r="J21" s="132">
        <f t="shared" si="11"/>
        <v>1890.5</v>
      </c>
      <c r="K21" s="132">
        <f t="shared" si="12"/>
        <v>2275.9417475728155</v>
      </c>
      <c r="L21" s="132">
        <f t="shared" si="13"/>
        <v>1986.860436893204</v>
      </c>
      <c r="M21" s="141">
        <f t="shared" si="7"/>
        <v>96.360436893203996</v>
      </c>
    </row>
    <row r="22" spans="1:13" ht="46.5">
      <c r="A22" s="120" t="s">
        <v>121</v>
      </c>
      <c r="B22" s="124">
        <v>45767</v>
      </c>
      <c r="C22" s="117">
        <v>204</v>
      </c>
      <c r="D22" s="117">
        <v>104</v>
      </c>
      <c r="E22" s="126">
        <f t="shared" si="0"/>
        <v>1.9615384615384615</v>
      </c>
      <c r="F22" s="127">
        <f t="shared" si="14"/>
        <v>243.23076923076923</v>
      </c>
      <c r="G22" s="127">
        <f t="shared" si="9"/>
        <v>223.61538461538461</v>
      </c>
      <c r="H22" s="127">
        <f t="shared" si="10"/>
        <v>213.80769230769232</v>
      </c>
      <c r="I22" s="133">
        <f t="shared" si="3"/>
        <v>5.345192307692308</v>
      </c>
      <c r="J22" s="132">
        <f t="shared" si="11"/>
        <v>1938</v>
      </c>
      <c r="K22" s="132">
        <f t="shared" si="12"/>
        <v>2310.6923076923076</v>
      </c>
      <c r="L22" s="132">
        <f t="shared" si="13"/>
        <v>2031.1730769230771</v>
      </c>
      <c r="M22" s="141">
        <f t="shared" si="7"/>
        <v>93.173076923077133</v>
      </c>
    </row>
    <row r="23" spans="1:13" ht="46.5">
      <c r="A23" s="120" t="s">
        <v>115</v>
      </c>
      <c r="B23" s="124">
        <v>45768</v>
      </c>
      <c r="C23" s="117">
        <v>190</v>
      </c>
      <c r="D23" s="117">
        <v>97</v>
      </c>
      <c r="E23" s="126">
        <f t="shared" si="0"/>
        <v>1.9587628865979381</v>
      </c>
      <c r="F23" s="127">
        <f t="shared" si="14"/>
        <v>242.88659793814432</v>
      </c>
      <c r="G23" s="127">
        <f t="shared" si="9"/>
        <v>216.44329896907215</v>
      </c>
      <c r="H23" s="127">
        <f t="shared" si="10"/>
        <v>203.22164948453607</v>
      </c>
      <c r="I23" s="133">
        <f t="shared" si="3"/>
        <v>5.080541237113402</v>
      </c>
      <c r="J23" s="132">
        <f t="shared" si="11"/>
        <v>1805</v>
      </c>
      <c r="K23" s="132">
        <f t="shared" si="12"/>
        <v>2307.4226804123709</v>
      </c>
      <c r="L23" s="132">
        <f t="shared" si="13"/>
        <v>1930.6056701030927</v>
      </c>
      <c r="M23" s="141">
        <f t="shared" si="7"/>
        <v>125.60567010309273</v>
      </c>
    </row>
    <row r="24" spans="1:13" ht="46.5">
      <c r="A24" s="120" t="s">
        <v>116</v>
      </c>
      <c r="B24" s="124">
        <v>45769</v>
      </c>
      <c r="C24" s="117">
        <v>133</v>
      </c>
      <c r="D24" s="117">
        <v>70</v>
      </c>
      <c r="E24" s="126">
        <f t="shared" si="0"/>
        <v>1.9</v>
      </c>
      <c r="F24" s="127">
        <f t="shared" si="14"/>
        <v>235.6</v>
      </c>
      <c r="G24" s="127">
        <f t="shared" si="9"/>
        <v>184.3</v>
      </c>
      <c r="H24" s="127">
        <f t="shared" si="10"/>
        <v>158.65</v>
      </c>
      <c r="I24" s="133">
        <f t="shared" si="3"/>
        <v>3.9662500000000001</v>
      </c>
      <c r="J24" s="132">
        <f t="shared" si="11"/>
        <v>1263.5</v>
      </c>
      <c r="K24" s="132">
        <f t="shared" si="12"/>
        <v>2238.1999999999998</v>
      </c>
      <c r="L24" s="132">
        <f t="shared" si="13"/>
        <v>1507.175</v>
      </c>
      <c r="M24" s="141">
        <f t="shared" si="7"/>
        <v>243.67499999999995</v>
      </c>
    </row>
    <row r="25" spans="1:13" ht="46.5">
      <c r="A25" s="120" t="s">
        <v>117</v>
      </c>
      <c r="B25" s="124">
        <v>45770</v>
      </c>
      <c r="C25" s="117">
        <v>153</v>
      </c>
      <c r="D25" s="117">
        <v>90</v>
      </c>
      <c r="E25" s="126">
        <f t="shared" si="0"/>
        <v>1.7</v>
      </c>
      <c r="F25" s="127">
        <f t="shared" si="14"/>
        <v>210.79999999999998</v>
      </c>
      <c r="G25" s="127">
        <f t="shared" si="9"/>
        <v>181.89999999999998</v>
      </c>
      <c r="H25" s="127">
        <f t="shared" si="10"/>
        <v>167.45</v>
      </c>
      <c r="I25" s="133">
        <f t="shared" si="3"/>
        <v>4.1862499999999994</v>
      </c>
      <c r="J25" s="132">
        <f t="shared" si="11"/>
        <v>1453.5</v>
      </c>
      <c r="K25" s="132">
        <f t="shared" si="12"/>
        <v>2002.6</v>
      </c>
      <c r="L25" s="132">
        <f t="shared" si="13"/>
        <v>1590.7749999999999</v>
      </c>
      <c r="M25" s="141">
        <f t="shared" si="7"/>
        <v>137.27499999999986</v>
      </c>
    </row>
    <row r="26" spans="1:13" ht="46.5">
      <c r="A26" s="120" t="s">
        <v>118</v>
      </c>
      <c r="B26" s="124">
        <v>45771</v>
      </c>
      <c r="C26" s="117">
        <v>163</v>
      </c>
      <c r="D26" s="117">
        <v>97</v>
      </c>
      <c r="E26" s="126">
        <f t="shared" si="0"/>
        <v>1.6804123711340206</v>
      </c>
      <c r="F26" s="127">
        <f t="shared" si="14"/>
        <v>208.37113402061857</v>
      </c>
      <c r="G26" s="127">
        <f t="shared" si="9"/>
        <v>185.68556701030928</v>
      </c>
      <c r="H26" s="127">
        <f t="shared" si="10"/>
        <v>174.34278350515464</v>
      </c>
      <c r="I26" s="133">
        <f t="shared" si="3"/>
        <v>4.3585695876288657</v>
      </c>
      <c r="J26" s="132">
        <f t="shared" si="11"/>
        <v>1548.5</v>
      </c>
      <c r="K26" s="132">
        <f t="shared" si="12"/>
        <v>1979.5257731958764</v>
      </c>
      <c r="L26" s="132">
        <f t="shared" si="13"/>
        <v>1656.2564432989691</v>
      </c>
      <c r="M26" s="141">
        <f t="shared" si="7"/>
        <v>107.75644329896909</v>
      </c>
    </row>
    <row r="27" spans="1:13" ht="46.5">
      <c r="A27" s="120" t="s">
        <v>119</v>
      </c>
      <c r="B27" s="124">
        <v>45772</v>
      </c>
      <c r="C27" s="117">
        <v>158</v>
      </c>
      <c r="D27" s="117">
        <v>89</v>
      </c>
      <c r="E27" s="126">
        <f t="shared" si="0"/>
        <v>1.7752808988764044</v>
      </c>
      <c r="F27" s="127">
        <f t="shared" si="14"/>
        <v>220.13483146067415</v>
      </c>
      <c r="G27" s="127">
        <f t="shared" si="9"/>
        <v>189.06741573033707</v>
      </c>
      <c r="H27" s="127">
        <f t="shared" si="10"/>
        <v>173.53370786516854</v>
      </c>
      <c r="I27" s="133">
        <f t="shared" si="3"/>
        <v>4.3383426966292138</v>
      </c>
      <c r="J27" s="132">
        <f t="shared" si="11"/>
        <v>1501</v>
      </c>
      <c r="K27" s="132">
        <f t="shared" si="12"/>
        <v>2091.2808988764045</v>
      </c>
      <c r="L27" s="132">
        <f t="shared" si="13"/>
        <v>1648.5702247191011</v>
      </c>
      <c r="M27" s="141">
        <f t="shared" si="7"/>
        <v>147.57022471910113</v>
      </c>
    </row>
    <row r="28" spans="1:13" ht="46.5">
      <c r="A28" s="120" t="s">
        <v>120</v>
      </c>
      <c r="B28" s="124">
        <v>45773</v>
      </c>
      <c r="C28" s="117">
        <v>187</v>
      </c>
      <c r="D28" s="117">
        <v>97</v>
      </c>
      <c r="E28" s="126">
        <f t="shared" si="0"/>
        <v>1.9278350515463918</v>
      </c>
      <c r="F28" s="127">
        <f t="shared" si="14"/>
        <v>239.05154639175259</v>
      </c>
      <c r="G28" s="127">
        <f t="shared" si="9"/>
        <v>213.0257731958763</v>
      </c>
      <c r="H28" s="127">
        <f t="shared" si="10"/>
        <v>200.01288659793815</v>
      </c>
      <c r="I28" s="133">
        <f t="shared" si="3"/>
        <v>5.0003221649484537</v>
      </c>
      <c r="J28" s="132">
        <f t="shared" si="11"/>
        <v>1776.5</v>
      </c>
      <c r="K28" s="132">
        <f t="shared" si="12"/>
        <v>2270.9896907216498</v>
      </c>
      <c r="L28" s="132">
        <f t="shared" si="13"/>
        <v>1900.1224226804125</v>
      </c>
      <c r="M28" s="141">
        <f t="shared" si="7"/>
        <v>123.62242268041246</v>
      </c>
    </row>
    <row r="29" spans="1:13" ht="46.5">
      <c r="A29" s="120" t="s">
        <v>121</v>
      </c>
      <c r="B29" s="124">
        <v>45774</v>
      </c>
      <c r="C29" s="117">
        <v>185</v>
      </c>
      <c r="D29" s="117">
        <v>101</v>
      </c>
      <c r="E29" s="126">
        <f t="shared" si="0"/>
        <v>1.8316831683168318</v>
      </c>
      <c r="F29" s="127">
        <f t="shared" si="14"/>
        <v>227.12871287128715</v>
      </c>
      <c r="G29" s="127">
        <f t="shared" si="9"/>
        <v>206.06435643564356</v>
      </c>
      <c r="H29" s="127">
        <f t="shared" si="10"/>
        <v>195.53217821782178</v>
      </c>
      <c r="I29" s="133">
        <f t="shared" si="3"/>
        <v>4.8883044554455441</v>
      </c>
      <c r="J29" s="132">
        <f t="shared" si="11"/>
        <v>1757.5</v>
      </c>
      <c r="K29" s="132">
        <f t="shared" si="12"/>
        <v>2157.7227722772277</v>
      </c>
      <c r="L29" s="132">
        <f t="shared" si="13"/>
        <v>1857.5556930693069</v>
      </c>
      <c r="M29" s="141">
        <f t="shared" si="7"/>
        <v>100.05569306930693</v>
      </c>
    </row>
    <row r="30" spans="1:13" ht="46.5">
      <c r="A30" s="120" t="s">
        <v>115</v>
      </c>
      <c r="B30" s="124">
        <v>45775</v>
      </c>
      <c r="C30" s="117">
        <v>126</v>
      </c>
      <c r="D30" s="117">
        <v>70</v>
      </c>
      <c r="E30" s="126">
        <f t="shared" si="0"/>
        <v>1.8</v>
      </c>
      <c r="F30" s="127">
        <f t="shared" si="14"/>
        <v>223.20000000000002</v>
      </c>
      <c r="G30" s="127">
        <f t="shared" si="9"/>
        <v>174.60000000000002</v>
      </c>
      <c r="H30" s="127">
        <f t="shared" si="10"/>
        <v>150.30000000000001</v>
      </c>
      <c r="I30" s="133">
        <f t="shared" si="3"/>
        <v>3.7575000000000003</v>
      </c>
      <c r="J30" s="132">
        <f t="shared" si="11"/>
        <v>1197</v>
      </c>
      <c r="K30" s="132">
        <f t="shared" si="12"/>
        <v>2120.4</v>
      </c>
      <c r="L30" s="132">
        <f t="shared" si="13"/>
        <v>1427.8500000000001</v>
      </c>
      <c r="M30" s="141">
        <f t="shared" si="7"/>
        <v>230.85000000000014</v>
      </c>
    </row>
    <row r="31" spans="1:13" ht="46.5">
      <c r="A31" s="120" t="s">
        <v>116</v>
      </c>
      <c r="B31" s="124">
        <v>45776</v>
      </c>
      <c r="C31" s="117">
        <v>156</v>
      </c>
      <c r="D31" s="117">
        <v>91</v>
      </c>
      <c r="E31" s="126">
        <f t="shared" si="0"/>
        <v>1.7142857142857142</v>
      </c>
      <c r="F31" s="127">
        <f t="shared" si="14"/>
        <v>212.57142857142856</v>
      </c>
      <c r="G31" s="127">
        <f t="shared" si="9"/>
        <v>184.28571428571428</v>
      </c>
      <c r="H31" s="127">
        <f t="shared" si="10"/>
        <v>170.14285714285714</v>
      </c>
      <c r="I31" s="133">
        <f t="shared" si="3"/>
        <v>4.2535714285714281</v>
      </c>
      <c r="J31" s="132">
        <f t="shared" si="11"/>
        <v>1482</v>
      </c>
      <c r="K31" s="132">
        <f t="shared" si="12"/>
        <v>2019.4285714285713</v>
      </c>
      <c r="L31" s="132">
        <f t="shared" si="13"/>
        <v>1616.3571428571429</v>
      </c>
      <c r="M31" s="141">
        <f t="shared" si="7"/>
        <v>134.35714285714289</v>
      </c>
    </row>
    <row r="32" spans="1:13" ht="46.5">
      <c r="A32" s="120" t="s">
        <v>117</v>
      </c>
      <c r="B32" s="124">
        <v>45777</v>
      </c>
      <c r="C32" s="117">
        <v>165</v>
      </c>
      <c r="D32" s="117">
        <v>95</v>
      </c>
      <c r="E32" s="126">
        <f t="shared" si="0"/>
        <v>1.736842105263158</v>
      </c>
      <c r="F32" s="127">
        <f t="shared" si="14"/>
        <v>215.36842105263159</v>
      </c>
      <c r="G32" s="127">
        <f t="shared" si="9"/>
        <v>190.18421052631578</v>
      </c>
      <c r="H32" s="127">
        <f t="shared" si="10"/>
        <v>177.59210526315789</v>
      </c>
      <c r="I32" s="133">
        <f t="shared" si="3"/>
        <v>4.4398026315789476</v>
      </c>
      <c r="J32" s="132">
        <f t="shared" si="11"/>
        <v>1567.5</v>
      </c>
      <c r="K32" s="132">
        <f t="shared" si="12"/>
        <v>2046</v>
      </c>
      <c r="L32" s="132">
        <f t="shared" si="13"/>
        <v>1687.125</v>
      </c>
      <c r="M32" s="141">
        <f t="shared" si="7"/>
        <v>119.625</v>
      </c>
    </row>
    <row r="33" spans="1:13" ht="46.5">
      <c r="A33" s="120" t="s">
        <v>118</v>
      </c>
      <c r="B33" s="124">
        <v>45778</v>
      </c>
      <c r="C33" s="117">
        <v>139</v>
      </c>
      <c r="D33" s="117">
        <v>78</v>
      </c>
      <c r="E33" s="126">
        <f t="shared" ref="E33:E36" si="15">C33/D33</f>
        <v>1.7820512820512822</v>
      </c>
      <c r="F33" s="127">
        <f t="shared" ref="F33:F36" si="16">E33*124</f>
        <v>220.97435897435898</v>
      </c>
      <c r="G33" s="127">
        <f t="shared" ref="G33:G36" si="17">(F33+C33)/2</f>
        <v>179.9871794871795</v>
      </c>
      <c r="H33" s="127">
        <f t="shared" ref="H33:H36" si="18">(G33+C33)/2</f>
        <v>159.49358974358975</v>
      </c>
      <c r="I33" s="133">
        <f t="shared" ref="I33:I36" si="19">H33/40</f>
        <v>3.987339743589744</v>
      </c>
      <c r="J33" s="132">
        <f t="shared" ref="J33:J36" si="20">C33*9.5</f>
        <v>1320.5</v>
      </c>
      <c r="K33" s="132">
        <f t="shared" ref="K33:K36" si="21">F33*9.5</f>
        <v>2099.2564102564102</v>
      </c>
      <c r="L33" s="132">
        <f t="shared" ref="L33:L36" si="22">H33*9.5</f>
        <v>1515.1891025641025</v>
      </c>
      <c r="M33" s="141">
        <f t="shared" ref="M33:M36" si="23">L33-J33</f>
        <v>194.68910256410254</v>
      </c>
    </row>
    <row r="34" spans="1:13" ht="46.5">
      <c r="A34" s="120" t="s">
        <v>119</v>
      </c>
      <c r="B34" s="124">
        <v>45779</v>
      </c>
      <c r="C34" s="117">
        <v>157</v>
      </c>
      <c r="D34" s="117">
        <v>80</v>
      </c>
      <c r="E34" s="126">
        <f t="shared" si="15"/>
        <v>1.9624999999999999</v>
      </c>
      <c r="F34" s="127">
        <f t="shared" si="16"/>
        <v>243.35</v>
      </c>
      <c r="G34" s="127">
        <f t="shared" si="17"/>
        <v>200.17500000000001</v>
      </c>
      <c r="H34" s="127">
        <f t="shared" si="18"/>
        <v>178.58750000000001</v>
      </c>
      <c r="I34" s="133">
        <f t="shared" si="19"/>
        <v>4.4646875000000001</v>
      </c>
      <c r="J34" s="132">
        <f t="shared" si="20"/>
        <v>1491.5</v>
      </c>
      <c r="K34" s="132">
        <f t="shared" si="21"/>
        <v>2311.8249999999998</v>
      </c>
      <c r="L34" s="132">
        <f t="shared" si="22"/>
        <v>1696.58125</v>
      </c>
      <c r="M34" s="141">
        <f t="shared" si="23"/>
        <v>205.08124999999995</v>
      </c>
    </row>
    <row r="35" spans="1:13" ht="46.5">
      <c r="A35" s="120" t="s">
        <v>120</v>
      </c>
      <c r="B35" s="124">
        <v>45780</v>
      </c>
      <c r="C35" s="117">
        <v>175</v>
      </c>
      <c r="D35" s="117">
        <v>88</v>
      </c>
      <c r="E35" s="126">
        <f t="shared" si="15"/>
        <v>1.9886363636363635</v>
      </c>
      <c r="F35" s="127">
        <f t="shared" si="16"/>
        <v>246.59090909090907</v>
      </c>
      <c r="G35" s="127">
        <f t="shared" si="17"/>
        <v>210.79545454545453</v>
      </c>
      <c r="H35" s="127">
        <f t="shared" si="18"/>
        <v>192.89772727272725</v>
      </c>
      <c r="I35" s="133">
        <f t="shared" si="19"/>
        <v>4.8224431818181817</v>
      </c>
      <c r="J35" s="132">
        <f t="shared" si="20"/>
        <v>1662.5</v>
      </c>
      <c r="K35" s="132">
        <f t="shared" si="21"/>
        <v>2342.613636363636</v>
      </c>
      <c r="L35" s="132">
        <f t="shared" si="22"/>
        <v>1832.528409090909</v>
      </c>
      <c r="M35" s="141">
        <f t="shared" si="23"/>
        <v>170.02840909090901</v>
      </c>
    </row>
    <row r="36" spans="1:13" ht="46.5">
      <c r="A36" s="120" t="s">
        <v>121</v>
      </c>
      <c r="B36" s="124">
        <v>45781</v>
      </c>
      <c r="C36" s="117">
        <v>166</v>
      </c>
      <c r="D36" s="117">
        <v>83</v>
      </c>
      <c r="E36" s="126">
        <f t="shared" si="15"/>
        <v>2</v>
      </c>
      <c r="F36" s="127">
        <f t="shared" si="16"/>
        <v>248</v>
      </c>
      <c r="G36" s="127">
        <f t="shared" si="17"/>
        <v>207</v>
      </c>
      <c r="H36" s="127">
        <f t="shared" si="18"/>
        <v>186.5</v>
      </c>
      <c r="I36" s="133">
        <f t="shared" si="19"/>
        <v>4.6624999999999996</v>
      </c>
      <c r="J36" s="132">
        <f t="shared" si="20"/>
        <v>1577</v>
      </c>
      <c r="K36" s="132">
        <f t="shared" si="21"/>
        <v>2356</v>
      </c>
      <c r="L36" s="132">
        <f t="shared" si="22"/>
        <v>1771.75</v>
      </c>
      <c r="M36" s="141">
        <f t="shared" si="23"/>
        <v>194.75</v>
      </c>
    </row>
    <row r="37" spans="1:13" ht="28.5">
      <c r="C37">
        <v>129</v>
      </c>
      <c r="D37">
        <v>77</v>
      </c>
      <c r="I37" s="129">
        <f t="shared" ref="I3:I46" si="24">H37/40</f>
        <v>0</v>
      </c>
      <c r="J37" s="130">
        <f>C37*9.5</f>
        <v>1225.5</v>
      </c>
      <c r="K37" s="130">
        <f>F37*9.5</f>
        <v>0</v>
      </c>
      <c r="L37" s="130">
        <f>H37*9.5</f>
        <v>0</v>
      </c>
    </row>
    <row r="38" spans="1:13" ht="28.5">
      <c r="C38">
        <v>110</v>
      </c>
      <c r="D38">
        <v>87</v>
      </c>
      <c r="I38" s="129">
        <f t="shared" si="24"/>
        <v>0</v>
      </c>
      <c r="J38" s="130">
        <f t="shared" ref="J38:J46" si="25">C38*9.5</f>
        <v>1045</v>
      </c>
      <c r="K38" s="130">
        <f t="shared" ref="K38:K46" si="26">F38*9.5</f>
        <v>0</v>
      </c>
      <c r="L38" s="130">
        <f t="shared" ref="L38:L46" si="27">H38*9.5</f>
        <v>0</v>
      </c>
    </row>
    <row r="39" spans="1:13" ht="28.5">
      <c r="C39">
        <v>126</v>
      </c>
      <c r="D39">
        <v>98</v>
      </c>
      <c r="I39" s="129">
        <f t="shared" si="24"/>
        <v>0</v>
      </c>
      <c r="J39" s="130">
        <f t="shared" si="25"/>
        <v>1197</v>
      </c>
      <c r="K39" s="130">
        <f t="shared" si="26"/>
        <v>0</v>
      </c>
      <c r="L39" s="130">
        <f t="shared" si="27"/>
        <v>0</v>
      </c>
    </row>
    <row r="40" spans="1:13" ht="28.5">
      <c r="I40" s="129">
        <f t="shared" si="24"/>
        <v>0</v>
      </c>
      <c r="J40" s="130">
        <f t="shared" si="25"/>
        <v>0</v>
      </c>
      <c r="K40" s="130">
        <f t="shared" si="26"/>
        <v>0</v>
      </c>
      <c r="L40" s="130">
        <f t="shared" si="27"/>
        <v>0</v>
      </c>
    </row>
    <row r="41" spans="1:13" ht="28.5">
      <c r="I41" s="129">
        <f t="shared" si="24"/>
        <v>0</v>
      </c>
      <c r="J41" s="130">
        <f t="shared" si="25"/>
        <v>0</v>
      </c>
      <c r="K41" s="130">
        <f t="shared" si="26"/>
        <v>0</v>
      </c>
      <c r="L41" s="130">
        <f t="shared" si="27"/>
        <v>0</v>
      </c>
    </row>
    <row r="42" spans="1:13" ht="28.5">
      <c r="I42" s="129">
        <f t="shared" si="24"/>
        <v>0</v>
      </c>
      <c r="J42" s="130">
        <f t="shared" si="25"/>
        <v>0</v>
      </c>
      <c r="K42" s="130">
        <f t="shared" si="26"/>
        <v>0</v>
      </c>
      <c r="L42" s="130">
        <f t="shared" si="27"/>
        <v>0</v>
      </c>
    </row>
    <row r="43" spans="1:13" ht="28.5">
      <c r="I43" s="129">
        <f t="shared" si="24"/>
        <v>0</v>
      </c>
      <c r="J43" s="130">
        <f t="shared" si="25"/>
        <v>0</v>
      </c>
      <c r="K43" s="130">
        <f t="shared" si="26"/>
        <v>0</v>
      </c>
      <c r="L43" s="130">
        <f t="shared" si="27"/>
        <v>0</v>
      </c>
    </row>
    <row r="44" spans="1:13" ht="28.5">
      <c r="I44" s="129">
        <f t="shared" si="24"/>
        <v>0</v>
      </c>
      <c r="J44" s="130">
        <f t="shared" si="25"/>
        <v>0</v>
      </c>
      <c r="K44" s="130">
        <f t="shared" si="26"/>
        <v>0</v>
      </c>
      <c r="L44" s="130">
        <f t="shared" si="27"/>
        <v>0</v>
      </c>
    </row>
    <row r="45" spans="1:13" ht="28.5">
      <c r="I45" s="129">
        <f t="shared" si="24"/>
        <v>0</v>
      </c>
      <c r="J45" s="130">
        <f t="shared" si="25"/>
        <v>0</v>
      </c>
      <c r="K45" s="130">
        <f t="shared" si="26"/>
        <v>0</v>
      </c>
      <c r="L45" s="130">
        <f t="shared" si="27"/>
        <v>0</v>
      </c>
    </row>
    <row r="46" spans="1:13" ht="28.5">
      <c r="I46" s="129">
        <f t="shared" si="24"/>
        <v>0</v>
      </c>
      <c r="J46" s="130">
        <f t="shared" si="25"/>
        <v>0</v>
      </c>
      <c r="K46" s="130">
        <f t="shared" si="26"/>
        <v>0</v>
      </c>
      <c r="L46" s="130">
        <f t="shared" si="27"/>
        <v>0</v>
      </c>
    </row>
    <row r="47" spans="1:13">
      <c r="J47" s="131">
        <f>SUM(J17:J46)</f>
        <v>34893.5</v>
      </c>
      <c r="K47" s="131">
        <f>SUM(K17:K46)</f>
        <v>42310.732992025267</v>
      </c>
      <c r="L47" s="131">
        <f>SUM(L17:L46)</f>
        <v>34147.183248006302</v>
      </c>
    </row>
  </sheetData>
  <conditionalFormatting sqref="E1:E1048576">
    <cfRule type="cellIs" dxfId="1" priority="2" operator="greaterThan">
      <formula>1.75</formula>
    </cfRule>
  </conditionalFormatting>
  <conditionalFormatting sqref="E15">
    <cfRule type="cellIs" dxfId="0" priority="1" operator="lessThan">
      <formula>1.1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9f6ffe-eb63-4759-9440-5e54a43d2b9e" xsi:nil="true"/>
    <lcf76f155ced4ddcb4097134ff3c332f xmlns="fece31e8-6b64-405d-acd5-51f190ccbe9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8ECB90FE0EB448ACB3DE2DE40C90BA" ma:contentTypeVersion="23" ma:contentTypeDescription="Create a new document." ma:contentTypeScope="" ma:versionID="8ee2fb0d6fd138a857250d9193ca8835">
  <xsd:schema xmlns:xsd="http://www.w3.org/2001/XMLSchema" xmlns:xs="http://www.w3.org/2001/XMLSchema" xmlns:p="http://schemas.microsoft.com/office/2006/metadata/properties" xmlns:ns2="fece31e8-6b64-405d-acd5-51f190ccbe96" xmlns:ns3="e89f6ffe-eb63-4759-9440-5e54a43d2b9e" targetNamespace="http://schemas.microsoft.com/office/2006/metadata/properties" ma:root="true" ma:fieldsID="3a55e53a0142ce97f8e58df89237ac5a" ns2:_="" ns3:_="">
    <xsd:import namespace="fece31e8-6b64-405d-acd5-51f190ccbe96"/>
    <xsd:import namespace="e89f6ffe-eb63-4759-9440-5e54a43d2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e31e8-6b64-405d-acd5-51f190ccb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04f5ef-eaab-44ee-81de-094bfe2836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f6ffe-eb63-4759-9440-5e54a43d2b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7acf0b3-1fa3-4b82-853c-b6a5fc5a4cc3}" ma:internalName="TaxCatchAll" ma:showField="CatchAllData" ma:web="e89f6ffe-eb63-4759-9440-5e54a43d2b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1861BF-5C3F-42C4-B7D6-3357B8F8BCF2}"/>
</file>

<file path=customXml/itemProps2.xml><?xml version="1.0" encoding="utf-8"?>
<ds:datastoreItem xmlns:ds="http://schemas.openxmlformats.org/officeDocument/2006/customXml" ds:itemID="{01DB1F06-B53B-44D5-9243-9FCF2D74FF98}"/>
</file>

<file path=customXml/itemProps3.xml><?xml version="1.0" encoding="utf-8"?>
<ds:datastoreItem xmlns:ds="http://schemas.openxmlformats.org/officeDocument/2006/customXml" ds:itemID="{2814E442-0C37-49DA-9697-5CC4926640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Fedegroup</dc:creator>
  <cp:keywords/>
  <dc:description/>
  <cp:lastModifiedBy/>
  <cp:revision/>
  <dcterms:created xsi:type="dcterms:W3CDTF">2020-06-24T11:04:00Z</dcterms:created>
  <dcterms:modified xsi:type="dcterms:W3CDTF">2025-04-10T12:44:45Z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0x010100CA8ECB90FE0EB448ACB3DE2DE40C90BA</vt:lpwstr>
  </property>
  <property fmtid="{D5CDD505-2E9C-101B-9397-08002B2CF9AE}" pid="3" name="MediaServiceImageTags">
    <vt:lpwstr/>
  </property>
  <property fmtid="{D5CDD505-2E9C-101B-9397-08002B2CF9AE}" pid="4" name="ICV">
    <vt:lpwstr>E804A13D70EA46D6BD848F1D50085B02_12</vt:lpwstr>
  </property>
  <property fmtid="{D5CDD505-2E9C-101B-9397-08002B2CF9AE}" pid="5" name="KSOProductBuildVer">
    <vt:lpwstr>1033-12.2.0.13359</vt:lpwstr>
  </property>
</Properties>
</file>