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s Taylor\Pictures\ExcelCharts\Exercise Files\"/>
    </mc:Choice>
  </mc:AlternateContent>
  <xr:revisionPtr revIDLastSave="0" documentId="13_ncr:1_{EE85DEE3-6567-4861-9146-D9060F72F3E4}" xr6:coauthVersionLast="43" xr6:coauthVersionMax="43" xr10:uidLastSave="{00000000-0000-0000-0000-000000000000}"/>
  <bookViews>
    <workbookView xWindow="-103" yWindow="-103" windowWidth="22149" windowHeight="12549" tabRatio="571" xr2:uid="{21874C7B-CB80-4C35-A509-F1E9A7FD066B}"/>
  </bookViews>
  <sheets>
    <sheet name="Profits-2020" sheetId="2" r:id="rId1"/>
    <sheet name="Year Data" sheetId="3" r:id="rId2"/>
    <sheet name="Error Bars" sheetId="4" r:id="rId3"/>
    <sheet name="Line Chart" sheetId="5" r:id="rId4"/>
    <sheet name="Chart Data" sheetId="6" r:id="rId5"/>
    <sheet name="City Sales" sheetId="7" r:id="rId6"/>
    <sheet name="Trendline" sheetId="8" r:id="rId7"/>
    <sheet name="Sheet1" sheetId="1" r:id="rId8"/>
  </sheets>
  <definedNames>
    <definedName name="_xlnm._FilterDatabase" localSheetId="4" hidden="1">'Chart Data'!$A$3:$A$7</definedName>
    <definedName name="_xlnm._FilterDatabase" localSheetId="2" hidden="1">'Error Bars'!$A$3:$A$7</definedName>
    <definedName name="_xlnm._FilterDatabase" localSheetId="1" hidden="1">'Year Data'!#REF!</definedName>
    <definedName name="_xlchart.v1.0" hidden="1">'Profits-2020'!$A$4</definedName>
    <definedName name="_xlchart.v1.1" hidden="1">'Profits-2020'!$B$3:$G$3</definedName>
    <definedName name="_xlchart.v1.2" hidden="1">'Profits-2020'!$B$4:$G$4</definedName>
    <definedName name="ee" localSheetId="4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localSheetId="6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4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6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4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localSheetId="6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4" hidden="1">{"FirstQ",#N/A,FALSE,"Budget2000";"SecondQ",#N/A,FALSE,"Budget2000"}</definedName>
    <definedName name="rr" localSheetId="2" hidden="1">{"FirstQ",#N/A,FALSE,"Budget2000";"SecondQ",#N/A,FALSE,"Budget2000"}</definedName>
    <definedName name="rr" localSheetId="6" hidden="1">{"FirstQ",#N/A,FALSE,"Budget2000";"SecondQ",#N/A,FALSE,"Budget2000"}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4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6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lver_adj" localSheetId="0" hidden="1">'Profits-2020'!$B$4:$G$4,'Profits-2020'!$B$5:$G$5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'Profits-2020'!$B$4:$G$4</definedName>
    <definedName name="solver_lhs2" localSheetId="0" hidden="1">'Profits-2020'!$B$5:$G$5</definedName>
    <definedName name="solver_lin" localSheetId="0" hidden="1">2</definedName>
    <definedName name="solver_neg" localSheetId="0" hidden="1">2</definedName>
    <definedName name="solver_num" localSheetId="0" hidden="1">2</definedName>
    <definedName name="solver_nwt" localSheetId="0" hidden="1">1</definedName>
    <definedName name="solver_opt" localSheetId="0" hidden="1">'Profits-2020'!$H$6</definedName>
    <definedName name="solver_pre" localSheetId="0" hidden="1">0.000001</definedName>
    <definedName name="solver_rel1" localSheetId="0" hidden="1">1</definedName>
    <definedName name="solver_rel2" localSheetId="0" hidden="1">1</definedName>
    <definedName name="solver_rhs1" localSheetId="0" hidden="1">500</definedName>
    <definedName name="solver_rhs2" localSheetId="0" hidden="1">350</definedName>
    <definedName name="solver_scl" localSheetId="0" hidden="1">2</definedName>
    <definedName name="solver_sho" localSheetId="0" hidden="1">1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500</definedName>
    <definedName name="wrn.AllData." localSheetId="4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localSheetId="6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4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localSheetId="6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x" localSheetId="4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localSheetId="6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4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6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8" l="1"/>
  <c r="D2" i="8"/>
  <c r="F2" i="8" s="1"/>
  <c r="G10" i="6"/>
  <c r="F10" i="6"/>
  <c r="E10" i="6"/>
  <c r="D10" i="6"/>
  <c r="C10" i="6"/>
  <c r="B10" i="6"/>
  <c r="G9" i="6"/>
  <c r="F9" i="6"/>
  <c r="E9" i="6"/>
  <c r="H9" i="6" s="1"/>
  <c r="I6" i="6" s="1"/>
  <c r="D9" i="6"/>
  <c r="C9" i="6"/>
  <c r="B9" i="6"/>
  <c r="H7" i="6"/>
  <c r="H6" i="6"/>
  <c r="H5" i="6"/>
  <c r="H4" i="6"/>
  <c r="E2" i="5"/>
  <c r="D2" i="5"/>
  <c r="F2" i="5" s="1"/>
  <c r="G10" i="4"/>
  <c r="F10" i="4"/>
  <c r="E10" i="4"/>
  <c r="D10" i="4"/>
  <c r="C10" i="4"/>
  <c r="B10" i="4"/>
  <c r="G9" i="4"/>
  <c r="F9" i="4"/>
  <c r="E9" i="4"/>
  <c r="D9" i="4"/>
  <c r="C9" i="4"/>
  <c r="B9" i="4"/>
  <c r="H7" i="4"/>
  <c r="H6" i="4"/>
  <c r="H5" i="4"/>
  <c r="H4" i="4"/>
  <c r="E18" i="3"/>
  <c r="B20" i="3" s="1"/>
  <c r="D18" i="3"/>
  <c r="C18" i="3"/>
  <c r="B18" i="3"/>
  <c r="E16" i="3"/>
  <c r="E15" i="3"/>
  <c r="E14" i="3"/>
  <c r="E13" i="3"/>
  <c r="E12" i="3"/>
  <c r="E11" i="3"/>
  <c r="E10" i="3"/>
  <c r="E9" i="3"/>
  <c r="E8" i="3"/>
  <c r="E7" i="3"/>
  <c r="E6" i="3"/>
  <c r="E5" i="3"/>
  <c r="E15" i="2"/>
  <c r="G13" i="2"/>
  <c r="F13" i="2"/>
  <c r="E13" i="2"/>
  <c r="D13" i="2"/>
  <c r="C13" i="2"/>
  <c r="B13" i="2"/>
  <c r="I10" i="2"/>
  <c r="H10" i="2"/>
  <c r="G10" i="2"/>
  <c r="F10" i="2"/>
  <c r="E10" i="2"/>
  <c r="D10" i="2"/>
  <c r="C10" i="2"/>
  <c r="I9" i="2"/>
  <c r="H9" i="2"/>
  <c r="G9" i="2"/>
  <c r="F9" i="2"/>
  <c r="E9" i="2"/>
  <c r="D9" i="2"/>
  <c r="C9" i="2"/>
  <c r="G6" i="2"/>
  <c r="F6" i="2"/>
  <c r="F14" i="2" s="1"/>
  <c r="E6" i="2"/>
  <c r="E14" i="2" s="1"/>
  <c r="D6" i="2"/>
  <c r="D15" i="2" s="1"/>
  <c r="C6" i="2"/>
  <c r="C14" i="2" s="1"/>
  <c r="B6" i="2"/>
  <c r="B15" i="2" s="1"/>
  <c r="I5" i="2"/>
  <c r="H5" i="2"/>
  <c r="I4" i="2"/>
  <c r="H4" i="2"/>
  <c r="I5" i="4" l="1"/>
  <c r="I4" i="4"/>
  <c r="I7" i="4"/>
  <c r="I6" i="4"/>
  <c r="H13" i="2"/>
  <c r="I11" i="2"/>
  <c r="G14" i="2"/>
  <c r="I5" i="6"/>
  <c r="I4" i="6"/>
  <c r="I7" i="6"/>
  <c r="D20" i="3"/>
  <c r="C11" i="2"/>
  <c r="D11" i="2"/>
  <c r="F15" i="2"/>
  <c r="H6" i="2"/>
  <c r="E11" i="2"/>
  <c r="B14" i="2"/>
  <c r="G15" i="2"/>
  <c r="C20" i="3"/>
  <c r="I6" i="2"/>
  <c r="D14" i="2"/>
  <c r="H11" i="2"/>
  <c r="C15" i="2"/>
  <c r="F11" i="2"/>
  <c r="B7" i="2"/>
  <c r="C7" i="2" s="1"/>
  <c r="D7" i="2" s="1"/>
  <c r="E7" i="2" s="1"/>
  <c r="F7" i="2" s="1"/>
  <c r="G7" i="2" s="1"/>
  <c r="G11" i="2"/>
  <c r="H10" i="6"/>
  <c r="H15" i="2" l="1"/>
  <c r="H14" i="2"/>
  <c r="I9" i="6"/>
</calcChain>
</file>

<file path=xl/sharedStrings.xml><?xml version="1.0" encoding="utf-8"?>
<sst xmlns="http://schemas.openxmlformats.org/spreadsheetml/2006/main" count="98" uniqueCount="49">
  <si>
    <t>Home Division Sales</t>
  </si>
  <si>
    <t>Projected Sales - Millions of Dollars - FY 2020</t>
  </si>
  <si>
    <t>Jan</t>
  </si>
  <si>
    <t>Feb</t>
  </si>
  <si>
    <t>Mar</t>
  </si>
  <si>
    <t>Apr</t>
  </si>
  <si>
    <t>May</t>
  </si>
  <si>
    <t>Jun</t>
  </si>
  <si>
    <t>Total</t>
  </si>
  <si>
    <t>Average</t>
  </si>
  <si>
    <t>Sales</t>
  </si>
  <si>
    <t>Expenses</t>
  </si>
  <si>
    <t>Profits</t>
  </si>
  <si>
    <t>YTD Profits</t>
  </si>
  <si>
    <t>YTD Average</t>
  </si>
  <si>
    <t>% Sales Change</t>
  </si>
  <si>
    <t>% Expenses Change</t>
  </si>
  <si>
    <t>% Profits Change</t>
  </si>
  <si>
    <t>Sales:Expenses</t>
  </si>
  <si>
    <t>Sales:Profits</t>
  </si>
  <si>
    <t>Expenses:Profits</t>
  </si>
  <si>
    <t>Home Division</t>
  </si>
  <si>
    <t>World-wide Sales - Millions of Dollars</t>
  </si>
  <si>
    <t>Domestic</t>
  </si>
  <si>
    <t>Europe</t>
  </si>
  <si>
    <t>Asia</t>
  </si>
  <si>
    <t>Jul</t>
  </si>
  <si>
    <t>Aug</t>
  </si>
  <si>
    <t>Sep</t>
  </si>
  <si>
    <t>Oct</t>
  </si>
  <si>
    <t>Nov</t>
  </si>
  <si>
    <t>Dec</t>
  </si>
  <si>
    <t>% of Total</t>
  </si>
  <si>
    <t>Projected Sales - Millions of Dollars</t>
  </si>
  <si>
    <t>Latin America</t>
  </si>
  <si>
    <t>Lower</t>
  </si>
  <si>
    <t>Upper</t>
  </si>
  <si>
    <t>Month</t>
  </si>
  <si>
    <t>Item</t>
  </si>
  <si>
    <t>New York</t>
  </si>
  <si>
    <t>Atlanta</t>
  </si>
  <si>
    <t>Chicago</t>
  </si>
  <si>
    <t>Los Angeles</t>
  </si>
  <si>
    <t>Seattle</t>
  </si>
  <si>
    <t>Couches</t>
  </si>
  <si>
    <t>Desks</t>
  </si>
  <si>
    <t>Tables</t>
  </si>
  <si>
    <t>Beds</t>
  </si>
  <si>
    <t>Chairs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</si>
</sst>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_);_(@_)"/>
    <numFmt numFmtId="165" formatCode="_(&quot;$&quot;* #,##0.0_);_(&quot;$&quot;* \(#,##0.0\);_(&quot;$&quot;* &quot;-&quot;??_);_(@_)"/>
    <numFmt numFmtId="166" formatCode="_(* #,##0.0_);_(* \(#,##0.0\);_(* &quot;-&quot;??_);_(@_)"/>
    <numFmt numFmtId="167" formatCode="0.0%"/>
    <numFmt numFmtId="168" formatCode="0.0%;[Red]\-0.0%"/>
    <numFmt numFmtId="169" formatCode="mmm\-yyyy"/>
    <numFmt numFmtId="170" formatCode="_(* #,##0_);_(* \(#,##0\);_(* &quot;-&quot;??_);_(@_)"/>
  </numFmts>
  <fonts count="13" x14ac:knownFonts="1">
    <font>
      <sz val="11"/>
      <color theme="1"/>
      <name val="Calibri"/>
      <family val="2"/>
    </font>
    <font>
      <sz val="10"/>
      <name val="Arial"/>
      <family val="2"/>
    </font>
    <font>
      <b/>
      <sz val="18"/>
      <color rgb="FF000000"/>
      <name val="Arial"/>
      <family val="2"/>
    </font>
    <font>
      <sz val="1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0"/>
      <name val="Calibri"/>
      <family val="2"/>
    </font>
    <font>
      <b/>
      <sz val="14"/>
      <color rgb="FF000000"/>
      <name val="Calibri"/>
      <family val="2"/>
    </font>
    <font>
      <sz val="10"/>
      <name val="MS Sans Serif"/>
      <family val="2"/>
    </font>
    <font>
      <b/>
      <sz val="14"/>
      <name val="Calibri"/>
      <family val="2"/>
    </font>
    <font>
      <b/>
      <sz val="14"/>
      <color rgb="FF000000"/>
      <name val="Arial"/>
      <family val="2"/>
    </font>
    <font>
      <b/>
      <sz val="14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7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40" fontId="8" fillId="0" borderId="0" applyFont="0" applyFill="0" applyBorder="0" applyAlignment="0" applyProtection="0"/>
  </cellStyleXfs>
  <cellXfs count="70">
    <xf numFmtId="0" fontId="0" fillId="0" borderId="0" xfId="0"/>
    <xf numFmtId="0" fontId="3" fillId="0" borderId="0" xfId="1" applyFont="1"/>
    <xf numFmtId="0" fontId="3" fillId="0" borderId="0" xfId="1" applyFont="1" applyAlignment="1">
      <alignment horizontal="right"/>
    </xf>
    <xf numFmtId="0" fontId="5" fillId="0" borderId="0" xfId="1" applyFont="1"/>
    <xf numFmtId="0" fontId="4" fillId="0" borderId="0" xfId="1" applyFont="1" applyAlignment="1">
      <alignment horizontal="center"/>
    </xf>
    <xf numFmtId="43" fontId="3" fillId="0" borderId="0" xfId="2" applyFont="1"/>
    <xf numFmtId="164" fontId="3" fillId="0" borderId="0" xfId="1" applyNumberFormat="1" applyFont="1"/>
    <xf numFmtId="0" fontId="4" fillId="0" borderId="0" xfId="1" applyFont="1"/>
    <xf numFmtId="165" fontId="5" fillId="0" borderId="0" xfId="3" applyNumberFormat="1" applyFont="1"/>
    <xf numFmtId="166" fontId="5" fillId="0" borderId="0" xfId="2" applyNumberFormat="1" applyFont="1"/>
    <xf numFmtId="14" fontId="3" fillId="0" borderId="0" xfId="1" applyNumberFormat="1" applyFont="1"/>
    <xf numFmtId="18" fontId="3" fillId="0" borderId="0" xfId="1" applyNumberFormat="1" applyFont="1"/>
    <xf numFmtId="40" fontId="5" fillId="0" borderId="0" xfId="1" applyNumberFormat="1" applyFont="1"/>
    <xf numFmtId="167" fontId="5" fillId="0" borderId="0" xfId="4" applyNumberFormat="1" applyFont="1"/>
    <xf numFmtId="168" fontId="5" fillId="0" borderId="0" xfId="1" applyNumberFormat="1" applyFont="1"/>
    <xf numFmtId="0" fontId="6" fillId="0" borderId="0" xfId="1" applyFont="1"/>
    <xf numFmtId="166" fontId="3" fillId="0" borderId="0" xfId="2" applyNumberFormat="1" applyFont="1"/>
    <xf numFmtId="44" fontId="5" fillId="0" borderId="0" xfId="3" applyFont="1"/>
    <xf numFmtId="0" fontId="4" fillId="0" borderId="0" xfId="1" applyFont="1" applyAlignment="1">
      <alignment horizontal="right"/>
    </xf>
    <xf numFmtId="43" fontId="5" fillId="0" borderId="0" xfId="2" applyFont="1"/>
    <xf numFmtId="44" fontId="3" fillId="0" borderId="0" xfId="1" applyNumberFormat="1" applyFont="1"/>
    <xf numFmtId="0" fontId="4" fillId="0" borderId="0" xfId="5" applyFont="1"/>
    <xf numFmtId="0" fontId="5" fillId="0" borderId="0" xfId="5" applyFont="1"/>
    <xf numFmtId="3" fontId="5" fillId="0" borderId="0" xfId="6" applyNumberFormat="1" applyFont="1"/>
    <xf numFmtId="0" fontId="4" fillId="0" borderId="0" xfId="5" applyFont="1" applyAlignment="1">
      <alignment horizontal="right"/>
    </xf>
    <xf numFmtId="167" fontId="5" fillId="0" borderId="0" xfId="5" applyNumberFormat="1" applyFont="1"/>
    <xf numFmtId="3" fontId="5" fillId="0" borderId="0" xfId="5" applyNumberFormat="1" applyFont="1"/>
    <xf numFmtId="10" fontId="5" fillId="0" borderId="0" xfId="5" applyNumberFormat="1" applyFont="1"/>
    <xf numFmtId="40" fontId="5" fillId="0" borderId="0" xfId="6" applyFont="1"/>
    <xf numFmtId="0" fontId="3" fillId="0" borderId="0" xfId="5" applyFont="1"/>
    <xf numFmtId="3" fontId="3" fillId="0" borderId="0" xfId="5" applyNumberFormat="1" applyFont="1"/>
    <xf numFmtId="0" fontId="11" fillId="2" borderId="0" xfId="5" applyFont="1" applyFill="1"/>
    <xf numFmtId="0" fontId="12" fillId="0" borderId="0" xfId="5" applyFont="1"/>
    <xf numFmtId="0" fontId="11" fillId="0" borderId="0" xfId="5" applyFont="1"/>
    <xf numFmtId="0" fontId="11" fillId="0" borderId="0" xfId="1" applyFont="1"/>
    <xf numFmtId="169" fontId="12" fillId="0" borderId="0" xfId="5" applyNumberFormat="1" applyFont="1" applyAlignment="1">
      <alignment horizontal="right"/>
    </xf>
    <xf numFmtId="4" fontId="12" fillId="0" borderId="0" xfId="6" applyNumberFormat="1" applyFont="1" applyAlignment="1">
      <alignment horizontal="right" indent="1"/>
    </xf>
    <xf numFmtId="0" fontId="12" fillId="0" borderId="0" xfId="1" applyFont="1"/>
    <xf numFmtId="169" fontId="12" fillId="0" borderId="0" xfId="5" applyNumberFormat="1" applyFont="1"/>
    <xf numFmtId="38" fontId="12" fillId="0" borderId="0" xfId="6" applyNumberFormat="1" applyFont="1"/>
    <xf numFmtId="17" fontId="12" fillId="0" borderId="0" xfId="5" applyNumberFormat="1" applyFont="1"/>
    <xf numFmtId="0" fontId="4" fillId="0" borderId="7" xfId="1" applyFont="1" applyBorder="1" applyAlignment="1">
      <alignment horizontal="left"/>
    </xf>
    <xf numFmtId="0" fontId="4" fillId="4" borderId="7" xfId="1" applyFont="1" applyFill="1" applyBorder="1" applyAlignment="1">
      <alignment horizontal="center" textRotation="45"/>
    </xf>
    <xf numFmtId="1" fontId="4" fillId="0" borderId="0" xfId="1" applyNumberFormat="1" applyFont="1" applyAlignment="1">
      <alignment horizontal="left"/>
    </xf>
    <xf numFmtId="170" fontId="5" fillId="0" borderId="0" xfId="2" applyNumberFormat="1" applyFont="1"/>
    <xf numFmtId="170" fontId="5" fillId="0" borderId="0" xfId="1" applyNumberFormat="1" applyFont="1"/>
    <xf numFmtId="0" fontId="5" fillId="0" borderId="0" xfId="1" applyFont="1" applyAlignment="1">
      <alignment horizontal="left"/>
    </xf>
    <xf numFmtId="0" fontId="10" fillId="2" borderId="0" xfId="1" applyFont="1" applyFill="1" applyAlignment="1">
      <alignment horizontal="left" vertical="center" readingOrder="1"/>
    </xf>
    <xf numFmtId="0" fontId="12" fillId="0" borderId="0" xfId="5" applyFont="1" applyAlignment="1">
      <alignment horizontal="right"/>
    </xf>
    <xf numFmtId="0" fontId="12" fillId="0" borderId="0" xfId="5" applyFont="1" applyAlignment="1">
      <alignment horizontal="center"/>
    </xf>
    <xf numFmtId="0" fontId="5" fillId="3" borderId="0" xfId="5" applyFont="1" applyFill="1"/>
    <xf numFmtId="0" fontId="4" fillId="3" borderId="0" xfId="5" applyFont="1" applyFill="1" applyAlignment="1">
      <alignment horizontal="right"/>
    </xf>
    <xf numFmtId="0" fontId="5" fillId="6" borderId="0" xfId="5" applyFont="1" applyFill="1"/>
    <xf numFmtId="0" fontId="4" fillId="6" borderId="0" xfId="5" applyFont="1" applyFill="1" applyAlignment="1">
      <alignment horizontal="right"/>
    </xf>
    <xf numFmtId="169" fontId="10" fillId="6" borderId="0" xfId="1" applyNumberFormat="1" applyFont="1" applyFill="1" applyAlignment="1">
      <alignment horizontal="left" vertical="center" readingOrder="1"/>
    </xf>
    <xf numFmtId="0" fontId="11" fillId="6" borderId="0" xfId="5" applyFont="1" applyFill="1"/>
    <xf numFmtId="0" fontId="5" fillId="0" borderId="0" xfId="1" applyNumberFormat="1" applyFont="1"/>
    <xf numFmtId="0" fontId="2" fillId="5" borderId="1" xfId="1" applyFont="1" applyFill="1" applyBorder="1" applyAlignment="1">
      <alignment horizontal="center" vertical="center" readingOrder="1"/>
    </xf>
    <xf numFmtId="0" fontId="2" fillId="5" borderId="2" xfId="1" applyFont="1" applyFill="1" applyBorder="1" applyAlignment="1">
      <alignment horizontal="center" vertical="center" readingOrder="1"/>
    </xf>
    <xf numFmtId="0" fontId="2" fillId="5" borderId="3" xfId="1" applyFont="1" applyFill="1" applyBorder="1" applyAlignment="1">
      <alignment horizontal="center" vertical="center" readingOrder="1"/>
    </xf>
    <xf numFmtId="0" fontId="4" fillId="0" borderId="0" xfId="1" applyFont="1" applyAlignment="1">
      <alignment horizontal="center"/>
    </xf>
    <xf numFmtId="0" fontId="7" fillId="5" borderId="4" xfId="1" applyFont="1" applyFill="1" applyBorder="1" applyAlignment="1">
      <alignment horizontal="center" vertical="center" readingOrder="1"/>
    </xf>
    <xf numFmtId="0" fontId="7" fillId="5" borderId="5" xfId="1" applyFont="1" applyFill="1" applyBorder="1" applyAlignment="1">
      <alignment horizontal="center" vertical="center" readingOrder="1"/>
    </xf>
    <xf numFmtId="0" fontId="9" fillId="0" borderId="6" xfId="5" applyFont="1" applyBorder="1" applyAlignment="1">
      <alignment horizontal="center"/>
    </xf>
    <xf numFmtId="0" fontId="9" fillId="5" borderId="8" xfId="5" applyFont="1" applyFill="1" applyBorder="1" applyAlignment="1">
      <alignment horizontal="center"/>
    </xf>
    <xf numFmtId="0" fontId="9" fillId="5" borderId="9" xfId="5" applyFont="1" applyFill="1" applyBorder="1" applyAlignment="1">
      <alignment horizontal="center"/>
    </xf>
    <xf numFmtId="0" fontId="9" fillId="5" borderId="10" xfId="5" applyFont="1" applyFill="1" applyBorder="1" applyAlignment="1">
      <alignment horizontal="center"/>
    </xf>
    <xf numFmtId="0" fontId="9" fillId="2" borderId="1" xfId="5" applyFont="1" applyFill="1" applyBorder="1" applyAlignment="1">
      <alignment horizontal="center"/>
    </xf>
    <xf numFmtId="0" fontId="9" fillId="2" borderId="2" xfId="5" applyFont="1" applyFill="1" applyBorder="1" applyAlignment="1">
      <alignment horizontal="center"/>
    </xf>
    <xf numFmtId="0" fontId="9" fillId="2" borderId="3" xfId="5" applyFont="1" applyFill="1" applyBorder="1" applyAlignment="1">
      <alignment horizontal="center"/>
    </xf>
  </cellXfs>
  <cellStyles count="7">
    <cellStyle name="Comma 2" xfId="2" xr:uid="{0A247217-880B-40DB-B27B-C520BE461079}"/>
    <cellStyle name="Comma_Chartdata" xfId="6" xr:uid="{73FF4D7D-5549-430C-A702-BEED484F32B3}"/>
    <cellStyle name="Currency 2" xfId="3" xr:uid="{4BD0FB03-2A20-4754-8D8D-CE2994408AFD}"/>
    <cellStyle name="Normal" xfId="0" builtinId="0"/>
    <cellStyle name="Normal 2" xfId="1" xr:uid="{17896F18-4579-4B6F-83AE-35B08C977986}"/>
    <cellStyle name="Normal_Chartdata" xfId="5" xr:uid="{409CCB3E-FEA0-4E86-9307-5F0DC930F436}"/>
    <cellStyle name="Percent 2" xfId="4" xr:uid="{6A62BA75-E776-4F48-BE1C-40193B2AF57D}"/>
  </cellStyles>
  <dxfs count="0"/>
  <tableStyles count="0" defaultTableStyle="TableStyleMedium2" defaultPivotStyle="PivotStyleLight16"/>
  <colors>
    <mruColors>
      <color rgb="FF66FFFF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'Profits-2020'!$A$19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'Profits-2020'!$B$18:$G$18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'Profits-2020'!$B$19:$G$19</c:f>
              <c:numCache>
                <c:formatCode>_("$"* #,##0.00_);_("$"* \(#,##0.00\);_("$"* "-"??_);_(@_)</c:formatCode>
                <c:ptCount val="6"/>
                <c:pt idx="0">
                  <c:v>800</c:v>
                </c:pt>
                <c:pt idx="1">
                  <c:v>830</c:v>
                </c:pt>
                <c:pt idx="2">
                  <c:v>850</c:v>
                </c:pt>
                <c:pt idx="3">
                  <c:v>840</c:v>
                </c:pt>
                <c:pt idx="4">
                  <c:v>885</c:v>
                </c:pt>
                <c:pt idx="5">
                  <c:v>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45-4014-A338-6A5150C3B797}"/>
            </c:ext>
          </c:extLst>
        </c:ser>
        <c:ser>
          <c:idx val="1"/>
          <c:order val="1"/>
          <c:tx>
            <c:strRef>
              <c:f>'Profits-2020'!$A$20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'Profits-2020'!$B$18:$G$18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'Profits-2020'!$B$20:$G$20</c:f>
              <c:numCache>
                <c:formatCode>_(* #,##0.00_);_(* \(#,##0.00\);_(* "-"??_);_(@_)</c:formatCode>
                <c:ptCount val="6"/>
                <c:pt idx="0">
                  <c:v>760</c:v>
                </c:pt>
                <c:pt idx="1">
                  <c:v>800</c:v>
                </c:pt>
                <c:pt idx="2">
                  <c:v>750</c:v>
                </c:pt>
                <c:pt idx="3">
                  <c:v>820</c:v>
                </c:pt>
                <c:pt idx="4">
                  <c:v>860</c:v>
                </c:pt>
                <c:pt idx="5">
                  <c:v>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45-4014-A338-6A5150C3B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320528"/>
        <c:axId val="731320920"/>
      </c:barChart>
      <c:catAx>
        <c:axId val="73132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1320920"/>
        <c:crosses val="autoZero"/>
        <c:auto val="1"/>
        <c:lblAlgn val="ctr"/>
        <c:lblOffset val="100"/>
        <c:noMultiLvlLbl val="0"/>
      </c:catAx>
      <c:valAx>
        <c:axId val="731320920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73132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Home Division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Data'!$A$4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'Chart Data'!$B$3:$G$3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 Data'!$B$4:$G$4</c:f>
              <c:numCache>
                <c:formatCode>#,##0</c:formatCode>
                <c:ptCount val="6"/>
                <c:pt idx="0">
                  <c:v>88</c:v>
                </c:pt>
                <c:pt idx="1">
                  <c:v>137</c:v>
                </c:pt>
                <c:pt idx="2">
                  <c:v>94</c:v>
                </c:pt>
                <c:pt idx="3">
                  <c:v>135</c:v>
                </c:pt>
                <c:pt idx="4">
                  <c:v>123</c:v>
                </c:pt>
                <c:pt idx="5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3-441E-BFE5-C4956062E505}"/>
            </c:ext>
          </c:extLst>
        </c:ser>
        <c:ser>
          <c:idx val="3"/>
          <c:order val="1"/>
          <c:tx>
            <c:strRef>
              <c:f>'Chart Data'!$A$7</c:f>
              <c:strCache>
                <c:ptCount val="1"/>
                <c:pt idx="0">
                  <c:v>Latin America</c:v>
                </c:pt>
              </c:strCache>
            </c:strRef>
          </c:tx>
          <c:cat>
            <c:strRef>
              <c:f>'Chart Data'!$B$3:$G$3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 Data'!$B$7:$G$7</c:f>
              <c:numCache>
                <c:formatCode>#,##0</c:formatCode>
                <c:ptCount val="6"/>
                <c:pt idx="0">
                  <c:v>68</c:v>
                </c:pt>
                <c:pt idx="1">
                  <c:v>44</c:v>
                </c:pt>
                <c:pt idx="2">
                  <c:v>154</c:v>
                </c:pt>
                <c:pt idx="3">
                  <c:v>66</c:v>
                </c:pt>
                <c:pt idx="4">
                  <c:v>154</c:v>
                </c:pt>
                <c:pt idx="5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D3-441E-BFE5-C4956062E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559192"/>
        <c:axId val="713556056"/>
      </c:lineChart>
      <c:catAx>
        <c:axId val="713559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713556056"/>
        <c:crosses val="autoZero"/>
        <c:auto val="1"/>
        <c:lblAlgn val="ctr"/>
        <c:lblOffset val="100"/>
        <c:noMultiLvlLbl val="0"/>
      </c:catAx>
      <c:valAx>
        <c:axId val="713556056"/>
        <c:scaling>
          <c:orientation val="minMax"/>
        </c:scaling>
        <c:delete val="0"/>
        <c:axPos val="l"/>
        <c:majorGridlines/>
        <c:title>
          <c:tx>
            <c:strRef>
              <c:f>'Chart Data'!$A$1</c:f>
              <c:strCache>
                <c:ptCount val="1"/>
                <c:pt idx="0">
                  <c:v>World-wide Sales - Millions of Dollars</c:v>
                </c:pt>
              </c:strCache>
            </c:strRef>
          </c:tx>
          <c:overlay val="0"/>
        </c:title>
        <c:numFmt formatCode="#,##0" sourceLinked="1"/>
        <c:majorTickMark val="out"/>
        <c:minorTickMark val="none"/>
        <c:tickLblPos val="nextTo"/>
        <c:crossAx val="713559192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88629521546271"/>
          <c:y val="4.6336989654611971E-2"/>
          <c:w val="0.719460796006129"/>
          <c:h val="0.776522370782156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'City Sales'!$A$2</c:f>
              <c:strCache>
                <c:ptCount val="1"/>
                <c:pt idx="0">
                  <c:v>Couches</c:v>
                </c:pt>
              </c:strCache>
            </c:strRef>
          </c:tx>
          <c:invertIfNegative val="0"/>
          <c:cat>
            <c:strRef>
              <c:f>'City Sales'!$B$1:$F$1</c:f>
              <c:strCache>
                <c:ptCount val="5"/>
                <c:pt idx="0">
                  <c:v>New York</c:v>
                </c:pt>
                <c:pt idx="1">
                  <c:v>Atlanta</c:v>
                </c:pt>
                <c:pt idx="2">
                  <c:v>Chicago</c:v>
                </c:pt>
                <c:pt idx="3">
                  <c:v>Los Angeles</c:v>
                </c:pt>
                <c:pt idx="4">
                  <c:v>Seattle</c:v>
                </c:pt>
              </c:strCache>
            </c:strRef>
          </c:cat>
          <c:val>
            <c:numRef>
              <c:f>'City Sales'!$B$2:$F$2</c:f>
              <c:numCache>
                <c:formatCode>_(* #,##0_);_(* \(#,##0\);_(* "-"??_);_(@_)</c:formatCode>
                <c:ptCount val="5"/>
                <c:pt idx="0">
                  <c:v>13965</c:v>
                </c:pt>
                <c:pt idx="1">
                  <c:v>13702.5</c:v>
                </c:pt>
                <c:pt idx="2">
                  <c:v>14452.5</c:v>
                </c:pt>
                <c:pt idx="3">
                  <c:v>12282.5</c:v>
                </c:pt>
                <c:pt idx="4">
                  <c:v>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F-44B4-95A6-343024F0C869}"/>
            </c:ext>
          </c:extLst>
        </c:ser>
        <c:ser>
          <c:idx val="1"/>
          <c:order val="1"/>
          <c:tx>
            <c:strRef>
              <c:f>'City Sales'!$A$3</c:f>
              <c:strCache>
                <c:ptCount val="1"/>
                <c:pt idx="0">
                  <c:v>Desks</c:v>
                </c:pt>
              </c:strCache>
            </c:strRef>
          </c:tx>
          <c:invertIfNegative val="0"/>
          <c:cat>
            <c:strRef>
              <c:f>'City Sales'!$B$1:$F$1</c:f>
              <c:strCache>
                <c:ptCount val="5"/>
                <c:pt idx="0">
                  <c:v>New York</c:v>
                </c:pt>
                <c:pt idx="1">
                  <c:v>Atlanta</c:v>
                </c:pt>
                <c:pt idx="2">
                  <c:v>Chicago</c:v>
                </c:pt>
                <c:pt idx="3">
                  <c:v>Los Angeles</c:v>
                </c:pt>
                <c:pt idx="4">
                  <c:v>Seattle</c:v>
                </c:pt>
              </c:strCache>
            </c:strRef>
          </c:cat>
          <c:val>
            <c:numRef>
              <c:f>'City Sales'!$B$3:$F$3</c:f>
              <c:numCache>
                <c:formatCode>_(* #,##0_);_(* \(#,##0\);_(* "-"??_);_(@_)</c:formatCode>
                <c:ptCount val="5"/>
                <c:pt idx="0">
                  <c:v>8780</c:v>
                </c:pt>
                <c:pt idx="1">
                  <c:v>21987.5</c:v>
                </c:pt>
                <c:pt idx="2">
                  <c:v>17187.5</c:v>
                </c:pt>
                <c:pt idx="3">
                  <c:v>8830</c:v>
                </c:pt>
                <c:pt idx="4">
                  <c:v>14851.5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7F-44B4-95A6-343024F0C869}"/>
            </c:ext>
          </c:extLst>
        </c:ser>
        <c:ser>
          <c:idx val="2"/>
          <c:order val="2"/>
          <c:tx>
            <c:strRef>
              <c:f>CitySales!#REF!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'City Sales'!$B$1:$F$1</c:f>
              <c:strCache>
                <c:ptCount val="5"/>
                <c:pt idx="0">
                  <c:v>New York</c:v>
                </c:pt>
                <c:pt idx="1">
                  <c:v>Atlanta</c:v>
                </c:pt>
                <c:pt idx="2">
                  <c:v>Chicago</c:v>
                </c:pt>
                <c:pt idx="3">
                  <c:v>Los Angeles</c:v>
                </c:pt>
                <c:pt idx="4">
                  <c:v>Seattle</c:v>
                </c:pt>
              </c:strCache>
            </c:strRef>
          </c:cat>
          <c:val>
            <c:numRef>
              <c:f>CitySales!#REF!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7F-44B4-95A6-343024F0C869}"/>
            </c:ext>
          </c:extLst>
        </c:ser>
        <c:ser>
          <c:idx val="3"/>
          <c:order val="3"/>
          <c:tx>
            <c:strRef>
              <c:f>'City Sales'!$A$4</c:f>
              <c:strCache>
                <c:ptCount val="1"/>
                <c:pt idx="0">
                  <c:v>Tables</c:v>
                </c:pt>
              </c:strCache>
            </c:strRef>
          </c:tx>
          <c:invertIfNegative val="0"/>
          <c:cat>
            <c:strRef>
              <c:f>'City Sales'!$B$1:$F$1</c:f>
              <c:strCache>
                <c:ptCount val="5"/>
                <c:pt idx="0">
                  <c:v>New York</c:v>
                </c:pt>
                <c:pt idx="1">
                  <c:v>Atlanta</c:v>
                </c:pt>
                <c:pt idx="2">
                  <c:v>Chicago</c:v>
                </c:pt>
                <c:pt idx="3">
                  <c:v>Los Angeles</c:v>
                </c:pt>
                <c:pt idx="4">
                  <c:v>Seattle</c:v>
                </c:pt>
              </c:strCache>
            </c:strRef>
          </c:cat>
          <c:val>
            <c:numRef>
              <c:f>'City Sales'!$B$4:$F$4</c:f>
              <c:numCache>
                <c:formatCode>_(* #,##0_);_(* \(#,##0\);_(* "-"??_);_(@_)</c:formatCode>
                <c:ptCount val="5"/>
                <c:pt idx="0">
                  <c:v>11957.5</c:v>
                </c:pt>
                <c:pt idx="1">
                  <c:v>9155</c:v>
                </c:pt>
                <c:pt idx="2">
                  <c:v>14297.5</c:v>
                </c:pt>
                <c:pt idx="3">
                  <c:v>16397.5</c:v>
                </c:pt>
                <c:pt idx="4">
                  <c:v>16442.5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7F-44B4-95A6-343024F0C869}"/>
            </c:ext>
          </c:extLst>
        </c:ser>
        <c:ser>
          <c:idx val="4"/>
          <c:order val="4"/>
          <c:tx>
            <c:strRef>
              <c:f>'City Sales'!$A$5</c:f>
              <c:strCache>
                <c:ptCount val="1"/>
                <c:pt idx="0">
                  <c:v>Beds</c:v>
                </c:pt>
              </c:strCache>
            </c:strRef>
          </c:tx>
          <c:invertIfNegative val="0"/>
          <c:cat>
            <c:strRef>
              <c:f>'City Sales'!$B$1:$F$1</c:f>
              <c:strCache>
                <c:ptCount val="5"/>
                <c:pt idx="0">
                  <c:v>New York</c:v>
                </c:pt>
                <c:pt idx="1">
                  <c:v>Atlanta</c:v>
                </c:pt>
                <c:pt idx="2">
                  <c:v>Chicago</c:v>
                </c:pt>
                <c:pt idx="3">
                  <c:v>Los Angeles</c:v>
                </c:pt>
                <c:pt idx="4">
                  <c:v>Seattle</c:v>
                </c:pt>
              </c:strCache>
            </c:strRef>
          </c:cat>
          <c:val>
            <c:numRef>
              <c:f>'City Sales'!$B$5:$F$5</c:f>
              <c:numCache>
                <c:formatCode>_(* #,##0_);_(* \(#,##0\);_(* "-"??_);_(@_)</c:formatCode>
                <c:ptCount val="5"/>
                <c:pt idx="0">
                  <c:v>17135</c:v>
                </c:pt>
                <c:pt idx="1">
                  <c:v>20410</c:v>
                </c:pt>
                <c:pt idx="2">
                  <c:v>20327.5</c:v>
                </c:pt>
                <c:pt idx="3">
                  <c:v>9712.5</c:v>
                </c:pt>
                <c:pt idx="4">
                  <c:v>11686.75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7F-44B4-95A6-343024F0C869}"/>
            </c:ext>
          </c:extLst>
        </c:ser>
        <c:ser>
          <c:idx val="5"/>
          <c:order val="5"/>
          <c:tx>
            <c:strRef>
              <c:f>'City Sales'!$A$6</c:f>
              <c:strCache>
                <c:ptCount val="1"/>
                <c:pt idx="0">
                  <c:v>Chairs</c:v>
                </c:pt>
              </c:strCache>
            </c:strRef>
          </c:tx>
          <c:invertIfNegative val="0"/>
          <c:cat>
            <c:strRef>
              <c:f>'City Sales'!$B$1:$F$1</c:f>
              <c:strCache>
                <c:ptCount val="5"/>
                <c:pt idx="0">
                  <c:v>New York</c:v>
                </c:pt>
                <c:pt idx="1">
                  <c:v>Atlanta</c:v>
                </c:pt>
                <c:pt idx="2">
                  <c:v>Chicago</c:v>
                </c:pt>
                <c:pt idx="3">
                  <c:v>Los Angeles</c:v>
                </c:pt>
                <c:pt idx="4">
                  <c:v>Seattle</c:v>
                </c:pt>
              </c:strCache>
            </c:strRef>
          </c:cat>
          <c:val>
            <c:numRef>
              <c:f>'City Sales'!$B$6:$F$6</c:f>
              <c:numCache>
                <c:formatCode>_(* #,##0_);_(* \(#,##0\);_(* "-"??_);_(@_)</c:formatCode>
                <c:ptCount val="5"/>
                <c:pt idx="0">
                  <c:v>19077.5</c:v>
                </c:pt>
                <c:pt idx="1">
                  <c:v>19230</c:v>
                </c:pt>
                <c:pt idx="2">
                  <c:v>14277.5</c:v>
                </c:pt>
                <c:pt idx="3">
                  <c:v>13270</c:v>
                </c:pt>
                <c:pt idx="4">
                  <c:v>11300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7F-44B4-95A6-343024F0C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6205784"/>
        <c:axId val="736200112"/>
      </c:barChart>
      <c:catAx>
        <c:axId val="7362057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736200112"/>
        <c:crosses val="autoZero"/>
        <c:auto val="1"/>
        <c:lblAlgn val="ctr"/>
        <c:lblOffset val="100"/>
        <c:noMultiLvlLbl val="0"/>
      </c:catAx>
      <c:valAx>
        <c:axId val="736200112"/>
        <c:scaling>
          <c:orientation val="minMax"/>
        </c:scaling>
        <c:delete val="0"/>
        <c:axPos val="b"/>
        <c:numFmt formatCode="_(* #,##0_);_(* \(#,##0\);_(* &quot;-&quot;??_);_(@_)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36205784"/>
        <c:crosses val="autoZero"/>
        <c:crossBetween val="between"/>
        <c:majorUnit val="2500"/>
      </c:valAx>
    </c:plotArea>
    <c:legend>
      <c:legendPos val="r"/>
      <c:legendEntry>
        <c:idx val="3"/>
        <c:delete val="1"/>
      </c:legendEntry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strRef>
          <c:f>Trendline!$F$2</c:f>
          <c:strCache>
            <c:ptCount val="1"/>
            <c:pt idx="0">
              <c:v>Home Product Sales - January 2018 - June 2020</c:v>
            </c:pt>
          </c:strCache>
        </c:strRef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Trendline!$B$2</c:f>
              <c:strCache>
                <c:ptCount val="1"/>
                <c:pt idx="0">
                  <c:v>Sales</c:v>
                </c:pt>
              </c:strCache>
            </c:strRef>
          </c:tx>
          <c:marker>
            <c:symbol val="diamond"/>
            <c:size val="9"/>
          </c:marker>
          <c:cat>
            <c:numRef>
              <c:f>Trendline!$A$3:$A$32</c:f>
              <c:numCache>
                <c:formatCode>mmm\-yyyy</c:formatCode>
                <c:ptCount val="30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</c:numCache>
            </c:numRef>
          </c:cat>
          <c:val>
            <c:numRef>
              <c:f>Trendline!$B$3:$B$32</c:f>
              <c:numCache>
                <c:formatCode>#,##0_);[Red]\(#,##0\)</c:formatCode>
                <c:ptCount val="30"/>
                <c:pt idx="0">
                  <c:v>1592398</c:v>
                </c:pt>
                <c:pt idx="1">
                  <c:v>1597197</c:v>
                </c:pt>
                <c:pt idx="2">
                  <c:v>1666080</c:v>
                </c:pt>
                <c:pt idx="3">
                  <c:v>2484340</c:v>
                </c:pt>
                <c:pt idx="4">
                  <c:v>2669994</c:v>
                </c:pt>
                <c:pt idx="5">
                  <c:v>5081937</c:v>
                </c:pt>
                <c:pt idx="6">
                  <c:v>3360840</c:v>
                </c:pt>
                <c:pt idx="7">
                  <c:v>6989238</c:v>
                </c:pt>
                <c:pt idx="8">
                  <c:v>7729650</c:v>
                </c:pt>
                <c:pt idx="9">
                  <c:v>6038549</c:v>
                </c:pt>
                <c:pt idx="10">
                  <c:v>5484312</c:v>
                </c:pt>
                <c:pt idx="11">
                  <c:v>8551452</c:v>
                </c:pt>
                <c:pt idx="12">
                  <c:v>8238174</c:v>
                </c:pt>
                <c:pt idx="13">
                  <c:v>8831025</c:v>
                </c:pt>
                <c:pt idx="14">
                  <c:v>6924096</c:v>
                </c:pt>
                <c:pt idx="15">
                  <c:v>13085376</c:v>
                </c:pt>
                <c:pt idx="16">
                  <c:v>8230572</c:v>
                </c:pt>
                <c:pt idx="17">
                  <c:v>12352014</c:v>
                </c:pt>
                <c:pt idx="18">
                  <c:v>8246180</c:v>
                </c:pt>
                <c:pt idx="19">
                  <c:v>12531645</c:v>
                </c:pt>
                <c:pt idx="20">
                  <c:v>11636328</c:v>
                </c:pt>
                <c:pt idx="21">
                  <c:v>14015464</c:v>
                </c:pt>
                <c:pt idx="22">
                  <c:v>19252800</c:v>
                </c:pt>
                <c:pt idx="23">
                  <c:v>19362725</c:v>
                </c:pt>
                <c:pt idx="24">
                  <c:v>12495600</c:v>
                </c:pt>
                <c:pt idx="25">
                  <c:v>19798587</c:v>
                </c:pt>
                <c:pt idx="26">
                  <c:v>17511312</c:v>
                </c:pt>
                <c:pt idx="27">
                  <c:v>22216929</c:v>
                </c:pt>
                <c:pt idx="28">
                  <c:v>14804280</c:v>
                </c:pt>
                <c:pt idx="29">
                  <c:v>17176170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BF-41DF-A139-DDFE11164D78}"/>
            </c:ext>
          </c:extLst>
        </c:ser>
        <c:ser>
          <c:idx val="1"/>
          <c:order val="1"/>
          <c:marker>
            <c:symbol val="square"/>
            <c:size val="9"/>
          </c:marker>
          <c:cat>
            <c:numRef>
              <c:f>Trendline!$A$3:$A$32</c:f>
              <c:numCache>
                <c:formatCode>mmm\-yyyy</c:formatCode>
                <c:ptCount val="30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</c:numCache>
            </c:numRef>
          </c:cat>
          <c:val>
            <c:numRef>
              <c:f>Trendline!$C$3:$C$32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BF-41DF-A139-DDFE11164D78}"/>
            </c:ext>
          </c:extLst>
        </c:ser>
        <c:ser>
          <c:idx val="2"/>
          <c:order val="2"/>
          <c:marker>
            <c:symbol val="triangle"/>
            <c:size val="9"/>
          </c:marker>
          <c:cat>
            <c:numRef>
              <c:f>Trendline!$A$3:$A$32</c:f>
              <c:numCache>
                <c:formatCode>mmm\-yyyy</c:formatCode>
                <c:ptCount val="30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</c:numCache>
            </c:numRef>
          </c:cat>
          <c:val>
            <c:numRef>
              <c:f>Trendline!$D$3:$D$31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BF-41DF-A139-DDFE11164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200896"/>
        <c:axId val="736199720"/>
      </c:lineChart>
      <c:dateAx>
        <c:axId val="736200896"/>
        <c:scaling>
          <c:orientation val="minMax"/>
        </c:scaling>
        <c:delete val="0"/>
        <c:axPos val="b"/>
        <c:numFmt formatCode="mmm\-yyyy" sourceLinked="1"/>
        <c:majorTickMark val="cross"/>
        <c:minorTickMark val="none"/>
        <c:tickLblPos val="nextTo"/>
        <c:crossAx val="736199720"/>
        <c:crosses val="autoZero"/>
        <c:auto val="1"/>
        <c:lblOffset val="100"/>
        <c:baseTimeUnit val="months"/>
      </c:dateAx>
      <c:valAx>
        <c:axId val="736199720"/>
        <c:scaling>
          <c:orientation val="minMax"/>
        </c:scaling>
        <c:delete val="0"/>
        <c:axPos val="l"/>
        <c:majorGridlines/>
        <c:numFmt formatCode="#,##0_);[Red]\(#,##0\)" sourceLinked="1"/>
        <c:majorTickMark val="out"/>
        <c:minorTickMark val="none"/>
        <c:tickLblPos val="nextTo"/>
        <c:crossAx val="736200896"/>
        <c:crosses val="autoZero"/>
        <c:crossBetween val="between"/>
      </c:valAx>
    </c:plotArea>
    <c:plotVisOnly val="1"/>
    <c:dispBlanksAs val="gap"/>
    <c:showDLblsOverMax val="0"/>
  </c:chart>
  <c:spPr>
    <a:solidFill>
      <a:srgbClr val="92D050"/>
    </a:solidFill>
    <a:ln w="6350" cap="flat" cmpd="sng" algn="ctr">
      <a:solidFill>
        <a:schemeClr val="accent1"/>
      </a:solidFill>
      <a:prstDash val="solid"/>
      <a:miter lim="800000"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'Profits-2020'!$A$4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'Profits-2020'!$B$3:$G$3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'Profits-2020'!$B$4:$G$4</c:f>
              <c:numCache>
                <c:formatCode>_("$"* #,##0.0_);_("$"* \(#,##0.0\);_("$"* "-"??_);_(@_)</c:formatCode>
                <c:ptCount val="6"/>
                <c:pt idx="0">
                  <c:v>203.5</c:v>
                </c:pt>
                <c:pt idx="1">
                  <c:v>238.5</c:v>
                </c:pt>
                <c:pt idx="2">
                  <c:v>259.8</c:v>
                </c:pt>
                <c:pt idx="3">
                  <c:v>241.3</c:v>
                </c:pt>
                <c:pt idx="4">
                  <c:v>289</c:v>
                </c:pt>
                <c:pt idx="5">
                  <c:v>345.6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4-4855-A034-953F5820B792}"/>
            </c:ext>
          </c:extLst>
        </c:ser>
        <c:ser>
          <c:idx val="1"/>
          <c:order val="1"/>
          <c:tx>
            <c:strRef>
              <c:f>'Profits-2020'!$A$5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'Profits-2020'!$B$3:$G$3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'Profits-2020'!$B$5:$G$5</c:f>
              <c:numCache>
                <c:formatCode>_(* #,##0.0_);_(* \(#,##0.0\);_(* "-"??_);_(@_)</c:formatCode>
                <c:ptCount val="6"/>
                <c:pt idx="0">
                  <c:v>163.4</c:v>
                </c:pt>
                <c:pt idx="1">
                  <c:v>202.5</c:v>
                </c:pt>
                <c:pt idx="2">
                  <c:v>165</c:v>
                </c:pt>
                <c:pt idx="3">
                  <c:v>226.2</c:v>
                </c:pt>
                <c:pt idx="4">
                  <c:v>260.8</c:v>
                </c:pt>
                <c:pt idx="5">
                  <c:v>284.3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34-4855-A034-953F5820B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6233320"/>
        <c:axId val="736233712"/>
      </c:barChart>
      <c:catAx>
        <c:axId val="736233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233712"/>
        <c:crosses val="autoZero"/>
        <c:auto val="1"/>
        <c:lblAlgn val="ctr"/>
        <c:lblOffset val="100"/>
        <c:noMultiLvlLbl val="0"/>
      </c:catAx>
      <c:valAx>
        <c:axId val="73623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_);_(&quot;$&quot;* \(#,##0.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23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540527261678501"/>
          <c:y val="0.1273266041212934"/>
          <c:w val="0.27598123510423267"/>
          <c:h val="8.2853423242307489E-2"/>
        </c:manualLayout>
      </c:layout>
      <c:overlay val="0"/>
      <c:spPr>
        <a:gradFill rotWithShape="1">
          <a:gsLst>
            <a:gs pos="0">
              <a:schemeClr val="accent6">
                <a:satMod val="103000"/>
                <a:lumMod val="102000"/>
                <a:tint val="94000"/>
              </a:schemeClr>
            </a:gs>
            <a:gs pos="50000">
              <a:schemeClr val="accent6">
                <a:satMod val="110000"/>
                <a:lumMod val="100000"/>
                <a:shade val="100000"/>
              </a:schemeClr>
            </a:gs>
            <a:gs pos="100000">
              <a:schemeClr val="accent6">
                <a:lumMod val="99000"/>
                <a:satMod val="120000"/>
                <a:shade val="78000"/>
              </a:schemeClr>
            </a:gs>
          </a:gsLst>
          <a:lin ang="5400000" scaled="0"/>
        </a:gradFill>
        <a:ln w="6350" cap="flat" cmpd="sng" algn="ctr">
          <a:solidFill>
            <a:schemeClr val="accent6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6">
            <a:lumMod val="110000"/>
            <a:satMod val="105000"/>
            <a:tint val="67000"/>
          </a:schemeClr>
        </a:gs>
        <a:gs pos="50000">
          <a:schemeClr val="accent6">
            <a:lumMod val="105000"/>
            <a:satMod val="103000"/>
            <a:tint val="73000"/>
          </a:schemeClr>
        </a:gs>
        <a:gs pos="100000">
          <a:schemeClr val="accent6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6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and Profits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'Profits-2020'!$J$19</c:f>
              <c:strCache>
                <c:ptCount val="1"/>
                <c:pt idx="0">
                  <c:v>Profits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'Profits-2020'!$I$20:$I$38</c:f>
              <c:numCache>
                <c:formatCode>General</c:formatCode>
                <c:ptCount val="19"/>
                <c:pt idx="0">
                  <c:v>1873</c:v>
                </c:pt>
                <c:pt idx="1">
                  <c:v>1890</c:v>
                </c:pt>
                <c:pt idx="2">
                  <c:v>1819</c:v>
                </c:pt>
                <c:pt idx="3">
                  <c:v>1572</c:v>
                </c:pt>
                <c:pt idx="4">
                  <c:v>1215</c:v>
                </c:pt>
                <c:pt idx="5">
                  <c:v>984</c:v>
                </c:pt>
                <c:pt idx="6">
                  <c:v>724</c:v>
                </c:pt>
                <c:pt idx="7">
                  <c:v>732</c:v>
                </c:pt>
                <c:pt idx="8">
                  <c:v>690</c:v>
                </c:pt>
                <c:pt idx="9">
                  <c:v>816</c:v>
                </c:pt>
                <c:pt idx="10">
                  <c:v>631</c:v>
                </c:pt>
                <c:pt idx="11">
                  <c:v>830</c:v>
                </c:pt>
                <c:pt idx="12">
                  <c:v>471</c:v>
                </c:pt>
                <c:pt idx="13">
                  <c:v>419</c:v>
                </c:pt>
                <c:pt idx="14">
                  <c:v>671</c:v>
                </c:pt>
                <c:pt idx="15">
                  <c:v>436</c:v>
                </c:pt>
                <c:pt idx="16">
                  <c:v>405</c:v>
                </c:pt>
                <c:pt idx="17">
                  <c:v>377</c:v>
                </c:pt>
                <c:pt idx="18">
                  <c:v>258</c:v>
                </c:pt>
              </c:numCache>
            </c:numRef>
          </c:xVal>
          <c:yVal>
            <c:numRef>
              <c:f>'Profits-2020'!$J$20:$J$38</c:f>
              <c:numCache>
                <c:formatCode>General</c:formatCode>
                <c:ptCount val="19"/>
                <c:pt idx="0">
                  <c:v>375</c:v>
                </c:pt>
                <c:pt idx="1">
                  <c:v>265</c:v>
                </c:pt>
                <c:pt idx="2">
                  <c:v>218</c:v>
                </c:pt>
                <c:pt idx="3">
                  <c:v>189</c:v>
                </c:pt>
                <c:pt idx="4">
                  <c:v>170</c:v>
                </c:pt>
                <c:pt idx="5">
                  <c:v>138</c:v>
                </c:pt>
                <c:pt idx="6">
                  <c:v>138</c:v>
                </c:pt>
                <c:pt idx="7">
                  <c:v>132</c:v>
                </c:pt>
                <c:pt idx="8">
                  <c:v>131</c:v>
                </c:pt>
                <c:pt idx="9">
                  <c:v>122</c:v>
                </c:pt>
                <c:pt idx="10">
                  <c:v>120</c:v>
                </c:pt>
                <c:pt idx="11">
                  <c:v>100</c:v>
                </c:pt>
                <c:pt idx="12">
                  <c:v>80</c:v>
                </c:pt>
                <c:pt idx="13">
                  <c:v>71</c:v>
                </c:pt>
                <c:pt idx="14">
                  <c:v>67</c:v>
                </c:pt>
                <c:pt idx="15">
                  <c:v>57</c:v>
                </c:pt>
                <c:pt idx="16">
                  <c:v>53</c:v>
                </c:pt>
                <c:pt idx="17">
                  <c:v>45</c:v>
                </c:pt>
                <c:pt idx="18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32-4DCA-9D41-6949F589F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236064"/>
        <c:axId val="736232536"/>
      </c:scatterChart>
      <c:valAx>
        <c:axId val="736236064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232536"/>
        <c:crosses val="autoZero"/>
        <c:crossBetween val="midCat"/>
      </c:valAx>
      <c:valAx>
        <c:axId val="73623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23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accent2">
            <a:lumMod val="110000"/>
            <a:satMod val="105000"/>
            <a:tint val="67000"/>
          </a:schemeClr>
        </a:gs>
        <a:gs pos="50000">
          <a:schemeClr val="accent2">
            <a:lumMod val="105000"/>
            <a:satMod val="103000"/>
            <a:tint val="73000"/>
          </a:schemeClr>
        </a:gs>
        <a:gs pos="100000">
          <a:schemeClr val="accent2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'Year Data'!$B$4</c:f>
              <c:strCache>
                <c:ptCount val="1"/>
                <c:pt idx="0">
                  <c:v>Domestic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 Data'!$A$5:$A$16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 Data'!$B$5:$B$16</c:f>
              <c:numCache>
                <c:formatCode>#,##0</c:formatCode>
                <c:ptCount val="12"/>
                <c:pt idx="0">
                  <c:v>89</c:v>
                </c:pt>
                <c:pt idx="1">
                  <c:v>145</c:v>
                </c:pt>
                <c:pt idx="2">
                  <c:v>134</c:v>
                </c:pt>
                <c:pt idx="3">
                  <c:v>132</c:v>
                </c:pt>
                <c:pt idx="4">
                  <c:v>145</c:v>
                </c:pt>
                <c:pt idx="5">
                  <c:v>178</c:v>
                </c:pt>
                <c:pt idx="6" formatCode="General">
                  <c:v>199</c:v>
                </c:pt>
                <c:pt idx="7" formatCode="General">
                  <c:v>217</c:v>
                </c:pt>
                <c:pt idx="8" formatCode="General">
                  <c:v>163</c:v>
                </c:pt>
                <c:pt idx="9" formatCode="General">
                  <c:v>215</c:v>
                </c:pt>
                <c:pt idx="10" formatCode="General">
                  <c:v>258</c:v>
                </c:pt>
                <c:pt idx="11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F-48F0-B49A-C28E7D7D7CBB}"/>
            </c:ext>
          </c:extLst>
        </c:ser>
        <c:ser>
          <c:idx val="1"/>
          <c:order val="1"/>
          <c:tx>
            <c:strRef>
              <c:f>'Year Data'!$C$4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'Year Data'!$A$5:$A$16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 Data'!$C$5:$C$16</c:f>
              <c:numCache>
                <c:formatCode>#,##0</c:formatCode>
                <c:ptCount val="12"/>
                <c:pt idx="0">
                  <c:v>67</c:v>
                </c:pt>
                <c:pt idx="1">
                  <c:v>82</c:v>
                </c:pt>
                <c:pt idx="2">
                  <c:v>83</c:v>
                </c:pt>
                <c:pt idx="3">
                  <c:v>101</c:v>
                </c:pt>
                <c:pt idx="4">
                  <c:v>93</c:v>
                </c:pt>
                <c:pt idx="5">
                  <c:v>107</c:v>
                </c:pt>
                <c:pt idx="6" formatCode="General">
                  <c:v>129</c:v>
                </c:pt>
                <c:pt idx="7" formatCode="General">
                  <c:v>137</c:v>
                </c:pt>
                <c:pt idx="8" formatCode="General">
                  <c:v>148</c:v>
                </c:pt>
                <c:pt idx="9" formatCode="General">
                  <c:v>136</c:v>
                </c:pt>
                <c:pt idx="10" formatCode="General">
                  <c:v>133</c:v>
                </c:pt>
                <c:pt idx="11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5F-48F0-B49A-C28E7D7D7CBB}"/>
            </c:ext>
          </c:extLst>
        </c:ser>
        <c:ser>
          <c:idx val="2"/>
          <c:order val="2"/>
          <c:tx>
            <c:strRef>
              <c:f>'Year Data'!$D$4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'Year Data'!$A$5:$A$16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 Data'!$D$5:$D$16</c:f>
              <c:numCache>
                <c:formatCode>#,##0</c:formatCode>
                <c:ptCount val="12"/>
                <c:pt idx="0">
                  <c:v>114</c:v>
                </c:pt>
                <c:pt idx="1">
                  <c:v>126</c:v>
                </c:pt>
                <c:pt idx="2">
                  <c:v>114</c:v>
                </c:pt>
                <c:pt idx="3">
                  <c:v>128</c:v>
                </c:pt>
                <c:pt idx="4">
                  <c:v>147</c:v>
                </c:pt>
                <c:pt idx="5">
                  <c:v>138</c:v>
                </c:pt>
                <c:pt idx="6" formatCode="General">
                  <c:v>152</c:v>
                </c:pt>
                <c:pt idx="7" formatCode="General">
                  <c:v>168</c:v>
                </c:pt>
                <c:pt idx="8" formatCode="General">
                  <c:v>189</c:v>
                </c:pt>
                <c:pt idx="9" formatCode="General">
                  <c:v>189</c:v>
                </c:pt>
                <c:pt idx="10" formatCode="General">
                  <c:v>192</c:v>
                </c:pt>
                <c:pt idx="11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5F-48F0-B49A-C28E7D7D7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6152336"/>
        <c:axId val="1586729568"/>
      </c:barChart>
      <c:catAx>
        <c:axId val="197615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729568"/>
        <c:crosses val="autoZero"/>
        <c:auto val="1"/>
        <c:lblAlgn val="ctr"/>
        <c:lblOffset val="100"/>
        <c:noMultiLvlLbl val="0"/>
      </c:catAx>
      <c:valAx>
        <c:axId val="15867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15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'Year Data'!$B$4</c:f>
              <c:strCache>
                <c:ptCount val="1"/>
                <c:pt idx="0">
                  <c:v>Domestic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48-420E-889D-9F820D1959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48-420E-889D-9F820D1959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348-420E-889D-9F820D1959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348-420E-889D-9F820D19591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348-420E-889D-9F820D19591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348-420E-889D-9F820D19591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348-420E-889D-9F820D19591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348-420E-889D-9F820D19591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348-420E-889D-9F820D19591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348-420E-889D-9F820D19591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348-420E-889D-9F820D19591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348-420E-889D-9F820D19591C}"/>
              </c:ext>
            </c:extLst>
          </c:dPt>
          <c:cat>
            <c:strRef>
              <c:f>'Year Data'!$A$5:$A$16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 Data'!$B$5:$B$16</c:f>
              <c:numCache>
                <c:formatCode>#,##0</c:formatCode>
                <c:ptCount val="12"/>
                <c:pt idx="0">
                  <c:v>89</c:v>
                </c:pt>
                <c:pt idx="1">
                  <c:v>145</c:v>
                </c:pt>
                <c:pt idx="2">
                  <c:v>134</c:v>
                </c:pt>
                <c:pt idx="3">
                  <c:v>132</c:v>
                </c:pt>
                <c:pt idx="4">
                  <c:v>145</c:v>
                </c:pt>
                <c:pt idx="5">
                  <c:v>178</c:v>
                </c:pt>
                <c:pt idx="6" formatCode="General">
                  <c:v>199</c:v>
                </c:pt>
                <c:pt idx="7" formatCode="General">
                  <c:v>217</c:v>
                </c:pt>
                <c:pt idx="8" formatCode="General">
                  <c:v>163</c:v>
                </c:pt>
                <c:pt idx="9" formatCode="General">
                  <c:v>215</c:v>
                </c:pt>
                <c:pt idx="10" formatCode="General">
                  <c:v>258</c:v>
                </c:pt>
                <c:pt idx="11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6-44B8-BD45-D1AF0B07F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'Error Bars'!$A$4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'Error Bars'!$B$3:$G$3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'Error Bars'!$B$4:$G$4</c:f>
              <c:numCache>
                <c:formatCode>#,##0</c:formatCode>
                <c:ptCount val="6"/>
                <c:pt idx="0">
                  <c:v>88</c:v>
                </c:pt>
                <c:pt idx="1">
                  <c:v>150</c:v>
                </c:pt>
                <c:pt idx="2">
                  <c:v>80</c:v>
                </c:pt>
                <c:pt idx="3">
                  <c:v>135</c:v>
                </c:pt>
                <c:pt idx="4">
                  <c:v>110</c:v>
                </c:pt>
                <c:pt idx="5">
                  <c:v>160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7F8-4275-AE81-1389D4D4DDA1}"/>
            </c:ext>
          </c:extLst>
        </c:ser>
        <c:ser>
          <c:idx val="1"/>
          <c:order val="1"/>
          <c:tx>
            <c:strRef>
              <c:f>'Error Bars'!$A$5</c:f>
              <c:strCache>
                <c:ptCount val="1"/>
                <c:pt idx="0">
                  <c:v>Europe</c:v>
                </c:pt>
              </c:strCache>
            </c:strRef>
          </c:tx>
          <c:cat>
            <c:strRef>
              <c:f>'Error Bars'!$B$3:$G$3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'Error Bars'!$B$5:$G$5</c:f>
              <c:numCache>
                <c:formatCode>#,##0</c:formatCode>
                <c:ptCount val="6"/>
                <c:pt idx="0">
                  <c:v>66</c:v>
                </c:pt>
                <c:pt idx="1">
                  <c:v>81</c:v>
                </c:pt>
                <c:pt idx="2">
                  <c:v>100</c:v>
                </c:pt>
                <c:pt idx="3">
                  <c:v>104</c:v>
                </c:pt>
                <c:pt idx="4">
                  <c:v>94</c:v>
                </c:pt>
                <c:pt idx="5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8-4275-AE81-1389D4D4DDA1}"/>
            </c:ext>
          </c:extLst>
        </c:ser>
        <c:ser>
          <c:idx val="2"/>
          <c:order val="2"/>
          <c:tx>
            <c:strRef>
              <c:f>'Error Bars'!$A$6</c:f>
              <c:strCache>
                <c:ptCount val="1"/>
                <c:pt idx="0">
                  <c:v>Asia</c:v>
                </c:pt>
              </c:strCache>
            </c:strRef>
          </c:tx>
          <c:cat>
            <c:strRef>
              <c:f>'Error Bars'!$B$3:$G$3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'Error Bars'!$B$6:$G$6</c:f>
              <c:numCache>
                <c:formatCode>#,##0</c:formatCode>
                <c:ptCount val="6"/>
                <c:pt idx="0">
                  <c:v>113</c:v>
                </c:pt>
                <c:pt idx="1">
                  <c:v>126</c:v>
                </c:pt>
                <c:pt idx="2">
                  <c:v>115</c:v>
                </c:pt>
                <c:pt idx="3">
                  <c:v>115</c:v>
                </c:pt>
                <c:pt idx="4">
                  <c:v>128</c:v>
                </c:pt>
                <c:pt idx="5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F8-4275-AE81-1389D4D4DDA1}"/>
            </c:ext>
          </c:extLst>
        </c:ser>
        <c:ser>
          <c:idx val="3"/>
          <c:order val="3"/>
          <c:tx>
            <c:strRef>
              <c:f>'Error Bars'!$A$7</c:f>
              <c:strCache>
                <c:ptCount val="1"/>
                <c:pt idx="0">
                  <c:v>Latin America</c:v>
                </c:pt>
              </c:strCache>
            </c:strRef>
          </c:tx>
          <c:cat>
            <c:strRef>
              <c:f>'Error Bars'!$B$3:$G$3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'Error Bars'!$B$7:$G$7</c:f>
              <c:numCache>
                <c:formatCode>#,##0</c:formatCode>
                <c:ptCount val="6"/>
                <c:pt idx="0">
                  <c:v>45</c:v>
                </c:pt>
                <c:pt idx="1">
                  <c:v>44</c:v>
                </c:pt>
                <c:pt idx="2">
                  <c:v>130</c:v>
                </c:pt>
                <c:pt idx="3">
                  <c:v>85</c:v>
                </c:pt>
                <c:pt idx="4">
                  <c:v>140</c:v>
                </c:pt>
                <c:pt idx="5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F8-4275-AE81-1389D4D4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203248"/>
        <c:axId val="736200504"/>
      </c:lineChart>
      <c:catAx>
        <c:axId val="7362032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736200504"/>
        <c:crosses val="autoZero"/>
        <c:auto val="1"/>
        <c:lblAlgn val="ctr"/>
        <c:lblOffset val="100"/>
        <c:noMultiLvlLbl val="0"/>
      </c:catAx>
      <c:valAx>
        <c:axId val="736200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73620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5">
            <a:shade val="51000"/>
            <a:satMod val="130000"/>
          </a:schemeClr>
        </a:gs>
        <a:gs pos="80000">
          <a:schemeClr val="accent5">
            <a:shade val="93000"/>
            <a:satMod val="130000"/>
          </a:schemeClr>
        </a:gs>
        <a:gs pos="100000">
          <a:schemeClr val="accent5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'Error Bars'!$A$4</c:f>
              <c:strCache>
                <c:ptCount val="1"/>
                <c:pt idx="0">
                  <c:v>Domestic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'Error Bars'!$B$3:$G$3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'Error Bars'!$B$4:$G$4</c:f>
              <c:numCache>
                <c:formatCode>#,##0</c:formatCode>
                <c:ptCount val="6"/>
                <c:pt idx="0">
                  <c:v>88</c:v>
                </c:pt>
                <c:pt idx="1">
                  <c:v>150</c:v>
                </c:pt>
                <c:pt idx="2">
                  <c:v>80</c:v>
                </c:pt>
                <c:pt idx="3">
                  <c:v>135</c:v>
                </c:pt>
                <c:pt idx="4">
                  <c:v>110</c:v>
                </c:pt>
                <c:pt idx="5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2-48FB-93BB-5ACB5B7FC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306152"/>
        <c:axId val="499309432"/>
      </c:lineChart>
      <c:catAx>
        <c:axId val="49930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09432"/>
        <c:crosses val="autoZero"/>
        <c:auto val="1"/>
        <c:lblAlgn val="ctr"/>
        <c:lblOffset val="100"/>
        <c:noMultiLvlLbl val="0"/>
      </c:catAx>
      <c:valAx>
        <c:axId val="49930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06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'Line Chart'!$F$2</c:f>
          <c:strCache>
            <c:ptCount val="1"/>
            <c:pt idx="0">
              <c:v>Home Product Sales - January 2018 - June 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Chart'!$B$2</c:f>
              <c:strCache>
                <c:ptCount val="1"/>
                <c:pt idx="0">
                  <c:v>Sales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'Line Chart'!$A$3:$A$32</c:f>
              <c:numCache>
                <c:formatCode>mmm\-yyyy</c:formatCode>
                <c:ptCount val="30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</c:numCache>
            </c:numRef>
          </c:cat>
          <c:val>
            <c:numRef>
              <c:f>'Line Chart'!$B$3:$B$32</c:f>
              <c:numCache>
                <c:formatCode>#,##0_);[Red]\(#,##0\)</c:formatCode>
                <c:ptCount val="30"/>
                <c:pt idx="0">
                  <c:v>1592398</c:v>
                </c:pt>
                <c:pt idx="1">
                  <c:v>1597197</c:v>
                </c:pt>
                <c:pt idx="2">
                  <c:v>1666080</c:v>
                </c:pt>
                <c:pt idx="3">
                  <c:v>2484340</c:v>
                </c:pt>
                <c:pt idx="4">
                  <c:v>2669994</c:v>
                </c:pt>
                <c:pt idx="5">
                  <c:v>5081937</c:v>
                </c:pt>
                <c:pt idx="6">
                  <c:v>3360840</c:v>
                </c:pt>
                <c:pt idx="7">
                  <c:v>6989238</c:v>
                </c:pt>
                <c:pt idx="8">
                  <c:v>7729650</c:v>
                </c:pt>
                <c:pt idx="9">
                  <c:v>6038549</c:v>
                </c:pt>
                <c:pt idx="10">
                  <c:v>5484312</c:v>
                </c:pt>
                <c:pt idx="11">
                  <c:v>8551452</c:v>
                </c:pt>
                <c:pt idx="12">
                  <c:v>8238174</c:v>
                </c:pt>
                <c:pt idx="13">
                  <c:v>8831025</c:v>
                </c:pt>
                <c:pt idx="14">
                  <c:v>6924096</c:v>
                </c:pt>
                <c:pt idx="15">
                  <c:v>13085376</c:v>
                </c:pt>
                <c:pt idx="16">
                  <c:v>8230572</c:v>
                </c:pt>
                <c:pt idx="17">
                  <c:v>12352014</c:v>
                </c:pt>
                <c:pt idx="18">
                  <c:v>8246180</c:v>
                </c:pt>
                <c:pt idx="19">
                  <c:v>12531645</c:v>
                </c:pt>
                <c:pt idx="20">
                  <c:v>11636328</c:v>
                </c:pt>
                <c:pt idx="21">
                  <c:v>14015464</c:v>
                </c:pt>
                <c:pt idx="22">
                  <c:v>19252800</c:v>
                </c:pt>
                <c:pt idx="23">
                  <c:v>19362725</c:v>
                </c:pt>
                <c:pt idx="24">
                  <c:v>12495600</c:v>
                </c:pt>
                <c:pt idx="25">
                  <c:v>19798587</c:v>
                </c:pt>
                <c:pt idx="26">
                  <c:v>17511312</c:v>
                </c:pt>
                <c:pt idx="27">
                  <c:v>22216929</c:v>
                </c:pt>
                <c:pt idx="28">
                  <c:v>14804280</c:v>
                </c:pt>
                <c:pt idx="29">
                  <c:v>17176170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7E-4DD9-8F8B-014CB2DE6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736204216"/>
        <c:axId val="736205000"/>
      </c:lineChart>
      <c:dateAx>
        <c:axId val="736204216"/>
        <c:scaling>
          <c:orientation val="minMax"/>
        </c:scaling>
        <c:delete val="0"/>
        <c:axPos val="b"/>
        <c:numFmt formatCode="mmm\-yyyy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205000"/>
        <c:crosses val="autoZero"/>
        <c:auto val="1"/>
        <c:lblOffset val="100"/>
        <c:baseTimeUnit val="months"/>
      </c:dateAx>
      <c:valAx>
        <c:axId val="73620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204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Data'!$A$4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'Chart Data'!$B$3:$G$3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 Data'!$B$4:$G$4</c:f>
              <c:numCache>
                <c:formatCode>#,##0</c:formatCode>
                <c:ptCount val="6"/>
                <c:pt idx="0">
                  <c:v>88</c:v>
                </c:pt>
                <c:pt idx="1">
                  <c:v>137</c:v>
                </c:pt>
                <c:pt idx="2">
                  <c:v>94</c:v>
                </c:pt>
                <c:pt idx="3">
                  <c:v>135</c:v>
                </c:pt>
                <c:pt idx="4">
                  <c:v>123</c:v>
                </c:pt>
                <c:pt idx="5">
                  <c:v>185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990-4CCE-B38F-418587D5BBAD}"/>
            </c:ext>
          </c:extLst>
        </c:ser>
        <c:ser>
          <c:idx val="1"/>
          <c:order val="1"/>
          <c:tx>
            <c:strRef>
              <c:f>'Chart Data'!$A$5</c:f>
              <c:strCache>
                <c:ptCount val="1"/>
                <c:pt idx="0">
                  <c:v>Europe</c:v>
                </c:pt>
              </c:strCache>
            </c:strRef>
          </c:tx>
          <c:cat>
            <c:strRef>
              <c:f>'Chart Data'!$B$3:$G$3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 Data'!$B$5:$G$5</c:f>
              <c:numCache>
                <c:formatCode>#,##0</c:formatCode>
                <c:ptCount val="6"/>
                <c:pt idx="0">
                  <c:v>66</c:v>
                </c:pt>
                <c:pt idx="1">
                  <c:v>81</c:v>
                </c:pt>
                <c:pt idx="2">
                  <c:v>82</c:v>
                </c:pt>
                <c:pt idx="3">
                  <c:v>104</c:v>
                </c:pt>
                <c:pt idx="4">
                  <c:v>94</c:v>
                </c:pt>
                <c:pt idx="5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90-4CCE-B38F-418587D5BBAD}"/>
            </c:ext>
          </c:extLst>
        </c:ser>
        <c:ser>
          <c:idx val="2"/>
          <c:order val="2"/>
          <c:tx>
            <c:strRef>
              <c:f>'Chart Data'!$A$6</c:f>
              <c:strCache>
                <c:ptCount val="1"/>
                <c:pt idx="0">
                  <c:v>Asia</c:v>
                </c:pt>
              </c:strCache>
            </c:strRef>
          </c:tx>
          <c:cat>
            <c:strRef>
              <c:f>'Chart Data'!$B$3:$G$3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 Data'!$B$6:$G$6</c:f>
              <c:numCache>
                <c:formatCode>#,##0</c:formatCode>
                <c:ptCount val="6"/>
                <c:pt idx="0">
                  <c:v>113</c:v>
                </c:pt>
                <c:pt idx="1">
                  <c:v>126</c:v>
                </c:pt>
                <c:pt idx="2">
                  <c:v>115</c:v>
                </c:pt>
                <c:pt idx="3">
                  <c:v>129</c:v>
                </c:pt>
                <c:pt idx="4">
                  <c:v>128</c:v>
                </c:pt>
                <c:pt idx="5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90-4CCE-B38F-418587D5BBAD}"/>
            </c:ext>
          </c:extLst>
        </c:ser>
        <c:ser>
          <c:idx val="3"/>
          <c:order val="3"/>
          <c:tx>
            <c:strRef>
              <c:f>'Chart Data'!$A$7</c:f>
              <c:strCache>
                <c:ptCount val="1"/>
                <c:pt idx="0">
                  <c:v>Latin America</c:v>
                </c:pt>
              </c:strCache>
            </c:strRef>
          </c:tx>
          <c:cat>
            <c:strRef>
              <c:f>'Chart Data'!$B$3:$G$3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 Data'!$B$7:$G$7</c:f>
              <c:numCache>
                <c:formatCode>#,##0</c:formatCode>
                <c:ptCount val="6"/>
                <c:pt idx="0">
                  <c:v>68</c:v>
                </c:pt>
                <c:pt idx="1">
                  <c:v>44</c:v>
                </c:pt>
                <c:pt idx="2">
                  <c:v>154</c:v>
                </c:pt>
                <c:pt idx="3">
                  <c:v>66</c:v>
                </c:pt>
                <c:pt idx="4">
                  <c:v>154</c:v>
                </c:pt>
                <c:pt idx="5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90-4CCE-B38F-418587D5B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556448"/>
        <c:axId val="713559584"/>
      </c:lineChart>
      <c:catAx>
        <c:axId val="713556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713559584"/>
        <c:crosses val="autoZero"/>
        <c:auto val="1"/>
        <c:lblAlgn val="ctr"/>
        <c:lblOffset val="100"/>
        <c:noMultiLvlLbl val="0"/>
      </c:catAx>
      <c:valAx>
        <c:axId val="713559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71355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5">
            <a:shade val="51000"/>
            <a:satMod val="130000"/>
          </a:schemeClr>
        </a:gs>
        <a:gs pos="80000">
          <a:schemeClr val="accent5">
            <a:shade val="93000"/>
            <a:satMod val="130000"/>
          </a:schemeClr>
        </a:gs>
        <a:gs pos="100000">
          <a:schemeClr val="accent5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</cx:f>
      </cx:strDim>
      <cx:numDim type="val">
        <cx:f dir="row">_xlchart.v1.2</cx:f>
      </cx:numDim>
    </cx:data>
  </cx:chartData>
  <cx:chart>
    <cx:title pos="t" align="ctr" overlay="0"/>
    <cx:plotArea>
      <cx:plotAreaRegion>
        <cx:series layoutId="waterfall" uniqueId="{E607201E-3AC7-4AE9-A6EF-B70571F88DAE}">
          <cx:tx>
            <cx:txData>
              <cx:f>_xlchart.v1.0</cx:f>
              <cx:v>Sales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100012</xdr:rowOff>
    </xdr:from>
    <xdr:to>
      <xdr:col>6</xdr:col>
      <xdr:colOff>485775</xdr:colOff>
      <xdr:row>37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9159D0-097F-4B93-8B68-2C08D654C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121920</xdr:colOff>
      <xdr:row>0</xdr:row>
      <xdr:rowOff>167640</xdr:rowOff>
    </xdr:from>
    <xdr:to>
      <xdr:col>16</xdr:col>
      <xdr:colOff>426720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DD022C-6AFD-4EAD-85E1-869210FCC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161925</xdr:colOff>
      <xdr:row>19</xdr:row>
      <xdr:rowOff>33336</xdr:rowOff>
    </xdr:from>
    <xdr:to>
      <xdr:col>17</xdr:col>
      <xdr:colOff>304800</xdr:colOff>
      <xdr:row>37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B19CE9-5B05-43F3-AC77-AF6927AFE6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46264</xdr:colOff>
      <xdr:row>37</xdr:row>
      <xdr:rowOff>182335</xdr:rowOff>
    </xdr:from>
    <xdr:to>
      <xdr:col>6</xdr:col>
      <xdr:colOff>446314</xdr:colOff>
      <xdr:row>54</xdr:row>
      <xdr:rowOff>40821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D17438C-8B33-4483-8AF4-970906FDA0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264" y="7274378"/>
              <a:ext cx="483053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225878</xdr:colOff>
      <xdr:row>0</xdr:row>
      <xdr:rowOff>40821</xdr:rowOff>
    </xdr:from>
    <xdr:to>
      <xdr:col>13</xdr:col>
      <xdr:colOff>212271</xdr:colOff>
      <xdr:row>20</xdr:row>
      <xdr:rowOff>87086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DDEE4D-32D7-474D-8C8C-A85E5FB3D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465363</xdr:colOff>
      <xdr:row>0</xdr:row>
      <xdr:rowOff>57149</xdr:rowOff>
    </xdr:from>
    <xdr:to>
      <xdr:col>21</xdr:col>
      <xdr:colOff>266700</xdr:colOff>
      <xdr:row>17</xdr:row>
      <xdr:rowOff>59871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6493F2-B000-4E09-B408-28A1CFFDA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396240</xdr:colOff>
      <xdr:row>88</xdr:row>
      <xdr:rowOff>34290</xdr:rowOff>
    </xdr:from>
    <xdr:to>
      <xdr:col>29</xdr:col>
      <xdr:colOff>514350</xdr:colOff>
      <xdr:row>104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00CC66-8FF9-447A-84FC-55789805A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152637</xdr:colOff>
      <xdr:row>0</xdr:row>
      <xdr:rowOff>27767</xdr:rowOff>
    </xdr:from>
    <xdr:to>
      <xdr:col>15</xdr:col>
      <xdr:colOff>80855</xdr:colOff>
      <xdr:row>15</xdr:row>
      <xdr:rowOff>2208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323808-2B74-4B3B-9936-A4D46F4E7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209549</xdr:colOff>
      <xdr:row>0</xdr:row>
      <xdr:rowOff>142876</xdr:rowOff>
    </xdr:from>
    <xdr:to>
      <xdr:col>15</xdr:col>
      <xdr:colOff>276225</xdr:colOff>
      <xdr:row>19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AA4560-F7BB-4114-9A72-8DF4B1DEA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396240</xdr:colOff>
      <xdr:row>91</xdr:row>
      <xdr:rowOff>34290</xdr:rowOff>
    </xdr:from>
    <xdr:to>
      <xdr:col>29</xdr:col>
      <xdr:colOff>514350</xdr:colOff>
      <xdr:row>107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0B268D-5D34-45EF-B069-C0FBCA2EC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201706</xdr:colOff>
      <xdr:row>0</xdr:row>
      <xdr:rowOff>0</xdr:rowOff>
    </xdr:from>
    <xdr:to>
      <xdr:col>21</xdr:col>
      <xdr:colOff>459441</xdr:colOff>
      <xdr:row>19</xdr:row>
      <xdr:rowOff>78442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1FB8F2-CC7D-4DF8-B161-D7DA8CDD1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339585</xdr:colOff>
      <xdr:row>0</xdr:row>
      <xdr:rowOff>149086</xdr:rowOff>
    </xdr:from>
    <xdr:to>
      <xdr:col>15</xdr:col>
      <xdr:colOff>140803</xdr:colOff>
      <xdr:row>16</xdr:row>
      <xdr:rowOff>107673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DAEDDC-DFE7-43DA-A341-CEAE738066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240927</xdr:colOff>
      <xdr:row>0</xdr:row>
      <xdr:rowOff>72279</xdr:rowOff>
    </xdr:from>
    <xdr:to>
      <xdr:col>14</xdr:col>
      <xdr:colOff>261658</xdr:colOff>
      <xdr:row>21</xdr:row>
      <xdr:rowOff>43704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D6F4BD-D4E4-416C-AC19-0B976DE4D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500AD-B962-40E3-8DB2-DF87B4EDECB4}">
  <sheetPr>
    <tabColor indexed="11"/>
  </sheetPr>
  <dimension ref="A1:X42"/>
  <sheetViews>
    <sheetView tabSelected="1" zoomScaleNormal="100" workbookViewId="0">
      <selection sqref="A1:I1"/>
    </sheetView>
  </sheetViews>
  <sheetFormatPr defaultColWidth="9.07421875" defaultRowHeight="12.9" x14ac:dyDescent="0.35"/>
  <cols>
    <col min="1" max="1" width="17.61328125" style="1" customWidth="1"/>
    <col min="2" max="7" width="9" style="1" bestFit="1" customWidth="1"/>
    <col min="8" max="8" width="9.61328125" style="1" bestFit="1" customWidth="1"/>
    <col min="9" max="9" width="8.23046875" style="1" bestFit="1" customWidth="1"/>
    <col min="10" max="10" width="7.921875" style="1" customWidth="1"/>
    <col min="11" max="11" width="12.69140625" style="1" bestFit="1" customWidth="1"/>
    <col min="12" max="16384" width="9.07421875" style="1"/>
  </cols>
  <sheetData>
    <row r="1" spans="1:24" ht="32.049999999999997" customHeight="1" x14ac:dyDescent="0.35">
      <c r="A1" s="57" t="s">
        <v>0</v>
      </c>
      <c r="B1" s="58"/>
      <c r="C1" s="58"/>
      <c r="D1" s="58"/>
      <c r="E1" s="58"/>
      <c r="F1" s="58"/>
      <c r="G1" s="58"/>
      <c r="H1" s="58"/>
      <c r="I1" s="59"/>
    </row>
    <row r="2" spans="1:24" ht="14.6" x14ac:dyDescent="0.4">
      <c r="A2" s="60" t="s">
        <v>1</v>
      </c>
      <c r="B2" s="60"/>
      <c r="C2" s="60"/>
      <c r="D2" s="60"/>
      <c r="E2" s="60"/>
      <c r="F2" s="60"/>
      <c r="G2" s="60"/>
      <c r="H2" s="60"/>
      <c r="I2" s="60"/>
      <c r="K2" s="2"/>
    </row>
    <row r="3" spans="1:24" ht="14.6" x14ac:dyDescent="0.4">
      <c r="A3" s="3"/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K3" s="5"/>
      <c r="S3" s="6"/>
      <c r="T3" s="6"/>
      <c r="U3" s="6"/>
      <c r="V3" s="6"/>
      <c r="W3" s="6"/>
      <c r="X3" s="6"/>
    </row>
    <row r="4" spans="1:24" ht="14.6" x14ac:dyDescent="0.4">
      <c r="A4" s="7" t="s">
        <v>10</v>
      </c>
      <c r="B4" s="8">
        <v>203.5</v>
      </c>
      <c r="C4" s="8">
        <v>238.5</v>
      </c>
      <c r="D4" s="8">
        <v>259.8</v>
      </c>
      <c r="E4" s="8">
        <v>241.3</v>
      </c>
      <c r="F4" s="8">
        <v>289</v>
      </c>
      <c r="G4" s="8">
        <v>345.6</v>
      </c>
      <c r="H4" s="8">
        <f>SUM(B4:G4)</f>
        <v>1577.6999999999998</v>
      </c>
      <c r="I4" s="8">
        <f>AVERAGE(B4:G4)</f>
        <v>262.95</v>
      </c>
      <c r="S4" s="6"/>
      <c r="T4" s="6"/>
      <c r="U4" s="6"/>
      <c r="V4" s="6"/>
      <c r="W4" s="6"/>
      <c r="X4" s="6"/>
    </row>
    <row r="5" spans="1:24" ht="14.6" x14ac:dyDescent="0.4">
      <c r="A5" s="7" t="s">
        <v>11</v>
      </c>
      <c r="B5" s="9">
        <v>163.4</v>
      </c>
      <c r="C5" s="9">
        <v>202.5</v>
      </c>
      <c r="D5" s="9">
        <v>165</v>
      </c>
      <c r="E5" s="9">
        <v>226.2</v>
      </c>
      <c r="F5" s="9">
        <v>260.8</v>
      </c>
      <c r="G5" s="9">
        <v>284.3</v>
      </c>
      <c r="H5" s="9">
        <f>SUM(B5:G5)</f>
        <v>1302.1999999999998</v>
      </c>
      <c r="I5" s="9">
        <f>AVERAGE(B5:G5)</f>
        <v>217.0333333333333</v>
      </c>
      <c r="K5" s="10"/>
    </row>
    <row r="6" spans="1:24" ht="14.6" x14ac:dyDescent="0.4">
      <c r="A6" s="7" t="s">
        <v>12</v>
      </c>
      <c r="B6" s="9">
        <f t="shared" ref="B6:G6" si="0">B4-B5</f>
        <v>40.099999999999994</v>
      </c>
      <c r="C6" s="9">
        <f t="shared" si="0"/>
        <v>36</v>
      </c>
      <c r="D6" s="9">
        <f t="shared" si="0"/>
        <v>94.800000000000011</v>
      </c>
      <c r="E6" s="9">
        <f t="shared" si="0"/>
        <v>15.100000000000023</v>
      </c>
      <c r="F6" s="9">
        <f t="shared" si="0"/>
        <v>28.199999999999989</v>
      </c>
      <c r="G6" s="9">
        <f t="shared" si="0"/>
        <v>61.300000000000011</v>
      </c>
      <c r="H6" s="9">
        <f>SUM(B6:G6)</f>
        <v>275.5</v>
      </c>
      <c r="I6" s="9">
        <f>AVERAGE(B6:G6)</f>
        <v>45.916666666666664</v>
      </c>
      <c r="K6" s="11"/>
    </row>
    <row r="7" spans="1:24" ht="14.6" x14ac:dyDescent="0.4">
      <c r="A7" s="7" t="s">
        <v>13</v>
      </c>
      <c r="B7" s="9">
        <f>B6</f>
        <v>40.099999999999994</v>
      </c>
      <c r="C7" s="9">
        <f>C6+B7</f>
        <v>76.099999999999994</v>
      </c>
      <c r="D7" s="9">
        <f>D6+C7</f>
        <v>170.9</v>
      </c>
      <c r="E7" s="9">
        <f>E6+D7</f>
        <v>186.00000000000003</v>
      </c>
      <c r="F7" s="9">
        <f>F6+E7</f>
        <v>214.20000000000002</v>
      </c>
      <c r="G7" s="9">
        <f>G6+F7</f>
        <v>275.5</v>
      </c>
      <c r="H7" s="9"/>
      <c r="I7" s="9"/>
    </row>
    <row r="8" spans="1:24" ht="20.25" customHeight="1" x14ac:dyDescent="0.4">
      <c r="A8" s="7" t="s">
        <v>14</v>
      </c>
      <c r="B8" s="12"/>
      <c r="C8" s="12"/>
      <c r="D8" s="12"/>
      <c r="E8" s="12"/>
      <c r="F8" s="12"/>
      <c r="G8" s="12"/>
      <c r="H8" s="3"/>
      <c r="I8" s="3"/>
    </row>
    <row r="9" spans="1:24" ht="14.6" x14ac:dyDescent="0.4">
      <c r="A9" s="7" t="s">
        <v>15</v>
      </c>
      <c r="B9" s="3"/>
      <c r="C9" s="13">
        <f t="shared" ref="C9:G11" si="1">(C4-B4)/B4</f>
        <v>0.171990171990172</v>
      </c>
      <c r="D9" s="13">
        <f t="shared" si="1"/>
        <v>8.930817610062898E-2</v>
      </c>
      <c r="E9" s="13">
        <f t="shared" si="1"/>
        <v>-7.1208622016936104E-2</v>
      </c>
      <c r="F9" s="13">
        <f t="shared" si="1"/>
        <v>0.19767923746373803</v>
      </c>
      <c r="G9" s="13">
        <f t="shared" si="1"/>
        <v>0.19584775086505199</v>
      </c>
      <c r="H9" s="13">
        <f>(G4-B4)/B4</f>
        <v>0.6982800982800984</v>
      </c>
      <c r="I9" s="14">
        <f>(G4/B4)^(1/5)-1</f>
        <v>0.11173649899084692</v>
      </c>
    </row>
    <row r="10" spans="1:24" ht="14.6" x14ac:dyDescent="0.4">
      <c r="A10" s="7" t="s">
        <v>16</v>
      </c>
      <c r="B10" s="3"/>
      <c r="C10" s="13">
        <f t="shared" si="1"/>
        <v>0.23929008567931453</v>
      </c>
      <c r="D10" s="13">
        <f t="shared" si="1"/>
        <v>-0.18518518518518517</v>
      </c>
      <c r="E10" s="13">
        <f t="shared" si="1"/>
        <v>0.37090909090909085</v>
      </c>
      <c r="F10" s="13">
        <f t="shared" si="1"/>
        <v>0.15296198054818755</v>
      </c>
      <c r="G10" s="13">
        <f t="shared" si="1"/>
        <v>9.0107361963190177E-2</v>
      </c>
      <c r="H10" s="13">
        <f>(G5-B5)/B5</f>
        <v>0.73990208078335373</v>
      </c>
      <c r="I10" s="14">
        <f>(G5/B5)^(1/5)-1</f>
        <v>0.11713320701888819</v>
      </c>
    </row>
    <row r="11" spans="1:24" ht="14.6" x14ac:dyDescent="0.4">
      <c r="A11" s="7" t="s">
        <v>17</v>
      </c>
      <c r="B11" s="3"/>
      <c r="C11" s="13">
        <f t="shared" si="1"/>
        <v>-0.1022443890274313</v>
      </c>
      <c r="D11" s="13">
        <f t="shared" si="1"/>
        <v>1.6333333333333337</v>
      </c>
      <c r="E11" s="13">
        <f t="shared" si="1"/>
        <v>-0.84071729957805885</v>
      </c>
      <c r="F11" s="13">
        <f t="shared" si="1"/>
        <v>0.86754966887416862</v>
      </c>
      <c r="G11" s="13">
        <f t="shared" si="1"/>
        <v>1.1737588652482283</v>
      </c>
      <c r="H11" s="13">
        <f>(G6-B6)/B6</f>
        <v>0.52867830423940199</v>
      </c>
      <c r="I11" s="14">
        <f>(G6/B6)^(1/5)-1</f>
        <v>8.8587192378434487E-2</v>
      </c>
    </row>
    <row r="12" spans="1:24" ht="14.6" x14ac:dyDescent="0.4">
      <c r="A12" s="3"/>
      <c r="B12" s="3"/>
      <c r="C12" s="3"/>
      <c r="D12" s="3"/>
      <c r="E12" s="3"/>
      <c r="F12" s="3"/>
      <c r="G12" s="3"/>
      <c r="H12" s="3"/>
      <c r="I12" s="3"/>
    </row>
    <row r="13" spans="1:24" ht="14.6" x14ac:dyDescent="0.4">
      <c r="A13" s="7" t="s">
        <v>18</v>
      </c>
      <c r="B13" s="9">
        <f t="shared" ref="B13:H13" si="2">B4/B5</f>
        <v>1.2454100367197063</v>
      </c>
      <c r="C13" s="9">
        <f t="shared" si="2"/>
        <v>1.1777777777777778</v>
      </c>
      <c r="D13" s="9">
        <f t="shared" si="2"/>
        <v>1.5745454545454547</v>
      </c>
      <c r="E13" s="9">
        <f t="shared" si="2"/>
        <v>1.0667550839964635</v>
      </c>
      <c r="F13" s="9">
        <f t="shared" si="2"/>
        <v>1.1081288343558282</v>
      </c>
      <c r="G13" s="9">
        <f t="shared" si="2"/>
        <v>1.2156173056630319</v>
      </c>
      <c r="H13" s="9">
        <f t="shared" si="2"/>
        <v>1.211565043772078</v>
      </c>
      <c r="I13" s="3"/>
    </row>
    <row r="14" spans="1:24" ht="14.6" x14ac:dyDescent="0.4">
      <c r="A14" s="7" t="s">
        <v>19</v>
      </c>
      <c r="B14" s="9">
        <f t="shared" ref="B14:H14" si="3">B4/B6</f>
        <v>5.0748129675810478</v>
      </c>
      <c r="C14" s="9">
        <f t="shared" si="3"/>
        <v>6.625</v>
      </c>
      <c r="D14" s="9">
        <f t="shared" si="3"/>
        <v>2.740506329113924</v>
      </c>
      <c r="E14" s="9">
        <f t="shared" si="3"/>
        <v>15.980132450331103</v>
      </c>
      <c r="F14" s="9">
        <f t="shared" si="3"/>
        <v>10.248226950354614</v>
      </c>
      <c r="G14" s="9">
        <f t="shared" si="3"/>
        <v>5.6378466557911899</v>
      </c>
      <c r="H14" s="9">
        <f t="shared" si="3"/>
        <v>5.7266787658802167</v>
      </c>
      <c r="I14" s="3"/>
    </row>
    <row r="15" spans="1:24" ht="14.6" x14ac:dyDescent="0.4">
      <c r="A15" s="7" t="s">
        <v>20</v>
      </c>
      <c r="B15" s="9">
        <f t="shared" ref="B15:H15" si="4">B5/B6</f>
        <v>4.0748129675810478</v>
      </c>
      <c r="C15" s="9">
        <f t="shared" si="4"/>
        <v>5.625</v>
      </c>
      <c r="D15" s="9">
        <f t="shared" si="4"/>
        <v>1.7405063291139238</v>
      </c>
      <c r="E15" s="9">
        <f t="shared" si="4"/>
        <v>14.980132450331103</v>
      </c>
      <c r="F15" s="9">
        <f t="shared" si="4"/>
        <v>9.2482269503546135</v>
      </c>
      <c r="G15" s="9">
        <f t="shared" si="4"/>
        <v>4.6378466557911899</v>
      </c>
      <c r="H15" s="9">
        <f t="shared" si="4"/>
        <v>4.7266787658802167</v>
      </c>
      <c r="I15" s="3"/>
    </row>
    <row r="16" spans="1:24" x14ac:dyDescent="0.35">
      <c r="A16" s="15"/>
      <c r="B16" s="16"/>
      <c r="C16" s="16"/>
      <c r="D16" s="16"/>
      <c r="E16" s="16"/>
      <c r="F16" s="16"/>
      <c r="G16" s="16"/>
      <c r="H16" s="16"/>
    </row>
    <row r="17" spans="1:10" x14ac:dyDescent="0.35">
      <c r="A17" s="15"/>
      <c r="B17" s="16"/>
      <c r="C17" s="16"/>
      <c r="D17" s="16"/>
      <c r="E17" s="16"/>
      <c r="F17" s="16"/>
      <c r="G17" s="16"/>
      <c r="H17" s="16"/>
    </row>
    <row r="18" spans="1:10" ht="14.6" x14ac:dyDescent="0.4">
      <c r="A18" s="3"/>
      <c r="B18" s="4" t="s">
        <v>2</v>
      </c>
      <c r="C18" s="4" t="s">
        <v>3</v>
      </c>
      <c r="D18" s="4" t="s">
        <v>4</v>
      </c>
      <c r="E18" s="4" t="s">
        <v>5</v>
      </c>
      <c r="F18" s="4" t="s">
        <v>6</v>
      </c>
      <c r="G18" s="4" t="s">
        <v>7</v>
      </c>
      <c r="H18" s="16"/>
    </row>
    <row r="19" spans="1:10" ht="14.6" x14ac:dyDescent="0.4">
      <c r="A19" s="7" t="s">
        <v>10</v>
      </c>
      <c r="B19" s="17">
        <v>800</v>
      </c>
      <c r="C19" s="17">
        <v>830</v>
      </c>
      <c r="D19" s="17">
        <v>850</v>
      </c>
      <c r="E19" s="17">
        <v>840</v>
      </c>
      <c r="F19" s="17">
        <v>885</v>
      </c>
      <c r="G19" s="17">
        <v>935</v>
      </c>
      <c r="I19" s="18" t="s">
        <v>10</v>
      </c>
      <c r="J19" s="18" t="s">
        <v>12</v>
      </c>
    </row>
    <row r="20" spans="1:10" ht="14.6" x14ac:dyDescent="0.4">
      <c r="A20" s="7" t="s">
        <v>11</v>
      </c>
      <c r="B20" s="19">
        <v>760</v>
      </c>
      <c r="C20" s="19">
        <v>800</v>
      </c>
      <c r="D20" s="19">
        <v>750</v>
      </c>
      <c r="E20" s="19">
        <v>820</v>
      </c>
      <c r="F20" s="19">
        <v>860</v>
      </c>
      <c r="G20" s="19">
        <v>880</v>
      </c>
      <c r="I20" s="3">
        <v>1873</v>
      </c>
      <c r="J20" s="56">
        <v>375</v>
      </c>
    </row>
    <row r="21" spans="1:10" ht="14.6" x14ac:dyDescent="0.4">
      <c r="B21" s="20"/>
      <c r="C21" s="20"/>
      <c r="D21" s="20"/>
      <c r="E21" s="20"/>
      <c r="F21" s="20"/>
      <c r="G21" s="20"/>
      <c r="I21" s="3">
        <v>1890</v>
      </c>
      <c r="J21" s="56">
        <v>265</v>
      </c>
    </row>
    <row r="22" spans="1:10" ht="14.6" x14ac:dyDescent="0.4">
      <c r="B22" s="20"/>
      <c r="C22" s="20"/>
      <c r="D22" s="20"/>
      <c r="E22" s="20"/>
      <c r="F22" s="20"/>
      <c r="G22" s="20"/>
      <c r="I22" s="3">
        <v>1819</v>
      </c>
      <c r="J22" s="56">
        <v>218</v>
      </c>
    </row>
    <row r="23" spans="1:10" ht="14.6" x14ac:dyDescent="0.4">
      <c r="I23" s="3">
        <v>1572</v>
      </c>
      <c r="J23" s="56">
        <v>189</v>
      </c>
    </row>
    <row r="24" spans="1:10" ht="14.6" x14ac:dyDescent="0.4">
      <c r="I24" s="3">
        <v>1215</v>
      </c>
      <c r="J24" s="56">
        <v>170</v>
      </c>
    </row>
    <row r="25" spans="1:10" ht="14.6" x14ac:dyDescent="0.4">
      <c r="I25" s="3">
        <v>984</v>
      </c>
      <c r="J25" s="56">
        <v>138</v>
      </c>
    </row>
    <row r="26" spans="1:10" ht="14.6" x14ac:dyDescent="0.4">
      <c r="I26" s="3">
        <v>724</v>
      </c>
      <c r="J26" s="56">
        <v>138</v>
      </c>
    </row>
    <row r="27" spans="1:10" ht="14.6" x14ac:dyDescent="0.4">
      <c r="I27" s="3">
        <v>732</v>
      </c>
      <c r="J27" s="56">
        <v>132</v>
      </c>
    </row>
    <row r="28" spans="1:10" ht="14.6" x14ac:dyDescent="0.4">
      <c r="I28" s="3">
        <v>690</v>
      </c>
      <c r="J28" s="56">
        <v>131</v>
      </c>
    </row>
    <row r="29" spans="1:10" ht="14.6" x14ac:dyDescent="0.4">
      <c r="I29" s="3">
        <v>816</v>
      </c>
      <c r="J29" s="56">
        <v>122</v>
      </c>
    </row>
    <row r="30" spans="1:10" ht="14.6" x14ac:dyDescent="0.4">
      <c r="I30" s="3">
        <v>631</v>
      </c>
      <c r="J30" s="56">
        <v>120</v>
      </c>
    </row>
    <row r="31" spans="1:10" ht="14.6" x14ac:dyDescent="0.4">
      <c r="I31" s="3">
        <v>830</v>
      </c>
      <c r="J31" s="56">
        <v>100</v>
      </c>
    </row>
    <row r="32" spans="1:10" ht="14.6" x14ac:dyDescent="0.4">
      <c r="I32" s="3">
        <v>471</v>
      </c>
      <c r="J32" s="56">
        <v>80</v>
      </c>
    </row>
    <row r="33" spans="9:10" ht="14.6" x14ac:dyDescent="0.4">
      <c r="I33" s="3">
        <v>419</v>
      </c>
      <c r="J33" s="56">
        <v>71</v>
      </c>
    </row>
    <row r="34" spans="9:10" ht="14.6" x14ac:dyDescent="0.4">
      <c r="I34" s="3">
        <v>671</v>
      </c>
      <c r="J34" s="56">
        <v>67</v>
      </c>
    </row>
    <row r="35" spans="9:10" ht="14.6" x14ac:dyDescent="0.4">
      <c r="I35" s="3">
        <v>436</v>
      </c>
      <c r="J35" s="56">
        <v>57</v>
      </c>
    </row>
    <row r="36" spans="9:10" ht="14.6" x14ac:dyDescent="0.4">
      <c r="I36" s="3">
        <v>405</v>
      </c>
      <c r="J36" s="56">
        <v>53</v>
      </c>
    </row>
    <row r="37" spans="9:10" ht="14.6" x14ac:dyDescent="0.4">
      <c r="I37" s="3">
        <v>377</v>
      </c>
      <c r="J37" s="56">
        <v>45</v>
      </c>
    </row>
    <row r="38" spans="9:10" ht="14.6" x14ac:dyDescent="0.4">
      <c r="I38" s="3">
        <v>258</v>
      </c>
      <c r="J38" s="56">
        <v>34</v>
      </c>
    </row>
    <row r="39" spans="9:10" ht="14.6" x14ac:dyDescent="0.4">
      <c r="I39" s="3"/>
      <c r="J39" s="3"/>
    </row>
    <row r="40" spans="9:10" ht="14.6" x14ac:dyDescent="0.4">
      <c r="I40" s="3"/>
      <c r="J40" s="3"/>
    </row>
    <row r="41" spans="9:10" ht="14.6" x14ac:dyDescent="0.4">
      <c r="I41" s="3"/>
      <c r="J41" s="3"/>
    </row>
    <row r="42" spans="9:10" ht="14.6" x14ac:dyDescent="0.4">
      <c r="I42" s="3"/>
      <c r="J42" s="3"/>
    </row>
  </sheetData>
  <sortState xmlns:xlrd2="http://schemas.microsoft.com/office/spreadsheetml/2017/richdata2" ref="I20:J38">
    <sortCondition descending="1" ref="J21"/>
  </sortState>
  <mergeCells count="2">
    <mergeCell ref="A1:I1"/>
    <mergeCell ref="A2:I2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36C6B-3CE4-452D-8149-052867C2BFBF}">
  <sheetPr>
    <tabColor rgb="FF66FFFF"/>
  </sheetPr>
  <dimension ref="A1:Y20"/>
  <sheetViews>
    <sheetView zoomScaleNormal="100" workbookViewId="0">
      <selection sqref="A1:F1"/>
    </sheetView>
  </sheetViews>
  <sheetFormatPr defaultColWidth="9.07421875" defaultRowHeight="14.6" x14ac:dyDescent="0.4"/>
  <cols>
    <col min="1" max="1" width="9.23046875" style="22" customWidth="1"/>
    <col min="2" max="2" width="9.61328125" style="22" customWidth="1"/>
    <col min="3" max="6" width="8.23046875" style="22" customWidth="1"/>
    <col min="7" max="7" width="5.84375" style="22" bestFit="1" customWidth="1"/>
    <col min="8" max="8" width="8.07421875" style="22" bestFit="1" customWidth="1"/>
    <col min="9" max="9" width="11.23046875" style="22" customWidth="1"/>
    <col min="10" max="16384" width="9.07421875" style="22"/>
  </cols>
  <sheetData>
    <row r="1" spans="1:25" ht="18.899999999999999" thickBot="1" x14ac:dyDescent="0.45">
      <c r="A1" s="61" t="s">
        <v>21</v>
      </c>
      <c r="B1" s="61"/>
      <c r="C1" s="61"/>
      <c r="D1" s="61"/>
      <c r="E1" s="61"/>
      <c r="F1" s="62"/>
      <c r="G1" s="21"/>
      <c r="H1" s="21"/>
      <c r="I1" s="21"/>
    </row>
    <row r="2" spans="1:25" ht="18.45" x14ac:dyDescent="0.5">
      <c r="A2" s="63" t="s">
        <v>22</v>
      </c>
      <c r="B2" s="63"/>
      <c r="C2" s="63"/>
      <c r="D2" s="63"/>
      <c r="E2" s="63"/>
      <c r="F2" s="63"/>
      <c r="G2" s="21"/>
      <c r="H2" s="21"/>
      <c r="I2" s="21"/>
    </row>
    <row r="3" spans="1:25" x14ac:dyDescent="0.4">
      <c r="V3" s="23"/>
      <c r="W3" s="23"/>
      <c r="X3" s="23"/>
      <c r="Y3" s="23"/>
    </row>
    <row r="4" spans="1:25" x14ac:dyDescent="0.4">
      <c r="B4" s="24" t="s">
        <v>23</v>
      </c>
      <c r="C4" s="24" t="s">
        <v>24</v>
      </c>
      <c r="D4" s="24" t="s">
        <v>25</v>
      </c>
      <c r="E4" s="24" t="s">
        <v>8</v>
      </c>
      <c r="H4" s="24"/>
      <c r="I4" s="21"/>
      <c r="V4" s="23"/>
      <c r="W4" s="23"/>
      <c r="X4" s="23"/>
      <c r="Y4" s="23"/>
    </row>
    <row r="5" spans="1:25" ht="12.75" customHeight="1" x14ac:dyDescent="0.4">
      <c r="A5" s="24" t="s">
        <v>2</v>
      </c>
      <c r="B5" s="23">
        <v>89</v>
      </c>
      <c r="C5" s="23">
        <v>67</v>
      </c>
      <c r="D5" s="23">
        <v>114</v>
      </c>
      <c r="E5" s="23">
        <f t="shared" ref="E5:E16" si="0">SUM(B5:D5)</f>
        <v>270</v>
      </c>
      <c r="H5" s="23"/>
      <c r="I5" s="25"/>
      <c r="J5" s="26"/>
      <c r="K5" s="26"/>
      <c r="L5" s="26"/>
      <c r="M5" s="26"/>
      <c r="N5" s="26"/>
      <c r="O5" s="26"/>
      <c r="P5" s="26"/>
      <c r="Q5" s="26"/>
      <c r="R5" s="26"/>
      <c r="V5" s="23"/>
      <c r="W5" s="23"/>
      <c r="X5" s="23"/>
      <c r="Y5" s="23"/>
    </row>
    <row r="6" spans="1:25" x14ac:dyDescent="0.4">
      <c r="A6" s="24" t="s">
        <v>3</v>
      </c>
      <c r="B6" s="23">
        <v>145</v>
      </c>
      <c r="C6" s="23">
        <v>82</v>
      </c>
      <c r="D6" s="23">
        <v>126</v>
      </c>
      <c r="E6" s="23">
        <f t="shared" si="0"/>
        <v>353</v>
      </c>
      <c r="H6" s="23"/>
      <c r="I6" s="25"/>
      <c r="J6" s="26"/>
      <c r="K6" s="26"/>
      <c r="L6" s="26"/>
      <c r="M6" s="26"/>
      <c r="N6" s="26"/>
      <c r="O6" s="26"/>
      <c r="P6" s="26"/>
      <c r="Q6" s="26"/>
      <c r="R6" s="26"/>
      <c r="V6" s="23"/>
      <c r="W6" s="23"/>
      <c r="X6" s="23"/>
      <c r="Y6" s="23"/>
    </row>
    <row r="7" spans="1:25" x14ac:dyDescent="0.4">
      <c r="A7" s="24" t="s">
        <v>4</v>
      </c>
      <c r="B7" s="23">
        <v>134</v>
      </c>
      <c r="C7" s="23">
        <v>83</v>
      </c>
      <c r="D7" s="23">
        <v>114</v>
      </c>
      <c r="E7" s="23">
        <f t="shared" si="0"/>
        <v>331</v>
      </c>
      <c r="H7" s="23"/>
      <c r="I7" s="25"/>
      <c r="J7" s="26"/>
      <c r="K7" s="26"/>
      <c r="L7" s="26"/>
      <c r="M7" s="26"/>
      <c r="N7" s="26"/>
      <c r="O7" s="26"/>
      <c r="P7" s="26"/>
      <c r="Q7" s="26"/>
      <c r="R7" s="26"/>
      <c r="V7" s="23"/>
      <c r="W7" s="23"/>
      <c r="X7" s="23"/>
      <c r="Y7" s="23"/>
    </row>
    <row r="8" spans="1:25" x14ac:dyDescent="0.4">
      <c r="A8" s="24" t="s">
        <v>5</v>
      </c>
      <c r="B8" s="23">
        <v>132</v>
      </c>
      <c r="C8" s="23">
        <v>101</v>
      </c>
      <c r="D8" s="23">
        <v>128</v>
      </c>
      <c r="E8" s="23">
        <f t="shared" si="0"/>
        <v>361</v>
      </c>
      <c r="H8" s="23"/>
      <c r="I8" s="25"/>
      <c r="J8" s="26"/>
      <c r="K8" s="26"/>
      <c r="L8" s="26"/>
      <c r="M8" s="26"/>
      <c r="N8" s="26"/>
      <c r="O8" s="26"/>
      <c r="P8" s="26"/>
      <c r="Q8" s="26"/>
      <c r="R8" s="26"/>
      <c r="V8" s="23"/>
      <c r="W8" s="23"/>
      <c r="X8" s="23"/>
      <c r="Y8" s="23"/>
    </row>
    <row r="9" spans="1:25" x14ac:dyDescent="0.4">
      <c r="A9" s="24" t="s">
        <v>6</v>
      </c>
      <c r="B9" s="23">
        <v>145</v>
      </c>
      <c r="C9" s="23">
        <v>93</v>
      </c>
      <c r="D9" s="23">
        <v>147</v>
      </c>
      <c r="E9" s="23">
        <f t="shared" si="0"/>
        <v>385</v>
      </c>
      <c r="H9" s="23"/>
      <c r="P9" s="26"/>
      <c r="Q9" s="26"/>
      <c r="R9" s="26"/>
    </row>
    <row r="10" spans="1:25" x14ac:dyDescent="0.4">
      <c r="A10" s="24" t="s">
        <v>7</v>
      </c>
      <c r="B10" s="23">
        <v>178</v>
      </c>
      <c r="C10" s="23">
        <v>107</v>
      </c>
      <c r="D10" s="23">
        <v>138</v>
      </c>
      <c r="E10" s="23">
        <f t="shared" si="0"/>
        <v>423</v>
      </c>
      <c r="H10" s="23"/>
      <c r="I10" s="25"/>
      <c r="P10" s="26"/>
      <c r="Q10" s="26"/>
      <c r="R10" s="26"/>
    </row>
    <row r="11" spans="1:25" x14ac:dyDescent="0.4">
      <c r="A11" s="24" t="s">
        <v>26</v>
      </c>
      <c r="B11" s="22">
        <v>199</v>
      </c>
      <c r="C11" s="22">
        <v>129</v>
      </c>
      <c r="D11" s="22">
        <v>152</v>
      </c>
      <c r="E11" s="23">
        <f t="shared" si="0"/>
        <v>480</v>
      </c>
      <c r="H11" s="23"/>
      <c r="I11" s="27"/>
      <c r="P11" s="26"/>
      <c r="Q11" s="26"/>
      <c r="R11" s="26"/>
    </row>
    <row r="12" spans="1:25" x14ac:dyDescent="0.4">
      <c r="A12" s="24" t="s">
        <v>27</v>
      </c>
      <c r="B12" s="22">
        <v>217</v>
      </c>
      <c r="C12" s="22">
        <v>137</v>
      </c>
      <c r="D12" s="22">
        <v>168</v>
      </c>
      <c r="E12" s="23">
        <f t="shared" si="0"/>
        <v>522</v>
      </c>
      <c r="H12" s="23"/>
      <c r="P12" s="26"/>
      <c r="Q12" s="26"/>
      <c r="R12" s="26"/>
    </row>
    <row r="13" spans="1:25" x14ac:dyDescent="0.4">
      <c r="A13" s="24" t="s">
        <v>28</v>
      </c>
      <c r="B13" s="22">
        <v>163</v>
      </c>
      <c r="C13" s="22">
        <v>148</v>
      </c>
      <c r="D13" s="22">
        <v>189</v>
      </c>
      <c r="E13" s="23">
        <f t="shared" si="0"/>
        <v>500</v>
      </c>
      <c r="H13" s="23"/>
      <c r="I13" s="28"/>
      <c r="P13" s="26"/>
      <c r="Q13" s="26"/>
      <c r="R13" s="26"/>
    </row>
    <row r="14" spans="1:25" x14ac:dyDescent="0.4">
      <c r="A14" s="24" t="s">
        <v>29</v>
      </c>
      <c r="B14" s="22">
        <v>215</v>
      </c>
      <c r="C14" s="22">
        <v>136</v>
      </c>
      <c r="D14" s="22">
        <v>189</v>
      </c>
      <c r="E14" s="23">
        <f t="shared" si="0"/>
        <v>540</v>
      </c>
      <c r="H14" s="23"/>
      <c r="I14" s="28"/>
      <c r="P14" s="26"/>
      <c r="Q14" s="26"/>
      <c r="R14" s="26"/>
      <c r="V14" s="23"/>
      <c r="W14" s="23"/>
      <c r="X14" s="23"/>
      <c r="Y14" s="23"/>
    </row>
    <row r="15" spans="1:25" x14ac:dyDescent="0.4">
      <c r="A15" s="24" t="s">
        <v>30</v>
      </c>
      <c r="B15" s="22">
        <v>258</v>
      </c>
      <c r="C15" s="22">
        <v>133</v>
      </c>
      <c r="D15" s="22">
        <v>192</v>
      </c>
      <c r="E15" s="23">
        <f t="shared" si="0"/>
        <v>583</v>
      </c>
      <c r="H15" s="23"/>
      <c r="I15" s="28"/>
      <c r="P15" s="26"/>
      <c r="Q15" s="26"/>
      <c r="R15" s="26"/>
      <c r="V15" s="23"/>
      <c r="W15" s="23"/>
      <c r="X15" s="23"/>
      <c r="Y15" s="23"/>
    </row>
    <row r="16" spans="1:25" x14ac:dyDescent="0.4">
      <c r="A16" s="24" t="s">
        <v>31</v>
      </c>
      <c r="B16" s="23">
        <v>301</v>
      </c>
      <c r="C16" s="23">
        <v>141</v>
      </c>
      <c r="D16" s="23">
        <v>209</v>
      </c>
      <c r="E16" s="23">
        <f t="shared" si="0"/>
        <v>651</v>
      </c>
      <c r="H16" s="26"/>
      <c r="P16" s="26"/>
      <c r="Q16" s="26"/>
      <c r="R16" s="26"/>
      <c r="V16" s="25"/>
      <c r="X16" s="25"/>
      <c r="Y16" s="27"/>
    </row>
    <row r="18" spans="1:8" x14ac:dyDescent="0.4">
      <c r="A18" s="24" t="s">
        <v>8</v>
      </c>
      <c r="B18" s="23">
        <f>SUM(B5:B16)</f>
        <v>2176</v>
      </c>
      <c r="C18" s="23">
        <f>SUM(C5:C16)</f>
        <v>1357</v>
      </c>
      <c r="D18" s="23">
        <f>SUM(D5:D16)</f>
        <v>1866</v>
      </c>
      <c r="E18" s="23">
        <f>SUM(B18:D18)</f>
        <v>5399</v>
      </c>
      <c r="H18" s="26"/>
    </row>
    <row r="19" spans="1:8" x14ac:dyDescent="0.4">
      <c r="B19" s="26"/>
      <c r="C19" s="26"/>
      <c r="D19" s="26"/>
    </row>
    <row r="20" spans="1:8" x14ac:dyDescent="0.4">
      <c r="A20" s="21" t="s">
        <v>32</v>
      </c>
      <c r="B20" s="25">
        <f>B18/$E$18</f>
        <v>0.40303759955547325</v>
      </c>
      <c r="C20" s="25">
        <f>C18/$E$18</f>
        <v>0.25134284126690126</v>
      </c>
      <c r="D20" s="25">
        <f>D18/$E$18</f>
        <v>0.34561955917762549</v>
      </c>
    </row>
  </sheetData>
  <mergeCells count="2">
    <mergeCell ref="A1:F1"/>
    <mergeCell ref="A2:F2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6072C-A422-4624-AB0F-4C9E2402F332}">
  <sheetPr>
    <tabColor rgb="FFFFFF00"/>
  </sheetPr>
  <dimension ref="A1:J10"/>
  <sheetViews>
    <sheetView zoomScale="115" zoomScaleNormal="115" workbookViewId="0">
      <selection sqref="A1:I1"/>
    </sheetView>
  </sheetViews>
  <sheetFormatPr defaultColWidth="9.07421875" defaultRowHeight="14.6" x14ac:dyDescent="0.4"/>
  <cols>
    <col min="1" max="1" width="12.07421875" style="22" bestFit="1" customWidth="1"/>
    <col min="2" max="3" width="4.07421875" style="22" bestFit="1" customWidth="1"/>
    <col min="4" max="4" width="4.23046875" style="22" bestFit="1" customWidth="1"/>
    <col min="5" max="5" width="4.07421875" style="22" bestFit="1" customWidth="1"/>
    <col min="6" max="6" width="4.61328125" style="22" bestFit="1" customWidth="1"/>
    <col min="7" max="7" width="4.07421875" style="22" bestFit="1" customWidth="1"/>
    <col min="8" max="8" width="5.69140625" style="22" bestFit="1" customWidth="1"/>
    <col min="9" max="9" width="8.61328125" style="22" bestFit="1" customWidth="1"/>
    <col min="10" max="17" width="9.61328125" style="22" customWidth="1"/>
    <col min="18" max="16384" width="9.07421875" style="22"/>
  </cols>
  <sheetData>
    <row r="1" spans="1:10" ht="18.45" x14ac:dyDescent="0.5">
      <c r="A1" s="64" t="s">
        <v>33</v>
      </c>
      <c r="B1" s="65"/>
      <c r="C1" s="65"/>
      <c r="D1" s="65"/>
      <c r="E1" s="65"/>
      <c r="F1" s="65"/>
      <c r="G1" s="65"/>
      <c r="H1" s="65"/>
      <c r="I1" s="66"/>
    </row>
    <row r="3" spans="1:10" x14ac:dyDescent="0.4">
      <c r="A3" s="52"/>
      <c r="B3" s="53" t="s">
        <v>2</v>
      </c>
      <c r="C3" s="53" t="s">
        <v>3</v>
      </c>
      <c r="D3" s="53" t="s">
        <v>4</v>
      </c>
      <c r="E3" s="53" t="s">
        <v>5</v>
      </c>
      <c r="F3" s="53" t="s">
        <v>6</v>
      </c>
      <c r="G3" s="53" t="s">
        <v>7</v>
      </c>
      <c r="H3" s="24" t="s">
        <v>8</v>
      </c>
      <c r="I3" s="21" t="s">
        <v>32</v>
      </c>
    </row>
    <row r="4" spans="1:10" x14ac:dyDescent="0.4">
      <c r="A4" s="52" t="s">
        <v>23</v>
      </c>
      <c r="B4" s="26">
        <v>88</v>
      </c>
      <c r="C4" s="26">
        <v>150</v>
      </c>
      <c r="D4" s="26">
        <v>80</v>
      </c>
      <c r="E4" s="26">
        <v>135</v>
      </c>
      <c r="F4" s="26">
        <v>110</v>
      </c>
      <c r="G4" s="26">
        <v>160</v>
      </c>
      <c r="H4" s="23">
        <f>SUM(B4:G4)</f>
        <v>723</v>
      </c>
      <c r="I4" s="25">
        <f>H4/SUM($H$4:$H$7)</f>
        <v>0.28341826734613879</v>
      </c>
      <c r="J4" s="26"/>
    </row>
    <row r="5" spans="1:10" x14ac:dyDescent="0.4">
      <c r="A5" s="52" t="s">
        <v>24</v>
      </c>
      <c r="B5" s="26">
        <v>66</v>
      </c>
      <c r="C5" s="26">
        <v>81</v>
      </c>
      <c r="D5" s="26">
        <v>100</v>
      </c>
      <c r="E5" s="26">
        <v>104</v>
      </c>
      <c r="F5" s="26">
        <v>94</v>
      </c>
      <c r="G5" s="26">
        <v>120</v>
      </c>
      <c r="H5" s="23">
        <f>SUM(B5:G5)</f>
        <v>565</v>
      </c>
      <c r="I5" s="25">
        <f>H5/SUM($H$4:$H$7)</f>
        <v>0.22148177185417484</v>
      </c>
      <c r="J5" s="26"/>
    </row>
    <row r="6" spans="1:10" x14ac:dyDescent="0.4">
      <c r="A6" s="52" t="s">
        <v>25</v>
      </c>
      <c r="B6" s="26">
        <v>113</v>
      </c>
      <c r="C6" s="26">
        <v>126</v>
      </c>
      <c r="D6" s="26">
        <v>115</v>
      </c>
      <c r="E6" s="26">
        <v>115</v>
      </c>
      <c r="F6" s="26">
        <v>128</v>
      </c>
      <c r="G6" s="26">
        <v>139</v>
      </c>
      <c r="H6" s="23">
        <f>SUM(B6:G6)</f>
        <v>736</v>
      </c>
      <c r="I6" s="25">
        <f>H6/SUM($H$4:$H$7)</f>
        <v>0.28851430811446493</v>
      </c>
      <c r="J6" s="26"/>
    </row>
    <row r="7" spans="1:10" ht="12.75" customHeight="1" x14ac:dyDescent="0.4">
      <c r="A7" s="52" t="s">
        <v>34</v>
      </c>
      <c r="B7" s="26">
        <v>45</v>
      </c>
      <c r="C7" s="26">
        <v>44</v>
      </c>
      <c r="D7" s="26">
        <v>130</v>
      </c>
      <c r="E7" s="26">
        <v>85</v>
      </c>
      <c r="F7" s="26">
        <v>140</v>
      </c>
      <c r="G7" s="26">
        <v>83</v>
      </c>
      <c r="H7" s="23">
        <f>SUM(B7:G7)</f>
        <v>527</v>
      </c>
      <c r="I7" s="25">
        <f>H7/SUM($H$4:$H$7)</f>
        <v>0.20658565268522147</v>
      </c>
      <c r="J7" s="26"/>
    </row>
    <row r="8" spans="1:10" x14ac:dyDescent="0.4">
      <c r="B8" s="23"/>
      <c r="C8" s="23"/>
      <c r="D8" s="23"/>
      <c r="E8" s="23"/>
      <c r="F8" s="23"/>
      <c r="G8" s="23"/>
      <c r="H8" s="23"/>
    </row>
    <row r="9" spans="1:10" x14ac:dyDescent="0.4">
      <c r="A9" s="22" t="s">
        <v>35</v>
      </c>
      <c r="B9" s="22">
        <f t="shared" ref="B9:G9" si="0">B4*0.75</f>
        <v>66</v>
      </c>
      <c r="C9" s="22">
        <f t="shared" si="0"/>
        <v>112.5</v>
      </c>
      <c r="D9" s="22">
        <f t="shared" si="0"/>
        <v>60</v>
      </c>
      <c r="E9" s="22">
        <f t="shared" si="0"/>
        <v>101.25</v>
      </c>
      <c r="F9" s="22">
        <f t="shared" si="0"/>
        <v>82.5</v>
      </c>
      <c r="G9" s="22">
        <f t="shared" si="0"/>
        <v>120</v>
      </c>
    </row>
    <row r="10" spans="1:10" x14ac:dyDescent="0.4">
      <c r="A10" s="22" t="s">
        <v>36</v>
      </c>
      <c r="B10" s="22">
        <f t="shared" ref="B10:G10" si="1">B4*1.25</f>
        <v>110</v>
      </c>
      <c r="C10" s="22">
        <f t="shared" si="1"/>
        <v>187.5</v>
      </c>
      <c r="D10" s="22">
        <f t="shared" si="1"/>
        <v>100</v>
      </c>
      <c r="E10" s="22">
        <f t="shared" si="1"/>
        <v>168.75</v>
      </c>
      <c r="F10" s="22">
        <f t="shared" si="1"/>
        <v>137.5</v>
      </c>
      <c r="G10" s="22">
        <f t="shared" si="1"/>
        <v>200</v>
      </c>
    </row>
  </sheetData>
  <mergeCells count="1">
    <mergeCell ref="A1:I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F3FEC-85FE-4A3E-A741-D3AC1828958D}">
  <sheetPr>
    <tabColor rgb="FF00FF00"/>
  </sheetPr>
  <dimension ref="A1:N32"/>
  <sheetViews>
    <sheetView zoomScaleNormal="100" workbookViewId="0">
      <selection activeCell="L22" sqref="L22"/>
    </sheetView>
  </sheetViews>
  <sheetFormatPr defaultColWidth="9.07421875" defaultRowHeight="14.6" x14ac:dyDescent="0.4"/>
  <cols>
    <col min="1" max="1" width="11" style="38" customWidth="1"/>
    <col min="2" max="2" width="10.84375" style="32" bestFit="1" customWidth="1"/>
    <col min="3" max="13" width="9.07421875" style="32"/>
    <col min="14" max="14" width="9.07421875" style="37"/>
    <col min="15" max="16384" width="9.07421875" style="32"/>
  </cols>
  <sheetData>
    <row r="1" spans="1:14" s="33" customFormat="1" ht="18.45" x14ac:dyDescent="0.5">
      <c r="A1" s="54" t="s">
        <v>21</v>
      </c>
      <c r="B1" s="55"/>
      <c r="C1" s="32"/>
      <c r="D1" s="32"/>
      <c r="E1" s="32"/>
      <c r="N1" s="34"/>
    </row>
    <row r="2" spans="1:14" x14ac:dyDescent="0.4">
      <c r="A2" s="35" t="s">
        <v>37</v>
      </c>
      <c r="B2" s="36" t="s">
        <v>10</v>
      </c>
      <c r="D2" s="32" t="str">
        <f>CHOOSE(MONTH(A3),"January","February","March","April","May","June","July","August","September","October","November","December")</f>
        <v>January</v>
      </c>
      <c r="E2" s="32" t="str">
        <f>CHOOSE(MONTH(INDEX(A:A,COUNTA(A:A))),"January","February","March","April","May","June","July","August","September","October","November","December")</f>
        <v>June</v>
      </c>
      <c r="F2" s="32" t="str">
        <f>"Home Product Sales - "&amp;D2&amp;" "&amp;YEAR(A3)&amp;" - "&amp;E2&amp;" "&amp;YEAR(INDEX(A:A,COUNTA(A:A)))</f>
        <v>Home Product Sales - January 2018 - June 2020</v>
      </c>
    </row>
    <row r="3" spans="1:14" x14ac:dyDescent="0.4">
      <c r="A3" s="38">
        <v>43101</v>
      </c>
      <c r="B3" s="39">
        <v>1592398</v>
      </c>
      <c r="L3" s="40"/>
    </row>
    <row r="4" spans="1:14" x14ac:dyDescent="0.4">
      <c r="A4" s="38">
        <v>43132</v>
      </c>
      <c r="B4" s="39">
        <v>1597197</v>
      </c>
      <c r="L4" s="40"/>
    </row>
    <row r="5" spans="1:14" x14ac:dyDescent="0.4">
      <c r="A5" s="38">
        <v>43160</v>
      </c>
      <c r="B5" s="39">
        <v>1666080</v>
      </c>
      <c r="L5" s="40"/>
    </row>
    <row r="6" spans="1:14" x14ac:dyDescent="0.4">
      <c r="A6" s="38">
        <v>43191</v>
      </c>
      <c r="B6" s="39">
        <v>2484340</v>
      </c>
      <c r="L6" s="40"/>
    </row>
    <row r="7" spans="1:14" x14ac:dyDescent="0.4">
      <c r="A7" s="38">
        <v>43221</v>
      </c>
      <c r="B7" s="39">
        <v>2669994</v>
      </c>
      <c r="L7" s="40"/>
    </row>
    <row r="8" spans="1:14" x14ac:dyDescent="0.4">
      <c r="A8" s="38">
        <v>43252</v>
      </c>
      <c r="B8" s="39">
        <v>5081937</v>
      </c>
      <c r="L8" s="40"/>
    </row>
    <row r="9" spans="1:14" x14ac:dyDescent="0.4">
      <c r="A9" s="38">
        <v>43282</v>
      </c>
      <c r="B9" s="39">
        <v>3360840</v>
      </c>
      <c r="L9" s="40"/>
    </row>
    <row r="10" spans="1:14" x14ac:dyDescent="0.4">
      <c r="A10" s="38">
        <v>43313</v>
      </c>
      <c r="B10" s="39">
        <v>6989238</v>
      </c>
      <c r="L10" s="40"/>
    </row>
    <row r="11" spans="1:14" x14ac:dyDescent="0.4">
      <c r="A11" s="38">
        <v>43344</v>
      </c>
      <c r="B11" s="39">
        <v>7729650</v>
      </c>
      <c r="L11" s="40"/>
    </row>
    <row r="12" spans="1:14" x14ac:dyDescent="0.4">
      <c r="A12" s="38">
        <v>43374</v>
      </c>
      <c r="B12" s="39">
        <v>6038549</v>
      </c>
      <c r="L12" s="40"/>
    </row>
    <row r="13" spans="1:14" x14ac:dyDescent="0.4">
      <c r="A13" s="38">
        <v>43405</v>
      </c>
      <c r="B13" s="39">
        <v>5484312</v>
      </c>
      <c r="L13" s="40"/>
    </row>
    <row r="14" spans="1:14" x14ac:dyDescent="0.4">
      <c r="A14" s="38">
        <v>43435</v>
      </c>
      <c r="B14" s="39">
        <v>8551452</v>
      </c>
      <c r="L14" s="40"/>
    </row>
    <row r="15" spans="1:14" x14ac:dyDescent="0.4">
      <c r="A15" s="38">
        <v>43466</v>
      </c>
      <c r="B15" s="39">
        <v>8238174</v>
      </c>
      <c r="L15" s="40"/>
    </row>
    <row r="16" spans="1:14" x14ac:dyDescent="0.4">
      <c r="A16" s="38">
        <v>43497</v>
      </c>
      <c r="B16" s="39">
        <v>8831025</v>
      </c>
      <c r="L16" s="40"/>
    </row>
    <row r="17" spans="1:12" x14ac:dyDescent="0.4">
      <c r="A17" s="38">
        <v>43525</v>
      </c>
      <c r="B17" s="39">
        <v>6924096</v>
      </c>
      <c r="L17" s="40"/>
    </row>
    <row r="18" spans="1:12" x14ac:dyDescent="0.4">
      <c r="A18" s="38">
        <v>43556</v>
      </c>
      <c r="B18" s="39">
        <v>13085376</v>
      </c>
      <c r="L18" s="40"/>
    </row>
    <row r="19" spans="1:12" x14ac:dyDescent="0.4">
      <c r="A19" s="38">
        <v>43586</v>
      </c>
      <c r="B19" s="39">
        <v>8230572</v>
      </c>
      <c r="L19" s="40"/>
    </row>
    <row r="20" spans="1:12" x14ac:dyDescent="0.4">
      <c r="A20" s="38">
        <v>43617</v>
      </c>
      <c r="B20" s="39">
        <v>12352014</v>
      </c>
      <c r="L20" s="40"/>
    </row>
    <row r="21" spans="1:12" x14ac:dyDescent="0.4">
      <c r="A21" s="38">
        <v>43647</v>
      </c>
      <c r="B21" s="39">
        <v>8246180</v>
      </c>
      <c r="L21" s="40"/>
    </row>
    <row r="22" spans="1:12" x14ac:dyDescent="0.4">
      <c r="A22" s="38">
        <v>43678</v>
      </c>
      <c r="B22" s="39">
        <v>12531645</v>
      </c>
      <c r="L22" s="40"/>
    </row>
    <row r="23" spans="1:12" x14ac:dyDescent="0.4">
      <c r="A23" s="38">
        <v>43709</v>
      </c>
      <c r="B23" s="39">
        <v>11636328</v>
      </c>
      <c r="L23" s="40"/>
    </row>
    <row r="24" spans="1:12" x14ac:dyDescent="0.4">
      <c r="A24" s="38">
        <v>43739</v>
      </c>
      <c r="B24" s="39">
        <v>14015464</v>
      </c>
      <c r="L24" s="40"/>
    </row>
    <row r="25" spans="1:12" x14ac:dyDescent="0.4">
      <c r="A25" s="38">
        <v>43770</v>
      </c>
      <c r="B25" s="39">
        <v>19252800</v>
      </c>
      <c r="L25" s="40"/>
    </row>
    <row r="26" spans="1:12" x14ac:dyDescent="0.4">
      <c r="A26" s="38">
        <v>43800</v>
      </c>
      <c r="B26" s="39">
        <v>19362725</v>
      </c>
      <c r="L26" s="40"/>
    </row>
    <row r="27" spans="1:12" x14ac:dyDescent="0.4">
      <c r="A27" s="38">
        <v>43831</v>
      </c>
      <c r="B27" s="39">
        <v>12495600</v>
      </c>
    </row>
    <row r="28" spans="1:12" x14ac:dyDescent="0.4">
      <c r="A28" s="38">
        <v>43862</v>
      </c>
      <c r="B28" s="39">
        <v>19798587</v>
      </c>
    </row>
    <row r="29" spans="1:12" x14ac:dyDescent="0.4">
      <c r="A29" s="38">
        <v>43891</v>
      </c>
      <c r="B29" s="39">
        <v>17511312</v>
      </c>
    </row>
    <row r="30" spans="1:12" x14ac:dyDescent="0.4">
      <c r="A30" s="38">
        <v>43922</v>
      </c>
      <c r="B30" s="39">
        <v>22216929</v>
      </c>
    </row>
    <row r="31" spans="1:12" x14ac:dyDescent="0.4">
      <c r="A31" s="38">
        <v>43952</v>
      </c>
      <c r="B31" s="39">
        <v>14804280</v>
      </c>
    </row>
    <row r="32" spans="1:12" x14ac:dyDescent="0.4">
      <c r="A32" s="38">
        <v>43983</v>
      </c>
      <c r="B32" s="39">
        <v>17176170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46C10-D59A-4C53-B816-C23F4A057220}">
  <sheetPr>
    <tabColor rgb="FF66FFFF"/>
  </sheetPr>
  <dimension ref="A1:J15"/>
  <sheetViews>
    <sheetView zoomScale="85" zoomScaleNormal="85" workbookViewId="0">
      <selection sqref="A1:I1"/>
    </sheetView>
  </sheetViews>
  <sheetFormatPr defaultColWidth="9.07421875" defaultRowHeight="12.9" x14ac:dyDescent="0.35"/>
  <cols>
    <col min="1" max="1" width="12.07421875" style="29" bestFit="1" customWidth="1"/>
    <col min="2" max="7" width="5.3828125" style="29" customWidth="1"/>
    <col min="8" max="8" width="5.69140625" style="29" bestFit="1" customWidth="1"/>
    <col min="9" max="9" width="8.61328125" style="29" bestFit="1" customWidth="1"/>
    <col min="10" max="17" width="9.61328125" style="29" customWidth="1"/>
    <col min="18" max="16384" width="9.07421875" style="29"/>
  </cols>
  <sheetData>
    <row r="1" spans="1:10" ht="18.45" x14ac:dyDescent="0.5">
      <c r="A1" s="67" t="s">
        <v>22</v>
      </c>
      <c r="B1" s="68"/>
      <c r="C1" s="68"/>
      <c r="D1" s="68"/>
      <c r="E1" s="68"/>
      <c r="F1" s="68"/>
      <c r="G1" s="68"/>
      <c r="H1" s="68"/>
      <c r="I1" s="69"/>
    </row>
    <row r="3" spans="1:10" ht="14.6" x14ac:dyDescent="0.4">
      <c r="A3" s="50"/>
      <c r="B3" s="51" t="s">
        <v>2</v>
      </c>
      <c r="C3" s="51" t="s">
        <v>3</v>
      </c>
      <c r="D3" s="51" t="s">
        <v>4</v>
      </c>
      <c r="E3" s="51" t="s">
        <v>5</v>
      </c>
      <c r="F3" s="51" t="s">
        <v>6</v>
      </c>
      <c r="G3" s="51" t="s">
        <v>7</v>
      </c>
      <c r="H3" s="24" t="s">
        <v>8</v>
      </c>
      <c r="I3" s="21" t="s">
        <v>32</v>
      </c>
    </row>
    <row r="4" spans="1:10" ht="14.6" x14ac:dyDescent="0.4">
      <c r="A4" s="50" t="s">
        <v>23</v>
      </c>
      <c r="B4" s="26">
        <v>88</v>
      </c>
      <c r="C4" s="26">
        <v>137</v>
      </c>
      <c r="D4" s="26">
        <v>94</v>
      </c>
      <c r="E4" s="26">
        <v>135</v>
      </c>
      <c r="F4" s="26">
        <v>123</v>
      </c>
      <c r="G4" s="26">
        <v>185</v>
      </c>
      <c r="H4" s="23">
        <f>SUM(B4:G4)</f>
        <v>762</v>
      </c>
      <c r="I4" s="25">
        <f>H4/$H$9</f>
        <v>0.29117309896828431</v>
      </c>
      <c r="J4" s="30"/>
    </row>
    <row r="5" spans="1:10" ht="14.6" x14ac:dyDescent="0.4">
      <c r="A5" s="50" t="s">
        <v>24</v>
      </c>
      <c r="B5" s="26">
        <v>66</v>
      </c>
      <c r="C5" s="26">
        <v>81</v>
      </c>
      <c r="D5" s="26">
        <v>82</v>
      </c>
      <c r="E5" s="26">
        <v>104</v>
      </c>
      <c r="F5" s="26">
        <v>94</v>
      </c>
      <c r="G5" s="26">
        <v>109</v>
      </c>
      <c r="H5" s="23">
        <f>SUM(B5:G5)</f>
        <v>536</v>
      </c>
      <c r="I5" s="25">
        <f>H5/$H$9</f>
        <v>0.20481467329002676</v>
      </c>
      <c r="J5" s="30"/>
    </row>
    <row r="6" spans="1:10" ht="14.6" x14ac:dyDescent="0.4">
      <c r="A6" s="50" t="s">
        <v>25</v>
      </c>
      <c r="B6" s="26">
        <v>113</v>
      </c>
      <c r="C6" s="26">
        <v>126</v>
      </c>
      <c r="D6" s="26">
        <v>115</v>
      </c>
      <c r="E6" s="26">
        <v>129</v>
      </c>
      <c r="F6" s="26">
        <v>128</v>
      </c>
      <c r="G6" s="26">
        <v>139</v>
      </c>
      <c r="H6" s="23">
        <f>SUM(B6:G6)</f>
        <v>750</v>
      </c>
      <c r="I6" s="25">
        <f>H6/$H$9</f>
        <v>0.28658769583492549</v>
      </c>
      <c r="J6" s="30"/>
    </row>
    <row r="7" spans="1:10" ht="12.75" customHeight="1" x14ac:dyDescent="0.4">
      <c r="A7" s="50" t="s">
        <v>34</v>
      </c>
      <c r="B7" s="26">
        <v>68</v>
      </c>
      <c r="C7" s="26">
        <v>44</v>
      </c>
      <c r="D7" s="26">
        <v>154</v>
      </c>
      <c r="E7" s="26">
        <v>66</v>
      </c>
      <c r="F7" s="26">
        <v>154</v>
      </c>
      <c r="G7" s="26">
        <v>83</v>
      </c>
      <c r="H7" s="23">
        <f>SUM(B7:G7)</f>
        <v>569</v>
      </c>
      <c r="I7" s="25">
        <f>H7/$H$9</f>
        <v>0.21742453190676347</v>
      </c>
      <c r="J7" s="30"/>
    </row>
    <row r="8" spans="1:10" ht="14.6" x14ac:dyDescent="0.4">
      <c r="A8" s="22"/>
      <c r="B8" s="23"/>
      <c r="C8" s="23"/>
      <c r="D8" s="23"/>
      <c r="E8" s="23"/>
      <c r="F8" s="23"/>
      <c r="G8" s="23"/>
      <c r="H8" s="23"/>
      <c r="I8" s="22"/>
    </row>
    <row r="9" spans="1:10" ht="14.6" x14ac:dyDescent="0.4">
      <c r="A9" s="22" t="s">
        <v>8</v>
      </c>
      <c r="B9" s="23">
        <f t="shared" ref="B9:G9" si="0">SUM(B4:B7)</f>
        <v>335</v>
      </c>
      <c r="C9" s="23">
        <f t="shared" si="0"/>
        <v>388</v>
      </c>
      <c r="D9" s="23">
        <f t="shared" si="0"/>
        <v>445</v>
      </c>
      <c r="E9" s="23">
        <f t="shared" si="0"/>
        <v>434</v>
      </c>
      <c r="F9" s="23">
        <f t="shared" si="0"/>
        <v>499</v>
      </c>
      <c r="G9" s="23">
        <f t="shared" si="0"/>
        <v>516</v>
      </c>
      <c r="H9" s="23">
        <f>SUM(B9:G9)</f>
        <v>2617</v>
      </c>
      <c r="I9" s="25">
        <f>SUM(I4:I8)</f>
        <v>1</v>
      </c>
    </row>
    <row r="10" spans="1:10" ht="14.6" x14ac:dyDescent="0.4">
      <c r="A10" s="22" t="s">
        <v>9</v>
      </c>
      <c r="B10" s="23">
        <f t="shared" ref="B10:H10" si="1">AVERAGE(B4:B7)</f>
        <v>83.75</v>
      </c>
      <c r="C10" s="23">
        <f t="shared" si="1"/>
        <v>97</v>
      </c>
      <c r="D10" s="23">
        <f t="shared" si="1"/>
        <v>111.25</v>
      </c>
      <c r="E10" s="23">
        <f t="shared" si="1"/>
        <v>108.5</v>
      </c>
      <c r="F10" s="23">
        <f t="shared" si="1"/>
        <v>124.75</v>
      </c>
      <c r="G10" s="23">
        <f t="shared" si="1"/>
        <v>129</v>
      </c>
      <c r="H10" s="23">
        <f t="shared" si="1"/>
        <v>654.25</v>
      </c>
      <c r="I10" s="27"/>
    </row>
    <row r="12" spans="1:10" x14ac:dyDescent="0.35">
      <c r="B12" s="30"/>
      <c r="C12" s="30"/>
      <c r="D12" s="30"/>
      <c r="E12" s="30"/>
      <c r="F12" s="30"/>
      <c r="G12" s="30"/>
    </row>
    <row r="13" spans="1:10" x14ac:dyDescent="0.35">
      <c r="B13" s="30"/>
      <c r="C13" s="30"/>
      <c r="D13" s="30"/>
      <c r="E13" s="30"/>
      <c r="F13" s="30"/>
      <c r="G13" s="30"/>
    </row>
    <row r="14" spans="1:10" x14ac:dyDescent="0.35">
      <c r="B14" s="30"/>
      <c r="C14" s="30"/>
      <c r="D14" s="30"/>
      <c r="E14" s="30"/>
      <c r="F14" s="30"/>
      <c r="G14" s="30"/>
    </row>
    <row r="15" spans="1:10" x14ac:dyDescent="0.35">
      <c r="B15" s="30"/>
      <c r="C15" s="30"/>
      <c r="D15" s="30"/>
      <c r="E15" s="30"/>
      <c r="F15" s="30"/>
      <c r="G15" s="30"/>
    </row>
  </sheetData>
  <mergeCells count="1">
    <mergeCell ref="A1:I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46296-98C4-42F5-A281-07E13B7DAF97}">
  <sheetPr>
    <tabColor rgb="FFFFFF00"/>
  </sheetPr>
  <dimension ref="A1:F6"/>
  <sheetViews>
    <sheetView zoomScaleNormal="100" workbookViewId="0"/>
  </sheetViews>
  <sheetFormatPr defaultColWidth="8.84375" defaultRowHeight="14.6" x14ac:dyDescent="0.4"/>
  <cols>
    <col min="1" max="1" width="8.3828125" style="46" bestFit="1" customWidth="1"/>
    <col min="2" max="6" width="8.3828125" style="3" bestFit="1" customWidth="1"/>
    <col min="7" max="16384" width="8.84375" style="3"/>
  </cols>
  <sheetData>
    <row r="1" spans="1:6" ht="51" x14ac:dyDescent="0.4">
      <c r="A1" s="41" t="s">
        <v>38</v>
      </c>
      <c r="B1" s="42" t="s">
        <v>39</v>
      </c>
      <c r="C1" s="42" t="s">
        <v>40</v>
      </c>
      <c r="D1" s="42" t="s">
        <v>41</v>
      </c>
      <c r="E1" s="42" t="s">
        <v>42</v>
      </c>
      <c r="F1" s="42" t="s">
        <v>43</v>
      </c>
    </row>
    <row r="2" spans="1:6" x14ac:dyDescent="0.4">
      <c r="A2" s="43" t="s">
        <v>44</v>
      </c>
      <c r="B2" s="44">
        <v>13965</v>
      </c>
      <c r="C2" s="44">
        <v>13702.5</v>
      </c>
      <c r="D2" s="44">
        <v>14452.5</v>
      </c>
      <c r="E2" s="44">
        <v>12282.5</v>
      </c>
      <c r="F2" s="45">
        <v>5625</v>
      </c>
    </row>
    <row r="3" spans="1:6" x14ac:dyDescent="0.4">
      <c r="A3" s="43" t="s">
        <v>45</v>
      </c>
      <c r="B3" s="44">
        <v>8780</v>
      </c>
      <c r="C3" s="44">
        <v>21987.5</v>
      </c>
      <c r="D3" s="44">
        <v>17187.5</v>
      </c>
      <c r="E3" s="44">
        <v>8830</v>
      </c>
      <c r="F3" s="45">
        <v>14851.5</v>
      </c>
    </row>
    <row r="4" spans="1:6" x14ac:dyDescent="0.4">
      <c r="A4" s="43" t="s">
        <v>46</v>
      </c>
      <c r="B4" s="44">
        <v>11957.5</v>
      </c>
      <c r="C4" s="44">
        <v>9155</v>
      </c>
      <c r="D4" s="44">
        <v>14297.5</v>
      </c>
      <c r="E4" s="44">
        <v>16397.5</v>
      </c>
      <c r="F4" s="45">
        <v>16442.5</v>
      </c>
    </row>
    <row r="5" spans="1:6" x14ac:dyDescent="0.4">
      <c r="A5" s="43" t="s">
        <v>47</v>
      </c>
      <c r="B5" s="44">
        <v>17135</v>
      </c>
      <c r="C5" s="44">
        <v>20410</v>
      </c>
      <c r="D5" s="44">
        <v>20327.5</v>
      </c>
      <c r="E5" s="44">
        <v>9712.5</v>
      </c>
      <c r="F5" s="45">
        <v>11686.75</v>
      </c>
    </row>
    <row r="6" spans="1:6" x14ac:dyDescent="0.4">
      <c r="A6" s="43" t="s">
        <v>48</v>
      </c>
      <c r="B6" s="44">
        <v>19077.5</v>
      </c>
      <c r="C6" s="44">
        <v>19230</v>
      </c>
      <c r="D6" s="44">
        <v>14277.5</v>
      </c>
      <c r="E6" s="44">
        <v>13270</v>
      </c>
      <c r="F6" s="45">
        <v>11300</v>
      </c>
    </row>
  </sheetData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9E90A-85CC-45F5-8A32-6D25703BFDF0}">
  <sheetPr>
    <tabColor rgb="FF00FF00"/>
  </sheetPr>
  <dimension ref="A1:N32"/>
  <sheetViews>
    <sheetView zoomScaleNormal="100" workbookViewId="0"/>
  </sheetViews>
  <sheetFormatPr defaultColWidth="9.07421875" defaultRowHeight="14.6" x14ac:dyDescent="0.4"/>
  <cols>
    <col min="1" max="1" width="9.84375" style="38" customWidth="1"/>
    <col min="2" max="2" width="10.84375" style="32" bestFit="1" customWidth="1"/>
    <col min="3" max="4" width="11.61328125" style="32" bestFit="1" customWidth="1"/>
    <col min="5" max="13" width="9.07421875" style="32"/>
    <col min="14" max="14" width="9.07421875" style="37"/>
    <col min="15" max="16384" width="9.07421875" style="32"/>
  </cols>
  <sheetData>
    <row r="1" spans="1:14" s="33" customFormat="1" ht="18.45" x14ac:dyDescent="0.5">
      <c r="A1" s="47" t="s">
        <v>21</v>
      </c>
      <c r="B1" s="31"/>
      <c r="C1" s="32"/>
      <c r="D1" s="32"/>
      <c r="E1" s="32"/>
      <c r="N1" s="34"/>
    </row>
    <row r="2" spans="1:14" x14ac:dyDescent="0.4">
      <c r="A2" s="48" t="s">
        <v>37</v>
      </c>
      <c r="B2" s="49" t="s">
        <v>10</v>
      </c>
      <c r="D2" s="32" t="str">
        <f>CHOOSE(MONTH(A3),"January","February","March","April","May","June","July","August","September","October","November","December")</f>
        <v>January</v>
      </c>
      <c r="E2" s="32" t="str">
        <f>CHOOSE(MONTH(INDEX(A:A,COUNTA(A:A))),"January","February","March","April","May","June","July","August","September","October","November","December")</f>
        <v>June</v>
      </c>
      <c r="F2" s="32" t="str">
        <f>"Home Product Sales - "&amp;D2&amp;" "&amp;YEAR(A3)&amp;" - "&amp;E2&amp;" "&amp;YEAR(INDEX(A:A,COUNTA(A:A)))</f>
        <v>Home Product Sales - January 2018 - June 2020</v>
      </c>
    </row>
    <row r="3" spans="1:14" x14ac:dyDescent="0.4">
      <c r="A3" s="38">
        <v>43101</v>
      </c>
      <c r="B3" s="39">
        <v>1592398</v>
      </c>
      <c r="L3" s="40"/>
    </row>
    <row r="4" spans="1:14" x14ac:dyDescent="0.4">
      <c r="A4" s="38">
        <v>43132</v>
      </c>
      <c r="B4" s="39">
        <v>1597197</v>
      </c>
      <c r="L4" s="40"/>
    </row>
    <row r="5" spans="1:14" x14ac:dyDescent="0.4">
      <c r="A5" s="38">
        <v>43160</v>
      </c>
      <c r="B5" s="39">
        <v>1666080</v>
      </c>
      <c r="L5" s="40"/>
    </row>
    <row r="6" spans="1:14" x14ac:dyDescent="0.4">
      <c r="A6" s="38">
        <v>43191</v>
      </c>
      <c r="B6" s="39">
        <v>2484340</v>
      </c>
      <c r="L6" s="40"/>
    </row>
    <row r="7" spans="1:14" x14ac:dyDescent="0.4">
      <c r="A7" s="38">
        <v>43221</v>
      </c>
      <c r="B7" s="39">
        <v>2669994</v>
      </c>
      <c r="L7" s="40"/>
    </row>
    <row r="8" spans="1:14" x14ac:dyDescent="0.4">
      <c r="A8" s="38">
        <v>43252</v>
      </c>
      <c r="B8" s="39">
        <v>5081937</v>
      </c>
      <c r="L8" s="40"/>
    </row>
    <row r="9" spans="1:14" x14ac:dyDescent="0.4">
      <c r="A9" s="38">
        <v>43282</v>
      </c>
      <c r="B9" s="39">
        <v>3360840</v>
      </c>
      <c r="L9" s="40"/>
    </row>
    <row r="10" spans="1:14" x14ac:dyDescent="0.4">
      <c r="A10" s="38">
        <v>43313</v>
      </c>
      <c r="B10" s="39">
        <v>6989238</v>
      </c>
      <c r="L10" s="40"/>
    </row>
    <row r="11" spans="1:14" x14ac:dyDescent="0.4">
      <c r="A11" s="38">
        <v>43344</v>
      </c>
      <c r="B11" s="39">
        <v>7729650</v>
      </c>
      <c r="L11" s="40"/>
    </row>
    <row r="12" spans="1:14" x14ac:dyDescent="0.4">
      <c r="A12" s="38">
        <v>43374</v>
      </c>
      <c r="B12" s="39">
        <v>6038549</v>
      </c>
      <c r="L12" s="40"/>
    </row>
    <row r="13" spans="1:14" x14ac:dyDescent="0.4">
      <c r="A13" s="38">
        <v>43405</v>
      </c>
      <c r="B13" s="39">
        <v>5484312</v>
      </c>
      <c r="L13" s="40"/>
    </row>
    <row r="14" spans="1:14" x14ac:dyDescent="0.4">
      <c r="A14" s="38">
        <v>43435</v>
      </c>
      <c r="B14" s="39">
        <v>8551452</v>
      </c>
      <c r="L14" s="40"/>
    </row>
    <row r="15" spans="1:14" x14ac:dyDescent="0.4">
      <c r="A15" s="38">
        <v>43466</v>
      </c>
      <c r="B15" s="39">
        <v>8238174</v>
      </c>
      <c r="L15" s="40"/>
    </row>
    <row r="16" spans="1:14" x14ac:dyDescent="0.4">
      <c r="A16" s="38">
        <v>43497</v>
      </c>
      <c r="B16" s="39">
        <v>8831025</v>
      </c>
      <c r="L16" s="40"/>
    </row>
    <row r="17" spans="1:12" x14ac:dyDescent="0.4">
      <c r="A17" s="38">
        <v>43525</v>
      </c>
      <c r="B17" s="39">
        <v>6924096</v>
      </c>
      <c r="L17" s="40"/>
    </row>
    <row r="18" spans="1:12" x14ac:dyDescent="0.4">
      <c r="A18" s="38">
        <v>43556</v>
      </c>
      <c r="B18" s="39">
        <v>13085376</v>
      </c>
      <c r="L18" s="40"/>
    </row>
    <row r="19" spans="1:12" x14ac:dyDescent="0.4">
      <c r="A19" s="38">
        <v>43586</v>
      </c>
      <c r="B19" s="39">
        <v>8230572</v>
      </c>
      <c r="L19" s="40"/>
    </row>
    <row r="20" spans="1:12" x14ac:dyDescent="0.4">
      <c r="A20" s="38">
        <v>43617</v>
      </c>
      <c r="B20" s="39">
        <v>12352014</v>
      </c>
      <c r="L20" s="40"/>
    </row>
    <row r="21" spans="1:12" x14ac:dyDescent="0.4">
      <c r="A21" s="38">
        <v>43647</v>
      </c>
      <c r="B21" s="39">
        <v>8246180</v>
      </c>
      <c r="L21" s="40"/>
    </row>
    <row r="22" spans="1:12" x14ac:dyDescent="0.4">
      <c r="A22" s="38">
        <v>43678</v>
      </c>
      <c r="B22" s="39">
        <v>12531645</v>
      </c>
      <c r="L22" s="40"/>
    </row>
    <row r="23" spans="1:12" x14ac:dyDescent="0.4">
      <c r="A23" s="38">
        <v>43709</v>
      </c>
      <c r="B23" s="39">
        <v>11636328</v>
      </c>
      <c r="L23" s="40"/>
    </row>
    <row r="24" spans="1:12" x14ac:dyDescent="0.4">
      <c r="A24" s="38">
        <v>43739</v>
      </c>
      <c r="B24" s="39">
        <v>14015464</v>
      </c>
      <c r="L24" s="40"/>
    </row>
    <row r="25" spans="1:12" x14ac:dyDescent="0.4">
      <c r="A25" s="38">
        <v>43770</v>
      </c>
      <c r="B25" s="39">
        <v>19252800</v>
      </c>
      <c r="L25" s="40"/>
    </row>
    <row r="26" spans="1:12" x14ac:dyDescent="0.4">
      <c r="A26" s="38">
        <v>43800</v>
      </c>
      <c r="B26" s="39">
        <v>19362725</v>
      </c>
      <c r="L26" s="40"/>
    </row>
    <row r="27" spans="1:12" x14ac:dyDescent="0.4">
      <c r="A27" s="38">
        <v>43831</v>
      </c>
      <c r="B27" s="39">
        <v>12495600</v>
      </c>
    </row>
    <row r="28" spans="1:12" x14ac:dyDescent="0.4">
      <c r="A28" s="38">
        <v>43862</v>
      </c>
      <c r="B28" s="39">
        <v>19798587</v>
      </c>
    </row>
    <row r="29" spans="1:12" x14ac:dyDescent="0.4">
      <c r="A29" s="38">
        <v>43891</v>
      </c>
      <c r="B29" s="39">
        <v>17511312</v>
      </c>
    </row>
    <row r="30" spans="1:12" x14ac:dyDescent="0.4">
      <c r="A30" s="38">
        <v>43922</v>
      </c>
      <c r="B30" s="39">
        <v>22216929</v>
      </c>
    </row>
    <row r="31" spans="1:12" x14ac:dyDescent="0.4">
      <c r="A31" s="38">
        <v>43952</v>
      </c>
      <c r="B31" s="39">
        <v>14804280</v>
      </c>
    </row>
    <row r="32" spans="1:12" x14ac:dyDescent="0.4">
      <c r="A32" s="38">
        <v>43983</v>
      </c>
      <c r="B32" s="39">
        <v>17176170</v>
      </c>
    </row>
  </sheetData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E946A-888D-4210-B170-20A059F24D46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Profits-2020</vt:lpstr>
      <vt:lpstr>Year Data</vt:lpstr>
      <vt:lpstr>Error Bars</vt:lpstr>
      <vt:lpstr>Line Chart</vt:lpstr>
      <vt:lpstr>Chart Data</vt:lpstr>
      <vt:lpstr>City Sales</vt:lpstr>
      <vt:lpstr>Trendline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dcterms:created xsi:type="dcterms:W3CDTF">2019-07-17T02:29:50Z</dcterms:created>
  <dcterms:modified xsi:type="dcterms:W3CDTF">2019-07-25T17:37:31Z</dcterms:modified>
</cp:coreProperties>
</file>